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BBF1F51D-40A3-4C84-93CF-089A5D72658A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ごみ処理概要!$A$6:$AR$48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ごみ処理概要!$2:$49</definedName>
    <definedName name="_xlnm.Print_Area" localSheetId="3">ごみ処理量内訳!$2:$49</definedName>
    <definedName name="_xlnm.Print_Area" localSheetId="1">ごみ搬入量内訳!$2:$49</definedName>
    <definedName name="_xlnm.Print_Area" localSheetId="6">災害廃棄物搬入量!$2:$49</definedName>
    <definedName name="_xlnm.Print_Area" localSheetId="2">施設区分別搬入量内訳!$2:$49</definedName>
    <definedName name="_xlnm.Print_Area" localSheetId="5">施設資源化量内訳!$2:$49</definedName>
    <definedName name="_xlnm.Print_Area" localSheetId="4">資源化量内訳!$2:$49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7" i="1"/>
  <c r="CY8" i="5"/>
  <c r="CY9" i="5"/>
  <c r="CY10" i="5"/>
  <c r="CY11" i="5"/>
  <c r="CY12" i="5"/>
  <c r="CY13" i="5"/>
  <c r="CY14" i="5"/>
  <c r="CY15" i="5"/>
  <c r="CY16" i="5"/>
  <c r="CR16" i="5" s="1"/>
  <c r="O16" i="5" s="1"/>
  <c r="D16" i="5" s="1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R8" i="5"/>
  <c r="CR9" i="5"/>
  <c r="CR10" i="5"/>
  <c r="CR11" i="5"/>
  <c r="CR12" i="5"/>
  <c r="CR13" i="5"/>
  <c r="CR14" i="5"/>
  <c r="CR15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B43" i="5" s="1"/>
  <c r="M43" i="5" s="1"/>
  <c r="F43" i="5" s="1"/>
  <c r="CD44" i="5"/>
  <c r="CD45" i="5"/>
  <c r="CD46" i="5"/>
  <c r="CD47" i="5"/>
  <c r="CD48" i="5"/>
  <c r="CD49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4" i="5"/>
  <c r="CB45" i="5"/>
  <c r="CB46" i="5"/>
  <c r="CB47" i="5"/>
  <c r="CB48" i="5"/>
  <c r="CB49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X43" i="5" s="1"/>
  <c r="E43" i="5" s="1"/>
  <c r="D43" i="5" s="1"/>
  <c r="AE44" i="5"/>
  <c r="AE45" i="5"/>
  <c r="AE46" i="5"/>
  <c r="AE47" i="5"/>
  <c r="AE48" i="5"/>
  <c r="AE4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4" i="5"/>
  <c r="X45" i="5"/>
  <c r="X46" i="5"/>
  <c r="X47" i="5"/>
  <c r="X48" i="5"/>
  <c r="X49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4" i="5"/>
  <c r="M45" i="5"/>
  <c r="M46" i="5"/>
  <c r="M47" i="5"/>
  <c r="M48" i="5"/>
  <c r="M49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4" i="5"/>
  <c r="F45" i="5"/>
  <c r="F46" i="5"/>
  <c r="F47" i="5"/>
  <c r="F48" i="5"/>
  <c r="F4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4" i="5"/>
  <c r="E45" i="5"/>
  <c r="E46" i="5"/>
  <c r="E47" i="5"/>
  <c r="E48" i="5"/>
  <c r="E49" i="5"/>
  <c r="D8" i="5"/>
  <c r="D9" i="5"/>
  <c r="D10" i="5"/>
  <c r="D11" i="5"/>
  <c r="D12" i="5"/>
  <c r="D13" i="5"/>
  <c r="D14" i="5"/>
  <c r="D15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4" i="5"/>
  <c r="D45" i="5"/>
  <c r="D46" i="5"/>
  <c r="D47" i="5"/>
  <c r="D48" i="5"/>
  <c r="D49" i="5"/>
  <c r="FB8" i="9"/>
  <c r="FB9" i="9"/>
  <c r="FB10" i="9"/>
  <c r="AJ10" i="1" s="1"/>
  <c r="FB11" i="9"/>
  <c r="FB12" i="9"/>
  <c r="FB13" i="9"/>
  <c r="AJ13" i="1" s="1"/>
  <c r="FB14" i="9"/>
  <c r="FB15" i="9"/>
  <c r="FB16" i="9"/>
  <c r="AJ16" i="1" s="1"/>
  <c r="FB17" i="9"/>
  <c r="FB18" i="9"/>
  <c r="FB19" i="9"/>
  <c r="AJ19" i="1" s="1"/>
  <c r="FB20" i="9"/>
  <c r="FB21" i="9"/>
  <c r="FB22" i="9"/>
  <c r="AJ22" i="1" s="1"/>
  <c r="FB23" i="9"/>
  <c r="FB24" i="9"/>
  <c r="FB25" i="9"/>
  <c r="AJ25" i="1" s="1"/>
  <c r="FB26" i="9"/>
  <c r="FB27" i="9"/>
  <c r="FB28" i="9"/>
  <c r="AJ28" i="1" s="1"/>
  <c r="FB29" i="9"/>
  <c r="FB30" i="9"/>
  <c r="FB31" i="9"/>
  <c r="AJ31" i="1" s="1"/>
  <c r="FB32" i="9"/>
  <c r="FB33" i="9"/>
  <c r="FB34" i="9"/>
  <c r="AJ34" i="1" s="1"/>
  <c r="FB35" i="9"/>
  <c r="FB36" i="9"/>
  <c r="FB37" i="9"/>
  <c r="AJ37" i="1" s="1"/>
  <c r="FB38" i="9"/>
  <c r="FB39" i="9"/>
  <c r="FB40" i="9"/>
  <c r="AJ40" i="1" s="1"/>
  <c r="FB41" i="9"/>
  <c r="FB42" i="9"/>
  <c r="FB43" i="9"/>
  <c r="AJ43" i="1" s="1"/>
  <c r="FB44" i="9"/>
  <c r="FB45" i="9"/>
  <c r="FB46" i="9"/>
  <c r="AJ46" i="1" s="1"/>
  <c r="FB47" i="9"/>
  <c r="FB48" i="9"/>
  <c r="FB49" i="9"/>
  <c r="AJ49" i="1" s="1"/>
  <c r="EF8" i="9"/>
  <c r="EF9" i="9"/>
  <c r="EF10" i="9"/>
  <c r="AI10" i="1" s="1"/>
  <c r="EF11" i="9"/>
  <c r="EF12" i="9"/>
  <c r="EF13" i="9"/>
  <c r="AI13" i="1" s="1"/>
  <c r="EF14" i="9"/>
  <c r="EF15" i="9"/>
  <c r="EF16" i="9"/>
  <c r="AI16" i="1" s="1"/>
  <c r="EF17" i="9"/>
  <c r="EF18" i="9"/>
  <c r="EF19" i="9"/>
  <c r="AI19" i="1" s="1"/>
  <c r="EF20" i="9"/>
  <c r="EF21" i="9"/>
  <c r="EF22" i="9"/>
  <c r="AI22" i="1" s="1"/>
  <c r="EF23" i="9"/>
  <c r="EF24" i="9"/>
  <c r="EF25" i="9"/>
  <c r="AI25" i="1" s="1"/>
  <c r="EF26" i="9"/>
  <c r="EF27" i="9"/>
  <c r="EF28" i="9"/>
  <c r="AI28" i="1" s="1"/>
  <c r="EF29" i="9"/>
  <c r="EF30" i="9"/>
  <c r="EF31" i="9"/>
  <c r="AI31" i="1" s="1"/>
  <c r="EF32" i="9"/>
  <c r="EF33" i="9"/>
  <c r="EF34" i="9"/>
  <c r="AI34" i="1" s="1"/>
  <c r="EF35" i="9"/>
  <c r="EF36" i="9"/>
  <c r="EF37" i="9"/>
  <c r="AI37" i="1" s="1"/>
  <c r="EF38" i="9"/>
  <c r="EF39" i="9"/>
  <c r="EF40" i="9"/>
  <c r="AI40" i="1" s="1"/>
  <c r="EF41" i="9"/>
  <c r="EF42" i="9"/>
  <c r="EF43" i="9"/>
  <c r="AI43" i="1" s="1"/>
  <c r="EF44" i="9"/>
  <c r="EF45" i="9"/>
  <c r="EF46" i="9"/>
  <c r="AI46" i="1" s="1"/>
  <c r="EF47" i="9"/>
  <c r="EF48" i="9"/>
  <c r="EF49" i="9"/>
  <c r="AI49" i="1" s="1"/>
  <c r="DJ8" i="9"/>
  <c r="DJ9" i="9"/>
  <c r="DJ10" i="9"/>
  <c r="AH10" i="1" s="1"/>
  <c r="DJ11" i="9"/>
  <c r="DJ12" i="9"/>
  <c r="DJ13" i="9"/>
  <c r="AH13" i="1" s="1"/>
  <c r="DJ14" i="9"/>
  <c r="DJ15" i="9"/>
  <c r="DJ16" i="9"/>
  <c r="AH16" i="1" s="1"/>
  <c r="DJ17" i="9"/>
  <c r="DJ18" i="9"/>
  <c r="DJ19" i="9"/>
  <c r="AH19" i="1" s="1"/>
  <c r="DJ20" i="9"/>
  <c r="DJ21" i="9"/>
  <c r="DJ22" i="9"/>
  <c r="AH22" i="1" s="1"/>
  <c r="DJ23" i="9"/>
  <c r="DJ24" i="9"/>
  <c r="DJ25" i="9"/>
  <c r="AH25" i="1" s="1"/>
  <c r="DJ26" i="9"/>
  <c r="DJ27" i="9"/>
  <c r="DJ28" i="9"/>
  <c r="AH28" i="1" s="1"/>
  <c r="DJ29" i="9"/>
  <c r="DJ30" i="9"/>
  <c r="DJ31" i="9"/>
  <c r="AH31" i="1" s="1"/>
  <c r="DJ32" i="9"/>
  <c r="DJ33" i="9"/>
  <c r="DJ34" i="9"/>
  <c r="AH34" i="1" s="1"/>
  <c r="DJ35" i="9"/>
  <c r="DJ36" i="9"/>
  <c r="DJ37" i="9"/>
  <c r="AH37" i="1" s="1"/>
  <c r="DJ38" i="9"/>
  <c r="DJ39" i="9"/>
  <c r="DJ40" i="9"/>
  <c r="AH40" i="1" s="1"/>
  <c r="DJ41" i="9"/>
  <c r="DJ42" i="9"/>
  <c r="DJ43" i="9"/>
  <c r="AH43" i="1" s="1"/>
  <c r="DJ44" i="9"/>
  <c r="DJ45" i="9"/>
  <c r="DJ46" i="9"/>
  <c r="AH46" i="1" s="1"/>
  <c r="DJ47" i="9"/>
  <c r="DJ48" i="9"/>
  <c r="DJ49" i="9"/>
  <c r="AH49" i="1" s="1"/>
  <c r="CN8" i="9"/>
  <c r="CN9" i="9"/>
  <c r="CN10" i="9"/>
  <c r="AG10" i="1" s="1"/>
  <c r="CN11" i="9"/>
  <c r="CN12" i="9"/>
  <c r="CN13" i="9"/>
  <c r="AG13" i="1" s="1"/>
  <c r="CN14" i="9"/>
  <c r="CN15" i="9"/>
  <c r="CN16" i="9"/>
  <c r="AG16" i="1" s="1"/>
  <c r="CN17" i="9"/>
  <c r="CN18" i="9"/>
  <c r="CN19" i="9"/>
  <c r="AG19" i="1" s="1"/>
  <c r="CN20" i="9"/>
  <c r="CN21" i="9"/>
  <c r="CN22" i="9"/>
  <c r="AG22" i="1" s="1"/>
  <c r="CN23" i="9"/>
  <c r="CN24" i="9"/>
  <c r="CN25" i="9"/>
  <c r="AG25" i="1" s="1"/>
  <c r="CN26" i="9"/>
  <c r="CN27" i="9"/>
  <c r="CN28" i="9"/>
  <c r="AG28" i="1" s="1"/>
  <c r="CN29" i="9"/>
  <c r="CN30" i="9"/>
  <c r="CN31" i="9"/>
  <c r="AG31" i="1" s="1"/>
  <c r="CN32" i="9"/>
  <c r="CN33" i="9"/>
  <c r="CN34" i="9"/>
  <c r="AG34" i="1" s="1"/>
  <c r="CN35" i="9"/>
  <c r="CN36" i="9"/>
  <c r="CN37" i="9"/>
  <c r="AG37" i="1" s="1"/>
  <c r="CN38" i="9"/>
  <c r="CN39" i="9"/>
  <c r="CN40" i="9"/>
  <c r="AG40" i="1" s="1"/>
  <c r="CN41" i="9"/>
  <c r="CN42" i="9"/>
  <c r="CN43" i="9"/>
  <c r="AG43" i="1" s="1"/>
  <c r="CN44" i="9"/>
  <c r="CN45" i="9"/>
  <c r="CN46" i="9"/>
  <c r="AG46" i="1" s="1"/>
  <c r="CN47" i="9"/>
  <c r="CN48" i="9"/>
  <c r="CN49" i="9"/>
  <c r="AG49" i="1" s="1"/>
  <c r="BR8" i="9"/>
  <c r="BR9" i="9"/>
  <c r="BR10" i="9"/>
  <c r="AF10" i="1" s="1"/>
  <c r="BR11" i="9"/>
  <c r="BR12" i="9"/>
  <c r="BR13" i="9"/>
  <c r="AF13" i="1" s="1"/>
  <c r="BR14" i="9"/>
  <c r="BR15" i="9"/>
  <c r="BR16" i="9"/>
  <c r="AF16" i="1" s="1"/>
  <c r="BR17" i="9"/>
  <c r="BR18" i="9"/>
  <c r="BR19" i="9"/>
  <c r="AF19" i="1" s="1"/>
  <c r="BR20" i="9"/>
  <c r="BR21" i="9"/>
  <c r="BR22" i="9"/>
  <c r="AF22" i="1" s="1"/>
  <c r="BR23" i="9"/>
  <c r="BR24" i="9"/>
  <c r="BR25" i="9"/>
  <c r="AF25" i="1" s="1"/>
  <c r="BR26" i="9"/>
  <c r="BR27" i="9"/>
  <c r="BR28" i="9"/>
  <c r="AF28" i="1" s="1"/>
  <c r="BR29" i="9"/>
  <c r="BR30" i="9"/>
  <c r="BR31" i="9"/>
  <c r="AF31" i="1" s="1"/>
  <c r="BR32" i="9"/>
  <c r="BR33" i="9"/>
  <c r="BR34" i="9"/>
  <c r="AF34" i="1" s="1"/>
  <c r="BR35" i="9"/>
  <c r="BR36" i="9"/>
  <c r="BR37" i="9"/>
  <c r="AF37" i="1" s="1"/>
  <c r="BR38" i="9"/>
  <c r="BR39" i="9"/>
  <c r="BR40" i="9"/>
  <c r="AF40" i="1" s="1"/>
  <c r="BR41" i="9"/>
  <c r="BR42" i="9"/>
  <c r="BR43" i="9"/>
  <c r="AF43" i="1" s="1"/>
  <c r="BR44" i="9"/>
  <c r="BR45" i="9"/>
  <c r="BR46" i="9"/>
  <c r="AF46" i="1" s="1"/>
  <c r="BR47" i="9"/>
  <c r="BR48" i="9"/>
  <c r="BR49" i="9"/>
  <c r="AF49" i="1" s="1"/>
  <c r="AV8" i="9"/>
  <c r="AV9" i="9"/>
  <c r="AV10" i="9"/>
  <c r="AE10" i="1" s="1"/>
  <c r="AV11" i="9"/>
  <c r="AV12" i="9"/>
  <c r="AV13" i="9"/>
  <c r="AE13" i="1" s="1"/>
  <c r="AV14" i="9"/>
  <c r="AV15" i="9"/>
  <c r="AV16" i="9"/>
  <c r="AE16" i="1" s="1"/>
  <c r="AV17" i="9"/>
  <c r="AV18" i="9"/>
  <c r="AV19" i="9"/>
  <c r="AE19" i="1" s="1"/>
  <c r="AV20" i="9"/>
  <c r="AV21" i="9"/>
  <c r="AV22" i="9"/>
  <c r="AE22" i="1" s="1"/>
  <c r="AV23" i="9"/>
  <c r="AV24" i="9"/>
  <c r="AV25" i="9"/>
  <c r="AE25" i="1" s="1"/>
  <c r="AV26" i="9"/>
  <c r="AV27" i="9"/>
  <c r="AV28" i="9"/>
  <c r="AE28" i="1" s="1"/>
  <c r="AV29" i="9"/>
  <c r="AV30" i="9"/>
  <c r="AV31" i="9"/>
  <c r="AE31" i="1" s="1"/>
  <c r="AV32" i="9"/>
  <c r="AV33" i="9"/>
  <c r="AV34" i="9"/>
  <c r="AE34" i="1" s="1"/>
  <c r="AV35" i="9"/>
  <c r="AV36" i="9"/>
  <c r="AV37" i="9"/>
  <c r="AE37" i="1" s="1"/>
  <c r="AV38" i="9"/>
  <c r="AV39" i="9"/>
  <c r="AV40" i="9"/>
  <c r="AE40" i="1" s="1"/>
  <c r="AV41" i="9"/>
  <c r="AV42" i="9"/>
  <c r="AV43" i="9"/>
  <c r="AE43" i="1" s="1"/>
  <c r="AV44" i="9"/>
  <c r="AV45" i="9"/>
  <c r="AV46" i="9"/>
  <c r="AE46" i="1" s="1"/>
  <c r="AV47" i="9"/>
  <c r="AV48" i="9"/>
  <c r="AV49" i="9"/>
  <c r="AE49" i="1" s="1"/>
  <c r="Z8" i="9"/>
  <c r="Z9" i="9"/>
  <c r="Z10" i="9"/>
  <c r="AD10" i="1" s="1"/>
  <c r="AK10" i="1" s="1"/>
  <c r="Z11" i="9"/>
  <c r="Z12" i="9"/>
  <c r="Z13" i="9"/>
  <c r="AD13" i="1" s="1"/>
  <c r="AK13" i="1" s="1"/>
  <c r="Z14" i="9"/>
  <c r="Z15" i="9"/>
  <c r="Z16" i="9"/>
  <c r="AD16" i="1" s="1"/>
  <c r="AK16" i="1" s="1"/>
  <c r="Z17" i="9"/>
  <c r="Z18" i="9"/>
  <c r="Z19" i="9"/>
  <c r="AD19" i="1" s="1"/>
  <c r="AK19" i="1" s="1"/>
  <c r="Z20" i="9"/>
  <c r="Z21" i="9"/>
  <c r="Z22" i="9"/>
  <c r="AD22" i="1" s="1"/>
  <c r="AK22" i="1" s="1"/>
  <c r="Z23" i="9"/>
  <c r="Z24" i="9"/>
  <c r="Z25" i="9"/>
  <c r="AD25" i="1" s="1"/>
  <c r="AK25" i="1" s="1"/>
  <c r="Z26" i="9"/>
  <c r="Z27" i="9"/>
  <c r="Z28" i="9"/>
  <c r="AD28" i="1" s="1"/>
  <c r="AK28" i="1" s="1"/>
  <c r="Z29" i="9"/>
  <c r="Z30" i="9"/>
  <c r="Z31" i="9"/>
  <c r="AD31" i="1" s="1"/>
  <c r="AK31" i="1" s="1"/>
  <c r="Z32" i="9"/>
  <c r="Z33" i="9"/>
  <c r="Z34" i="9"/>
  <c r="AD34" i="1" s="1"/>
  <c r="AK34" i="1" s="1"/>
  <c r="Z35" i="9"/>
  <c r="Z36" i="9"/>
  <c r="Z37" i="9"/>
  <c r="AD37" i="1" s="1"/>
  <c r="AK37" i="1" s="1"/>
  <c r="Z38" i="9"/>
  <c r="Z39" i="9"/>
  <c r="Z40" i="9"/>
  <c r="AD40" i="1" s="1"/>
  <c r="AK40" i="1" s="1"/>
  <c r="Z41" i="9"/>
  <c r="Z42" i="9"/>
  <c r="Z43" i="9"/>
  <c r="AD43" i="1" s="1"/>
  <c r="AK43" i="1" s="1"/>
  <c r="Z44" i="9"/>
  <c r="Z45" i="9"/>
  <c r="Z46" i="9"/>
  <c r="AD46" i="1" s="1"/>
  <c r="AK46" i="1" s="1"/>
  <c r="Z47" i="9"/>
  <c r="Z48" i="9"/>
  <c r="Z49" i="9"/>
  <c r="AD49" i="1" s="1"/>
  <c r="AK49" i="1" s="1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BR8" i="4"/>
  <c r="BR9" i="4"/>
  <c r="BR10" i="4"/>
  <c r="J10" i="1" s="1"/>
  <c r="BR11" i="4"/>
  <c r="BR12" i="4"/>
  <c r="BR13" i="4"/>
  <c r="J13" i="1" s="1"/>
  <c r="BR14" i="4"/>
  <c r="BR15" i="4"/>
  <c r="BR16" i="4"/>
  <c r="J16" i="1" s="1"/>
  <c r="BR17" i="4"/>
  <c r="BR18" i="4"/>
  <c r="BR19" i="4"/>
  <c r="J19" i="1" s="1"/>
  <c r="BR20" i="4"/>
  <c r="BR21" i="4"/>
  <c r="BR22" i="4"/>
  <c r="J22" i="1" s="1"/>
  <c r="BR23" i="4"/>
  <c r="BR24" i="4"/>
  <c r="BR25" i="4"/>
  <c r="J25" i="1" s="1"/>
  <c r="BR26" i="4"/>
  <c r="BR27" i="4"/>
  <c r="BR28" i="4"/>
  <c r="J28" i="1" s="1"/>
  <c r="BR29" i="4"/>
  <c r="BR30" i="4"/>
  <c r="BR31" i="4"/>
  <c r="J31" i="1" s="1"/>
  <c r="BR32" i="4"/>
  <c r="BR33" i="4"/>
  <c r="BR34" i="4"/>
  <c r="J34" i="1" s="1"/>
  <c r="BR35" i="4"/>
  <c r="BR36" i="4"/>
  <c r="BR37" i="4"/>
  <c r="J37" i="1" s="1"/>
  <c r="BR38" i="4"/>
  <c r="BR39" i="4"/>
  <c r="BR40" i="4"/>
  <c r="J40" i="1" s="1"/>
  <c r="BR41" i="4"/>
  <c r="BR42" i="4"/>
  <c r="BR43" i="4"/>
  <c r="J43" i="1" s="1"/>
  <c r="BR44" i="4"/>
  <c r="BR45" i="4"/>
  <c r="BR46" i="4"/>
  <c r="J46" i="1" s="1"/>
  <c r="BR47" i="4"/>
  <c r="BR48" i="4"/>
  <c r="BR49" i="4"/>
  <c r="J49" i="1" s="1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25" i="4"/>
  <c r="BP26" i="4"/>
  <c r="BP27" i="4"/>
  <c r="BP28" i="4"/>
  <c r="BP29" i="4"/>
  <c r="BP30" i="4"/>
  <c r="BP31" i="4"/>
  <c r="BP32" i="4"/>
  <c r="BP33" i="4"/>
  <c r="BP34" i="4"/>
  <c r="BP35" i="4"/>
  <c r="BP36" i="4"/>
  <c r="BP37" i="4"/>
  <c r="BP38" i="4"/>
  <c r="BP39" i="4"/>
  <c r="BP40" i="4"/>
  <c r="BP41" i="4"/>
  <c r="BP42" i="4"/>
  <c r="BP43" i="4"/>
  <c r="BP44" i="4"/>
  <c r="BP45" i="4"/>
  <c r="BP46" i="4"/>
  <c r="BP47" i="4"/>
  <c r="BP48" i="4"/>
  <c r="BP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Z8" i="4"/>
  <c r="Z9" i="4"/>
  <c r="Z10" i="4"/>
  <c r="AA10" i="1" s="1"/>
  <c r="Z11" i="4"/>
  <c r="Z12" i="4"/>
  <c r="Z13" i="4"/>
  <c r="AA13" i="1" s="1"/>
  <c r="Z14" i="4"/>
  <c r="Z15" i="4"/>
  <c r="Z16" i="4"/>
  <c r="AA16" i="1" s="1"/>
  <c r="Z17" i="4"/>
  <c r="Z18" i="4"/>
  <c r="Z19" i="4"/>
  <c r="AA19" i="1" s="1"/>
  <c r="Z20" i="4"/>
  <c r="Z21" i="4"/>
  <c r="Z22" i="4"/>
  <c r="AA22" i="1" s="1"/>
  <c r="Z23" i="4"/>
  <c r="Z24" i="4"/>
  <c r="Z25" i="4"/>
  <c r="AA25" i="1" s="1"/>
  <c r="Z26" i="4"/>
  <c r="Z27" i="4"/>
  <c r="Z28" i="4"/>
  <c r="AA28" i="1" s="1"/>
  <c r="Z29" i="4"/>
  <c r="Z30" i="4"/>
  <c r="Z31" i="4"/>
  <c r="AA31" i="1" s="1"/>
  <c r="Z32" i="4"/>
  <c r="Z33" i="4"/>
  <c r="Z34" i="4"/>
  <c r="AA34" i="1" s="1"/>
  <c r="Z35" i="4"/>
  <c r="Z36" i="4"/>
  <c r="Z37" i="4"/>
  <c r="AA37" i="1" s="1"/>
  <c r="Z38" i="4"/>
  <c r="Z39" i="4"/>
  <c r="Z40" i="4"/>
  <c r="AA40" i="1" s="1"/>
  <c r="Z41" i="4"/>
  <c r="Z42" i="4"/>
  <c r="Z43" i="4"/>
  <c r="AA43" i="1" s="1"/>
  <c r="Z44" i="4"/>
  <c r="Z45" i="4"/>
  <c r="Z46" i="4"/>
  <c r="AA46" i="1" s="1"/>
  <c r="Z47" i="4"/>
  <c r="Z48" i="4"/>
  <c r="Z49" i="4"/>
  <c r="AA49" i="1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C8" i="3"/>
  <c r="AC9" i="3"/>
  <c r="AC10" i="3"/>
  <c r="AP10" i="1" s="1"/>
  <c r="AC11" i="3"/>
  <c r="AC12" i="3"/>
  <c r="AP12" i="1" s="1"/>
  <c r="AC13" i="3"/>
  <c r="AP13" i="1" s="1"/>
  <c r="AC14" i="3"/>
  <c r="AC15" i="3"/>
  <c r="AC16" i="3"/>
  <c r="AP16" i="1" s="1"/>
  <c r="AC17" i="3"/>
  <c r="AC18" i="3"/>
  <c r="AP18" i="1" s="1"/>
  <c r="AC19" i="3"/>
  <c r="AP19" i="1" s="1"/>
  <c r="AC20" i="3"/>
  <c r="AC21" i="3"/>
  <c r="AC22" i="3"/>
  <c r="AP22" i="1" s="1"/>
  <c r="AC23" i="3"/>
  <c r="AC24" i="3"/>
  <c r="AP24" i="1" s="1"/>
  <c r="AC25" i="3"/>
  <c r="AP25" i="1" s="1"/>
  <c r="AC26" i="3"/>
  <c r="AC27" i="3"/>
  <c r="AC28" i="3"/>
  <c r="AP28" i="1" s="1"/>
  <c r="AC29" i="3"/>
  <c r="AC30" i="3"/>
  <c r="AP30" i="1" s="1"/>
  <c r="AC31" i="3"/>
  <c r="AC32" i="3"/>
  <c r="AC33" i="3"/>
  <c r="AC34" i="3"/>
  <c r="AC35" i="3"/>
  <c r="AC36" i="3"/>
  <c r="AP36" i="1" s="1"/>
  <c r="AC37" i="3"/>
  <c r="AP37" i="1" s="1"/>
  <c r="AC38" i="3"/>
  <c r="AC39" i="3"/>
  <c r="AC40" i="3"/>
  <c r="AP40" i="1" s="1"/>
  <c r="AC41" i="3"/>
  <c r="AC42" i="3"/>
  <c r="AP42" i="1" s="1"/>
  <c r="AC43" i="3"/>
  <c r="AP43" i="1" s="1"/>
  <c r="AC44" i="3"/>
  <c r="AC45" i="3"/>
  <c r="AC46" i="3"/>
  <c r="AP46" i="1" s="1"/>
  <c r="AC47" i="3"/>
  <c r="AC48" i="3"/>
  <c r="AP48" i="1" s="1"/>
  <c r="AC49" i="3"/>
  <c r="AP49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N8" i="3"/>
  <c r="N9" i="3"/>
  <c r="N10" i="3"/>
  <c r="N11" i="3"/>
  <c r="N12" i="3"/>
  <c r="R12" i="1" s="1"/>
  <c r="N13" i="3"/>
  <c r="R13" i="1" s="1"/>
  <c r="N14" i="3"/>
  <c r="N15" i="3"/>
  <c r="N16" i="3"/>
  <c r="R16" i="1" s="1"/>
  <c r="N17" i="3"/>
  <c r="N18" i="3"/>
  <c r="R18" i="1" s="1"/>
  <c r="N19" i="3"/>
  <c r="R19" i="1" s="1"/>
  <c r="N20" i="3"/>
  <c r="N21" i="3"/>
  <c r="N22" i="3"/>
  <c r="R22" i="1" s="1"/>
  <c r="N23" i="3"/>
  <c r="N24" i="3"/>
  <c r="R24" i="1" s="1"/>
  <c r="N25" i="3"/>
  <c r="N26" i="3"/>
  <c r="N27" i="3"/>
  <c r="N28" i="3"/>
  <c r="N29" i="3"/>
  <c r="N30" i="3"/>
  <c r="R30" i="1" s="1"/>
  <c r="N31" i="3"/>
  <c r="R31" i="1" s="1"/>
  <c r="N32" i="3"/>
  <c r="N33" i="3"/>
  <c r="N34" i="3"/>
  <c r="R34" i="1" s="1"/>
  <c r="N35" i="3"/>
  <c r="N36" i="3"/>
  <c r="R36" i="1" s="1"/>
  <c r="N37" i="3"/>
  <c r="R37" i="1" s="1"/>
  <c r="N38" i="3"/>
  <c r="N39" i="3"/>
  <c r="N40" i="3"/>
  <c r="R40" i="1" s="1"/>
  <c r="N41" i="3"/>
  <c r="N42" i="3"/>
  <c r="R42" i="1" s="1"/>
  <c r="N43" i="3"/>
  <c r="N44" i="3"/>
  <c r="N45" i="3"/>
  <c r="N46" i="3"/>
  <c r="N47" i="3"/>
  <c r="N48" i="3"/>
  <c r="R48" i="1" s="1"/>
  <c r="N49" i="3"/>
  <c r="R49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E8" i="3"/>
  <c r="E9" i="3"/>
  <c r="E10" i="3"/>
  <c r="Q10" i="1" s="1"/>
  <c r="AB10" i="1" s="1"/>
  <c r="E11" i="3"/>
  <c r="E12" i="3"/>
  <c r="Q12" i="1" s="1"/>
  <c r="E13" i="3"/>
  <c r="Q13" i="1" s="1"/>
  <c r="E14" i="3"/>
  <c r="E15" i="3"/>
  <c r="E16" i="3"/>
  <c r="Q16" i="1" s="1"/>
  <c r="E17" i="3"/>
  <c r="E18" i="3"/>
  <c r="Q18" i="1" s="1"/>
  <c r="E19" i="3"/>
  <c r="E20" i="3"/>
  <c r="E21" i="3"/>
  <c r="E22" i="3"/>
  <c r="E23" i="3"/>
  <c r="E24" i="3"/>
  <c r="Q24" i="1" s="1"/>
  <c r="E25" i="3"/>
  <c r="Q25" i="1" s="1"/>
  <c r="E26" i="3"/>
  <c r="E27" i="3"/>
  <c r="E28" i="3"/>
  <c r="Q28" i="1" s="1"/>
  <c r="AB28" i="1" s="1"/>
  <c r="E29" i="3"/>
  <c r="E30" i="3"/>
  <c r="Q30" i="1" s="1"/>
  <c r="E31" i="3"/>
  <c r="Q31" i="1" s="1"/>
  <c r="E32" i="3"/>
  <c r="E33" i="3"/>
  <c r="E34" i="3"/>
  <c r="Q34" i="1" s="1"/>
  <c r="E35" i="3"/>
  <c r="E36" i="3"/>
  <c r="Q36" i="1" s="1"/>
  <c r="E37" i="3"/>
  <c r="D37" i="3" s="1"/>
  <c r="E38" i="3"/>
  <c r="E39" i="3"/>
  <c r="E40" i="3"/>
  <c r="D40" i="3" s="1"/>
  <c r="E41" i="3"/>
  <c r="D41" i="3" s="1"/>
  <c r="E42" i="3"/>
  <c r="Q42" i="1" s="1"/>
  <c r="E43" i="3"/>
  <c r="D43" i="3" s="1"/>
  <c r="E44" i="3"/>
  <c r="E45" i="3"/>
  <c r="E46" i="3"/>
  <c r="D46" i="3" s="1"/>
  <c r="E47" i="3"/>
  <c r="D47" i="3" s="1"/>
  <c r="E48" i="3"/>
  <c r="Q48" i="1" s="1"/>
  <c r="E49" i="3"/>
  <c r="D49" i="3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8" i="3"/>
  <c r="D39" i="3"/>
  <c r="D44" i="3"/>
  <c r="D4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T25" i="8" s="1"/>
  <c r="D25" i="8" s="1"/>
  <c r="U26" i="8"/>
  <c r="T26" i="8" s="1"/>
  <c r="U27" i="8"/>
  <c r="U28" i="8"/>
  <c r="T28" i="8" s="1"/>
  <c r="U29" i="8"/>
  <c r="U30" i="8"/>
  <c r="U31" i="8"/>
  <c r="T31" i="8" s="1"/>
  <c r="D31" i="8" s="1"/>
  <c r="U32" i="8"/>
  <c r="T32" i="8" s="1"/>
  <c r="U33" i="8"/>
  <c r="U34" i="8"/>
  <c r="U35" i="8"/>
  <c r="U36" i="8"/>
  <c r="U37" i="8"/>
  <c r="T37" i="8" s="1"/>
  <c r="D37" i="8" s="1"/>
  <c r="U38" i="8"/>
  <c r="U39" i="8"/>
  <c r="U40" i="8"/>
  <c r="T40" i="8" s="1"/>
  <c r="U41" i="8"/>
  <c r="U42" i="8"/>
  <c r="U43" i="8"/>
  <c r="T43" i="8" s="1"/>
  <c r="D43" i="8" s="1"/>
  <c r="U44" i="8"/>
  <c r="T44" i="8" s="1"/>
  <c r="U45" i="8"/>
  <c r="U46" i="8"/>
  <c r="T46" i="8" s="1"/>
  <c r="U47" i="8"/>
  <c r="U48" i="8"/>
  <c r="U49" i="8"/>
  <c r="T49" i="8" s="1"/>
  <c r="D49" i="8" s="1"/>
  <c r="T8" i="8"/>
  <c r="T9" i="8"/>
  <c r="T10" i="8"/>
  <c r="T11" i="8"/>
  <c r="T12" i="8"/>
  <c r="T13" i="8"/>
  <c r="D13" i="8" s="1"/>
  <c r="T14" i="8"/>
  <c r="T15" i="8"/>
  <c r="T16" i="8"/>
  <c r="T17" i="8"/>
  <c r="T18" i="8"/>
  <c r="T19" i="8"/>
  <c r="D19" i="8" s="1"/>
  <c r="T20" i="8"/>
  <c r="T21" i="8"/>
  <c r="T22" i="8"/>
  <c r="T23" i="8"/>
  <c r="T27" i="8"/>
  <c r="D27" i="8" s="1"/>
  <c r="T29" i="8"/>
  <c r="T30" i="8"/>
  <c r="T33" i="8"/>
  <c r="T34" i="8"/>
  <c r="T35" i="8"/>
  <c r="T36" i="8"/>
  <c r="T38" i="8"/>
  <c r="T39" i="8"/>
  <c r="T41" i="8"/>
  <c r="D41" i="8" s="1"/>
  <c r="T42" i="8"/>
  <c r="T45" i="8"/>
  <c r="T47" i="8"/>
  <c r="T48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E8" i="8"/>
  <c r="E9" i="8"/>
  <c r="E10" i="8"/>
  <c r="E11" i="8"/>
  <c r="E12" i="8"/>
  <c r="E13" i="8"/>
  <c r="E14" i="8"/>
  <c r="E15" i="8"/>
  <c r="E16" i="8"/>
  <c r="D16" i="8" s="1"/>
  <c r="E17" i="8"/>
  <c r="E18" i="8"/>
  <c r="E19" i="8"/>
  <c r="E20" i="8"/>
  <c r="D20" i="8" s="1"/>
  <c r="E21" i="8"/>
  <c r="E22" i="8"/>
  <c r="D22" i="8" s="1"/>
  <c r="E23" i="8"/>
  <c r="E24" i="8"/>
  <c r="E25" i="8"/>
  <c r="E26" i="8"/>
  <c r="E27" i="8"/>
  <c r="E28" i="8"/>
  <c r="D28" i="8" s="1"/>
  <c r="E29" i="8"/>
  <c r="E30" i="8"/>
  <c r="E31" i="8"/>
  <c r="E32" i="8"/>
  <c r="E33" i="8"/>
  <c r="E34" i="8"/>
  <c r="D34" i="8" s="1"/>
  <c r="E35" i="8"/>
  <c r="E36" i="8"/>
  <c r="E37" i="8"/>
  <c r="E38" i="8"/>
  <c r="E39" i="8"/>
  <c r="E40" i="8"/>
  <c r="D40" i="8" s="1"/>
  <c r="E41" i="8"/>
  <c r="E42" i="8"/>
  <c r="E43" i="8"/>
  <c r="E44" i="8"/>
  <c r="E45" i="8"/>
  <c r="E46" i="8"/>
  <c r="D46" i="8" s="1"/>
  <c r="E47" i="8"/>
  <c r="E48" i="8"/>
  <c r="E49" i="8"/>
  <c r="D8" i="8"/>
  <c r="D9" i="8"/>
  <c r="D10" i="8"/>
  <c r="D11" i="8"/>
  <c r="D12" i="8"/>
  <c r="D14" i="8"/>
  <c r="D15" i="8"/>
  <c r="D17" i="8"/>
  <c r="D18" i="8"/>
  <c r="D21" i="8"/>
  <c r="D23" i="8"/>
  <c r="D29" i="8"/>
  <c r="D30" i="8"/>
  <c r="D33" i="8"/>
  <c r="D35" i="8"/>
  <c r="D36" i="8"/>
  <c r="D39" i="8"/>
  <c r="D42" i="8"/>
  <c r="D45" i="8"/>
  <c r="D47" i="8"/>
  <c r="D4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CN3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D13" i="10"/>
  <c r="BW13" i="10" s="1"/>
  <c r="CD45" i="10"/>
  <c r="CA49" i="10"/>
  <c r="BT49" i="10" s="1"/>
  <c r="BU8" i="10"/>
  <c r="BU44" i="10"/>
  <c r="BT26" i="10"/>
  <c r="BS38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AY8" i="10"/>
  <c r="CZ8" i="10" s="1"/>
  <c r="CS8" i="10" s="1"/>
  <c r="AY9" i="10"/>
  <c r="CZ9" i="10" s="1"/>
  <c r="AY10" i="10"/>
  <c r="CZ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AY35" i="10"/>
  <c r="CZ35" i="10" s="1"/>
  <c r="CS35" i="10" s="1"/>
  <c r="AY36" i="10"/>
  <c r="CZ36" i="10" s="1"/>
  <c r="AY37" i="10"/>
  <c r="CZ37" i="10" s="1"/>
  <c r="CS37" i="10" s="1"/>
  <c r="AY38" i="10"/>
  <c r="CZ38" i="10" s="1"/>
  <c r="CS38" i="10" s="1"/>
  <c r="AY39" i="10"/>
  <c r="CZ39" i="10" s="1"/>
  <c r="AY40" i="10"/>
  <c r="CZ40" i="10" s="1"/>
  <c r="AY41" i="10"/>
  <c r="CZ41" i="10" s="1"/>
  <c r="CS41" i="10" s="1"/>
  <c r="AY42" i="10"/>
  <c r="CZ42" i="10" s="1"/>
  <c r="AY43" i="10"/>
  <c r="CZ43" i="10" s="1"/>
  <c r="CS43" i="10" s="1"/>
  <c r="AY44" i="10"/>
  <c r="CZ44" i="10" s="1"/>
  <c r="CS44" i="10" s="1"/>
  <c r="AY45" i="10"/>
  <c r="CZ45" i="10" s="1"/>
  <c r="AY46" i="10"/>
  <c r="CZ46" i="10" s="1"/>
  <c r="AY47" i="10"/>
  <c r="CZ47" i="10" s="1"/>
  <c r="CS47" i="10" s="1"/>
  <c r="AY48" i="10"/>
  <c r="CZ48" i="10" s="1"/>
  <c r="AY49" i="10"/>
  <c r="CZ49" i="10" s="1"/>
  <c r="CS49" i="10" s="1"/>
  <c r="AU8" i="10"/>
  <c r="CY8" i="10" s="1"/>
  <c r="CR8" i="10" s="1"/>
  <c r="AU9" i="10"/>
  <c r="CY9" i="10" s="1"/>
  <c r="AU10" i="10"/>
  <c r="CY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AU34" i="10"/>
  <c r="CY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AU41" i="10"/>
  <c r="CY41" i="10" s="1"/>
  <c r="CR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AU46" i="10"/>
  <c r="CY46" i="10" s="1"/>
  <c r="AU47" i="10"/>
  <c r="CY47" i="10" s="1"/>
  <c r="CR47" i="10" s="1"/>
  <c r="AU48" i="10"/>
  <c r="CY48" i="10" s="1"/>
  <c r="AU49" i="10"/>
  <c r="CY49" i="10" s="1"/>
  <c r="CR49" i="10" s="1"/>
  <c r="AQ8" i="10"/>
  <c r="CX8" i="10" s="1"/>
  <c r="CQ8" i="10" s="1"/>
  <c r="AQ9" i="10"/>
  <c r="CX9" i="10" s="1"/>
  <c r="AQ10" i="10"/>
  <c r="CX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AQ34" i="10"/>
  <c r="CX34" i="10" s="1"/>
  <c r="AQ35" i="10"/>
  <c r="CX35" i="10" s="1"/>
  <c r="CQ35" i="10" s="1"/>
  <c r="AQ36" i="10"/>
  <c r="CX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AQ41" i="10"/>
  <c r="CX41" i="10" s="1"/>
  <c r="CQ41" i="10" s="1"/>
  <c r="AQ42" i="10"/>
  <c r="CX42" i="10" s="1"/>
  <c r="AQ43" i="10"/>
  <c r="CX43" i="10" s="1"/>
  <c r="CQ43" i="10" s="1"/>
  <c r="AQ44" i="10"/>
  <c r="CX44" i="10" s="1"/>
  <c r="CQ44" i="10" s="1"/>
  <c r="AQ45" i="10"/>
  <c r="CX45" i="10" s="1"/>
  <c r="AQ46" i="10"/>
  <c r="CX46" i="10" s="1"/>
  <c r="AQ47" i="10"/>
  <c r="CX47" i="10" s="1"/>
  <c r="CQ47" i="10" s="1"/>
  <c r="AQ48" i="10"/>
  <c r="CX48" i="10" s="1"/>
  <c r="AQ49" i="10"/>
  <c r="CX49" i="10" s="1"/>
  <c r="CQ49" i="10" s="1"/>
  <c r="AM8" i="10"/>
  <c r="CW8" i="10" s="1"/>
  <c r="CP8" i="10" s="1"/>
  <c r="AM9" i="10"/>
  <c r="CW9" i="10" s="1"/>
  <c r="AM10" i="10"/>
  <c r="CW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M27" i="10"/>
  <c r="CW27" i="10" s="1"/>
  <c r="AM28" i="10"/>
  <c r="CW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AM34" i="10"/>
  <c r="CW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AM40" i="10"/>
  <c r="CW40" i="10" s="1"/>
  <c r="AM41" i="10"/>
  <c r="CW41" i="10" s="1"/>
  <c r="CP41" i="10" s="1"/>
  <c r="AM42" i="10"/>
  <c r="CW42" i="10" s="1"/>
  <c r="AM43" i="10"/>
  <c r="CW43" i="10" s="1"/>
  <c r="CP43" i="10" s="1"/>
  <c r="AM44" i="10"/>
  <c r="CW44" i="10" s="1"/>
  <c r="CP44" i="10" s="1"/>
  <c r="AM45" i="10"/>
  <c r="CW45" i="10" s="1"/>
  <c r="AM46" i="10"/>
  <c r="CW46" i="10" s="1"/>
  <c r="AM47" i="10"/>
  <c r="CW47" i="10" s="1"/>
  <c r="CP47" i="10" s="1"/>
  <c r="AM48" i="10"/>
  <c r="CW48" i="10" s="1"/>
  <c r="AM49" i="10"/>
  <c r="CW49" i="10" s="1"/>
  <c r="CP49" i="10" s="1"/>
  <c r="AI8" i="10"/>
  <c r="CV8" i="10" s="1"/>
  <c r="CO8" i="10" s="1"/>
  <c r="AI9" i="10"/>
  <c r="CV9" i="10" s="1"/>
  <c r="AI10" i="10"/>
  <c r="CV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AI34" i="10"/>
  <c r="CV34" i="10" s="1"/>
  <c r="AI35" i="10"/>
  <c r="CV35" i="10" s="1"/>
  <c r="CO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AI40" i="10"/>
  <c r="CV40" i="10" s="1"/>
  <c r="AI41" i="10"/>
  <c r="CV41" i="10" s="1"/>
  <c r="CO41" i="10" s="1"/>
  <c r="AI42" i="10"/>
  <c r="CV42" i="10" s="1"/>
  <c r="AI43" i="10"/>
  <c r="CV43" i="10" s="1"/>
  <c r="CO43" i="10" s="1"/>
  <c r="AI44" i="10"/>
  <c r="CV44" i="10" s="1"/>
  <c r="CO44" i="10" s="1"/>
  <c r="AI45" i="10"/>
  <c r="CV45" i="10" s="1"/>
  <c r="AI46" i="10"/>
  <c r="CV46" i="10" s="1"/>
  <c r="AI47" i="10"/>
  <c r="CV47" i="10" s="1"/>
  <c r="CO47" i="10" s="1"/>
  <c r="AI48" i="10"/>
  <c r="CV48" i="10" s="1"/>
  <c r="AI49" i="10"/>
  <c r="CV49" i="10" s="1"/>
  <c r="CO49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CT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CT23" i="10" s="1"/>
  <c r="CM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CT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Z8" i="10"/>
  <c r="CE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Z39" i="10"/>
  <c r="CE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Z45" i="10"/>
  <c r="CE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V8" i="10"/>
  <c r="CD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V14" i="10"/>
  <c r="CD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R8" i="10"/>
  <c r="CC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R45" i="10"/>
  <c r="CC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N8" i="10"/>
  <c r="CB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N39" i="10"/>
  <c r="CB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J8" i="10"/>
  <c r="CA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J15" i="10"/>
  <c r="CA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F8" i="10"/>
  <c r="BZ8" i="10" s="1"/>
  <c r="F9" i="10"/>
  <c r="BZ9" i="10" s="1"/>
  <c r="F10" i="10"/>
  <c r="BZ10" i="10" s="1"/>
  <c r="F11" i="10"/>
  <c r="BZ11" i="10" s="1"/>
  <c r="BY11" i="10" s="1"/>
  <c r="BR11" i="10" s="1"/>
  <c r="F12" i="10"/>
  <c r="BZ12" i="10" s="1"/>
  <c r="BS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BS17" i="10" s="1"/>
  <c r="F18" i="10"/>
  <c r="BZ18" i="10" s="1"/>
  <c r="F19" i="10"/>
  <c r="BZ19" i="10" s="1"/>
  <c r="BS19" i="10" s="1"/>
  <c r="F20" i="10"/>
  <c r="BZ20" i="10" s="1"/>
  <c r="BY20" i="10" s="1"/>
  <c r="BR20" i="10" s="1"/>
  <c r="F21" i="10"/>
  <c r="BZ21" i="10" s="1"/>
  <c r="BY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BY29" i="10" s="1"/>
  <c r="BR29" i="10" s="1"/>
  <c r="F30" i="10"/>
  <c r="BZ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BS35" i="10" s="1"/>
  <c r="F36" i="10"/>
  <c r="BZ36" i="10" s="1"/>
  <c r="BS36" i="10" s="1"/>
  <c r="F37" i="10"/>
  <c r="BZ37" i="10" s="1"/>
  <c r="F38" i="10"/>
  <c r="BZ38" i="10" s="1"/>
  <c r="BY38" i="10" s="1"/>
  <c r="BR38" i="10" s="1"/>
  <c r="F39" i="10"/>
  <c r="BZ39" i="10" s="1"/>
  <c r="F40" i="10"/>
  <c r="BZ40" i="10" s="1"/>
  <c r="F41" i="10"/>
  <c r="BZ41" i="10" s="1"/>
  <c r="BY41" i="10" s="1"/>
  <c r="BR41" i="10" s="1"/>
  <c r="F42" i="10"/>
  <c r="BZ42" i="10" s="1"/>
  <c r="F43" i="10"/>
  <c r="BZ43" i="10" s="1"/>
  <c r="BS43" i="10" s="1"/>
  <c r="F44" i="10"/>
  <c r="BZ44" i="10" s="1"/>
  <c r="F45" i="10"/>
  <c r="BZ45" i="10" s="1"/>
  <c r="F46" i="10"/>
  <c r="BZ46" i="10" s="1"/>
  <c r="F47" i="10"/>
  <c r="BZ47" i="10" s="1"/>
  <c r="BS47" i="10" s="1"/>
  <c r="F48" i="10"/>
  <c r="BZ48" i="10" s="1"/>
  <c r="BS48" i="10" s="1"/>
  <c r="F49" i="10"/>
  <c r="BZ49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AP8" i="1"/>
  <c r="AP9" i="1"/>
  <c r="AP11" i="1"/>
  <c r="AP14" i="1"/>
  <c r="AP15" i="1"/>
  <c r="AP17" i="1"/>
  <c r="AP20" i="1"/>
  <c r="AP21" i="1"/>
  <c r="AP23" i="1"/>
  <c r="AP26" i="1"/>
  <c r="AP27" i="1"/>
  <c r="AP29" i="1"/>
  <c r="AP31" i="1"/>
  <c r="AP32" i="1"/>
  <c r="AP33" i="1"/>
  <c r="AP34" i="1"/>
  <c r="AP35" i="1"/>
  <c r="AP38" i="1"/>
  <c r="AP39" i="1"/>
  <c r="AP41" i="1"/>
  <c r="AP44" i="1"/>
  <c r="AP45" i="1"/>
  <c r="AP4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N8" i="1"/>
  <c r="AN9" i="1"/>
  <c r="AN10" i="1"/>
  <c r="AN11" i="1"/>
  <c r="AQ11" i="1" s="1"/>
  <c r="AN12" i="1"/>
  <c r="AN13" i="1"/>
  <c r="AN14" i="1"/>
  <c r="AQ14" i="1" s="1"/>
  <c r="AN15" i="1"/>
  <c r="AQ15" i="1" s="1"/>
  <c r="AN16" i="1"/>
  <c r="AN17" i="1"/>
  <c r="AQ17" i="1" s="1"/>
  <c r="AN18" i="1"/>
  <c r="AN19" i="1"/>
  <c r="AN20" i="1"/>
  <c r="AN21" i="1"/>
  <c r="AQ21" i="1" s="1"/>
  <c r="AN22" i="1"/>
  <c r="AN23" i="1"/>
  <c r="AN24" i="1"/>
  <c r="AN25" i="1"/>
  <c r="AN26" i="1"/>
  <c r="AQ26" i="1" s="1"/>
  <c r="AN27" i="1"/>
  <c r="AN28" i="1"/>
  <c r="AN29" i="1"/>
  <c r="AQ29" i="1" s="1"/>
  <c r="AN30" i="1"/>
  <c r="AN31" i="1"/>
  <c r="AN32" i="1"/>
  <c r="AQ32" i="1" s="1"/>
  <c r="AN33" i="1"/>
  <c r="AQ33" i="1" s="1"/>
  <c r="AN34" i="1"/>
  <c r="AN35" i="1"/>
  <c r="AQ35" i="1" s="1"/>
  <c r="AN36" i="1"/>
  <c r="AN37" i="1"/>
  <c r="AN38" i="1"/>
  <c r="AQ38" i="1" s="1"/>
  <c r="AN39" i="1"/>
  <c r="AQ39" i="1" s="1"/>
  <c r="AN40" i="1"/>
  <c r="AN41" i="1"/>
  <c r="AN42" i="1"/>
  <c r="AN43" i="1"/>
  <c r="AN44" i="1"/>
  <c r="AQ44" i="1" s="1"/>
  <c r="AN45" i="1"/>
  <c r="AN46" i="1"/>
  <c r="AN47" i="1"/>
  <c r="AQ47" i="1" s="1"/>
  <c r="AN48" i="1"/>
  <c r="AN49" i="1"/>
  <c r="AJ8" i="1"/>
  <c r="AJ9" i="1"/>
  <c r="AJ11" i="1"/>
  <c r="AJ12" i="1"/>
  <c r="AJ14" i="1"/>
  <c r="AJ15" i="1"/>
  <c r="AJ17" i="1"/>
  <c r="AJ18" i="1"/>
  <c r="AJ20" i="1"/>
  <c r="AJ21" i="1"/>
  <c r="AJ23" i="1"/>
  <c r="AJ24" i="1"/>
  <c r="AJ26" i="1"/>
  <c r="AJ27" i="1"/>
  <c r="AJ29" i="1"/>
  <c r="AJ30" i="1"/>
  <c r="AJ32" i="1"/>
  <c r="AJ33" i="1"/>
  <c r="AJ35" i="1"/>
  <c r="AJ36" i="1"/>
  <c r="AJ38" i="1"/>
  <c r="AJ39" i="1"/>
  <c r="AJ41" i="1"/>
  <c r="AJ42" i="1"/>
  <c r="AJ44" i="1"/>
  <c r="AJ45" i="1"/>
  <c r="AJ47" i="1"/>
  <c r="AJ48" i="1"/>
  <c r="AI8" i="1"/>
  <c r="AI9" i="1"/>
  <c r="AI11" i="1"/>
  <c r="AI12" i="1"/>
  <c r="AI14" i="1"/>
  <c r="AI15" i="1"/>
  <c r="AI17" i="1"/>
  <c r="AI18" i="1"/>
  <c r="AI20" i="1"/>
  <c r="AI21" i="1"/>
  <c r="AI23" i="1"/>
  <c r="AI24" i="1"/>
  <c r="AI26" i="1"/>
  <c r="AI27" i="1"/>
  <c r="AI29" i="1"/>
  <c r="AI30" i="1"/>
  <c r="AI32" i="1"/>
  <c r="AI33" i="1"/>
  <c r="AI35" i="1"/>
  <c r="AI36" i="1"/>
  <c r="AI38" i="1"/>
  <c r="AI39" i="1"/>
  <c r="AI41" i="1"/>
  <c r="AI42" i="1"/>
  <c r="AI44" i="1"/>
  <c r="AI45" i="1"/>
  <c r="AI47" i="1"/>
  <c r="AI48" i="1"/>
  <c r="AH8" i="1"/>
  <c r="AH9" i="1"/>
  <c r="AH11" i="1"/>
  <c r="AH12" i="1"/>
  <c r="AH14" i="1"/>
  <c r="AH15" i="1"/>
  <c r="AH17" i="1"/>
  <c r="AH18" i="1"/>
  <c r="AH20" i="1"/>
  <c r="AH21" i="1"/>
  <c r="AH23" i="1"/>
  <c r="AH24" i="1"/>
  <c r="AH26" i="1"/>
  <c r="AH27" i="1"/>
  <c r="AH29" i="1"/>
  <c r="AH30" i="1"/>
  <c r="AH32" i="1"/>
  <c r="AH33" i="1"/>
  <c r="AH35" i="1"/>
  <c r="AH36" i="1"/>
  <c r="AH38" i="1"/>
  <c r="AH39" i="1"/>
  <c r="AH41" i="1"/>
  <c r="AH42" i="1"/>
  <c r="AH44" i="1"/>
  <c r="AH45" i="1"/>
  <c r="AH47" i="1"/>
  <c r="AH48" i="1"/>
  <c r="AG8" i="1"/>
  <c r="AG9" i="1"/>
  <c r="AG11" i="1"/>
  <c r="AG12" i="1"/>
  <c r="AG14" i="1"/>
  <c r="AG15" i="1"/>
  <c r="AG17" i="1"/>
  <c r="AG18" i="1"/>
  <c r="AG20" i="1"/>
  <c r="AG21" i="1"/>
  <c r="AG23" i="1"/>
  <c r="AG24" i="1"/>
  <c r="AG26" i="1"/>
  <c r="AG27" i="1"/>
  <c r="AG29" i="1"/>
  <c r="AG30" i="1"/>
  <c r="AG32" i="1"/>
  <c r="AG33" i="1"/>
  <c r="AG35" i="1"/>
  <c r="AG36" i="1"/>
  <c r="AG38" i="1"/>
  <c r="AG39" i="1"/>
  <c r="AG41" i="1"/>
  <c r="AG42" i="1"/>
  <c r="AG44" i="1"/>
  <c r="AG45" i="1"/>
  <c r="AG47" i="1"/>
  <c r="AG48" i="1"/>
  <c r="AF8" i="1"/>
  <c r="AF9" i="1"/>
  <c r="AF11" i="1"/>
  <c r="AF12" i="1"/>
  <c r="AF14" i="1"/>
  <c r="AF15" i="1"/>
  <c r="AF17" i="1"/>
  <c r="AF18" i="1"/>
  <c r="AF20" i="1"/>
  <c r="AF21" i="1"/>
  <c r="AF23" i="1"/>
  <c r="AF24" i="1"/>
  <c r="AF26" i="1"/>
  <c r="AF27" i="1"/>
  <c r="AF29" i="1"/>
  <c r="AF30" i="1"/>
  <c r="AF32" i="1"/>
  <c r="AF33" i="1"/>
  <c r="AF35" i="1"/>
  <c r="AF36" i="1"/>
  <c r="AF38" i="1"/>
  <c r="AF39" i="1"/>
  <c r="AF41" i="1"/>
  <c r="AF42" i="1"/>
  <c r="AF44" i="1"/>
  <c r="AF45" i="1"/>
  <c r="AF47" i="1"/>
  <c r="AF48" i="1"/>
  <c r="AE8" i="1"/>
  <c r="AE9" i="1"/>
  <c r="AE11" i="1"/>
  <c r="AE12" i="1"/>
  <c r="AE14" i="1"/>
  <c r="AE15" i="1"/>
  <c r="AE17" i="1"/>
  <c r="AE18" i="1"/>
  <c r="AE20" i="1"/>
  <c r="AE21" i="1"/>
  <c r="AE23" i="1"/>
  <c r="AE24" i="1"/>
  <c r="AE26" i="1"/>
  <c r="AE27" i="1"/>
  <c r="AE29" i="1"/>
  <c r="AE30" i="1"/>
  <c r="AE32" i="1"/>
  <c r="AE33" i="1"/>
  <c r="AE35" i="1"/>
  <c r="AE36" i="1"/>
  <c r="AE38" i="1"/>
  <c r="AE39" i="1"/>
  <c r="AE41" i="1"/>
  <c r="AE42" i="1"/>
  <c r="AE44" i="1"/>
  <c r="AE45" i="1"/>
  <c r="AE47" i="1"/>
  <c r="AE48" i="1"/>
  <c r="AD8" i="1"/>
  <c r="AD9" i="1"/>
  <c r="AD11" i="1"/>
  <c r="AK11" i="1" s="1"/>
  <c r="AD12" i="1"/>
  <c r="AD14" i="1"/>
  <c r="AD15" i="1"/>
  <c r="AD17" i="1"/>
  <c r="AK17" i="1" s="1"/>
  <c r="AD18" i="1"/>
  <c r="AK18" i="1" s="1"/>
  <c r="AD20" i="1"/>
  <c r="AD21" i="1"/>
  <c r="AD23" i="1"/>
  <c r="AK23" i="1" s="1"/>
  <c r="AD24" i="1"/>
  <c r="AD26" i="1"/>
  <c r="AD27" i="1"/>
  <c r="AD29" i="1"/>
  <c r="AK29" i="1" s="1"/>
  <c r="AD30" i="1"/>
  <c r="AD32" i="1"/>
  <c r="AD33" i="1"/>
  <c r="AD35" i="1"/>
  <c r="AK35" i="1" s="1"/>
  <c r="AD36" i="1"/>
  <c r="AK36" i="1" s="1"/>
  <c r="AD38" i="1"/>
  <c r="AD39" i="1"/>
  <c r="AD41" i="1"/>
  <c r="AK41" i="1" s="1"/>
  <c r="AD42" i="1"/>
  <c r="AD44" i="1"/>
  <c r="AD45" i="1"/>
  <c r="AD47" i="1"/>
  <c r="AK47" i="1" s="1"/>
  <c r="AD48" i="1"/>
  <c r="AA8" i="1"/>
  <c r="AA9" i="1"/>
  <c r="AA11" i="1"/>
  <c r="AA12" i="1"/>
  <c r="AA14" i="1"/>
  <c r="AA15" i="1"/>
  <c r="AA17" i="1"/>
  <c r="AA18" i="1"/>
  <c r="AA20" i="1"/>
  <c r="AA21" i="1"/>
  <c r="AA23" i="1"/>
  <c r="AA24" i="1"/>
  <c r="AA26" i="1"/>
  <c r="AA27" i="1"/>
  <c r="AA29" i="1"/>
  <c r="AA30" i="1"/>
  <c r="AA32" i="1"/>
  <c r="AA33" i="1"/>
  <c r="AA35" i="1"/>
  <c r="AA36" i="1"/>
  <c r="AA38" i="1"/>
  <c r="AA39" i="1"/>
  <c r="AA41" i="1"/>
  <c r="AA42" i="1"/>
  <c r="AA44" i="1"/>
  <c r="AA45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T8" i="1"/>
  <c r="T9" i="1"/>
  <c r="T10" i="1"/>
  <c r="T11" i="1"/>
  <c r="T12" i="1"/>
  <c r="S12" i="1" s="1"/>
  <c r="T13" i="1"/>
  <c r="S13" i="1" s="1"/>
  <c r="T14" i="1"/>
  <c r="S14" i="1" s="1"/>
  <c r="T15" i="1"/>
  <c r="S15" i="1" s="1"/>
  <c r="T16" i="1"/>
  <c r="S16" i="1" s="1"/>
  <c r="T17" i="1"/>
  <c r="T18" i="1"/>
  <c r="S18" i="1" s="1"/>
  <c r="T19" i="1"/>
  <c r="S19" i="1" s="1"/>
  <c r="T20" i="1"/>
  <c r="S20" i="1" s="1"/>
  <c r="T21" i="1"/>
  <c r="T22" i="1"/>
  <c r="S22" i="1" s="1"/>
  <c r="T23" i="1"/>
  <c r="T24" i="1"/>
  <c r="S24" i="1" s="1"/>
  <c r="T25" i="1"/>
  <c r="S25" i="1" s="1"/>
  <c r="T26" i="1"/>
  <c r="S26" i="1" s="1"/>
  <c r="T27" i="1"/>
  <c r="S27" i="1" s="1"/>
  <c r="T28" i="1"/>
  <c r="T29" i="1"/>
  <c r="T30" i="1"/>
  <c r="S30" i="1" s="1"/>
  <c r="T31" i="1"/>
  <c r="S31" i="1" s="1"/>
  <c r="T32" i="1"/>
  <c r="S32" i="1" s="1"/>
  <c r="T33" i="1"/>
  <c r="S33" i="1" s="1"/>
  <c r="T34" i="1"/>
  <c r="S34" i="1" s="1"/>
  <c r="T35" i="1"/>
  <c r="T36" i="1"/>
  <c r="S36" i="1" s="1"/>
  <c r="T37" i="1"/>
  <c r="S37" i="1" s="1"/>
  <c r="T38" i="1"/>
  <c r="S38" i="1" s="1"/>
  <c r="T39" i="1"/>
  <c r="T40" i="1"/>
  <c r="T41" i="1"/>
  <c r="T42" i="1"/>
  <c r="T43" i="1"/>
  <c r="S43" i="1" s="1"/>
  <c r="T44" i="1"/>
  <c r="S44" i="1" s="1"/>
  <c r="T45" i="1"/>
  <c r="S45" i="1" s="1"/>
  <c r="T46" i="1"/>
  <c r="T47" i="1"/>
  <c r="T48" i="1"/>
  <c r="S48" i="1" s="1"/>
  <c r="T49" i="1"/>
  <c r="S49" i="1" s="1"/>
  <c r="S8" i="1"/>
  <c r="S9" i="1"/>
  <c r="S10" i="1"/>
  <c r="S17" i="1"/>
  <c r="S21" i="1"/>
  <c r="S23" i="1"/>
  <c r="S28" i="1"/>
  <c r="S29" i="1"/>
  <c r="S35" i="1"/>
  <c r="S39" i="1"/>
  <c r="S40" i="1"/>
  <c r="S41" i="1"/>
  <c r="S42" i="1"/>
  <c r="S46" i="1"/>
  <c r="S47" i="1"/>
  <c r="R8" i="1"/>
  <c r="R9" i="1"/>
  <c r="R10" i="1"/>
  <c r="R11" i="1"/>
  <c r="R14" i="1"/>
  <c r="R15" i="1"/>
  <c r="R17" i="1"/>
  <c r="R20" i="1"/>
  <c r="R21" i="1"/>
  <c r="R23" i="1"/>
  <c r="R25" i="1"/>
  <c r="R26" i="1"/>
  <c r="R27" i="1"/>
  <c r="R28" i="1"/>
  <c r="R29" i="1"/>
  <c r="R32" i="1"/>
  <c r="R33" i="1"/>
  <c r="R35" i="1"/>
  <c r="R38" i="1"/>
  <c r="R39" i="1"/>
  <c r="R41" i="1"/>
  <c r="R43" i="1"/>
  <c r="R44" i="1"/>
  <c r="R45" i="1"/>
  <c r="R46" i="1"/>
  <c r="R47" i="1"/>
  <c r="Q8" i="1"/>
  <c r="AB8" i="1" s="1"/>
  <c r="Q9" i="1"/>
  <c r="Q11" i="1"/>
  <c r="Q14" i="1"/>
  <c r="Q15" i="1"/>
  <c r="Q17" i="1"/>
  <c r="Q19" i="1"/>
  <c r="Q20" i="1"/>
  <c r="Q21" i="1"/>
  <c r="Q22" i="1"/>
  <c r="Q23" i="1"/>
  <c r="Q26" i="1"/>
  <c r="Q27" i="1"/>
  <c r="Q29" i="1"/>
  <c r="AB29" i="1" s="1"/>
  <c r="Q32" i="1"/>
  <c r="Q33" i="1"/>
  <c r="Q35" i="1"/>
  <c r="Q37" i="1"/>
  <c r="Q38" i="1"/>
  <c r="Q39" i="1"/>
  <c r="Q40" i="1"/>
  <c r="Q41" i="1"/>
  <c r="AB41" i="1" s="1"/>
  <c r="Q44" i="1"/>
  <c r="Q45" i="1"/>
  <c r="Q47" i="1"/>
  <c r="AB47" i="1" s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K8" i="1"/>
  <c r="L8" i="1" s="1"/>
  <c r="J8" i="1"/>
  <c r="J9" i="1"/>
  <c r="J11" i="1"/>
  <c r="J12" i="1"/>
  <c r="J14" i="1"/>
  <c r="J15" i="1"/>
  <c r="J17" i="1"/>
  <c r="J18" i="1"/>
  <c r="J20" i="1"/>
  <c r="J21" i="1"/>
  <c r="J23" i="1"/>
  <c r="J24" i="1"/>
  <c r="J26" i="1"/>
  <c r="J27" i="1"/>
  <c r="J29" i="1"/>
  <c r="J30" i="1"/>
  <c r="J32" i="1"/>
  <c r="J33" i="1"/>
  <c r="J35" i="1"/>
  <c r="J36" i="1"/>
  <c r="J38" i="1"/>
  <c r="J39" i="1"/>
  <c r="J41" i="1"/>
  <c r="J42" i="1"/>
  <c r="J44" i="1"/>
  <c r="J45" i="1"/>
  <c r="J47" i="1"/>
  <c r="J4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8" i="1"/>
  <c r="H9" i="1"/>
  <c r="K9" i="1" s="1"/>
  <c r="H10" i="1"/>
  <c r="H11" i="1"/>
  <c r="H12" i="1"/>
  <c r="K12" i="1" s="1"/>
  <c r="H13" i="1"/>
  <c r="H14" i="1"/>
  <c r="K14" i="1" s="1"/>
  <c r="H15" i="1"/>
  <c r="K15" i="1" s="1"/>
  <c r="H16" i="1"/>
  <c r="H17" i="1"/>
  <c r="K17" i="1" s="1"/>
  <c r="H18" i="1"/>
  <c r="K18" i="1" s="1"/>
  <c r="H19" i="1"/>
  <c r="H20" i="1"/>
  <c r="K20" i="1" s="1"/>
  <c r="H21" i="1"/>
  <c r="K21" i="1" s="1"/>
  <c r="H22" i="1"/>
  <c r="H23" i="1"/>
  <c r="K23" i="1" s="1"/>
  <c r="H24" i="1"/>
  <c r="K24" i="1" s="1"/>
  <c r="H25" i="1"/>
  <c r="H26" i="1"/>
  <c r="K26" i="1" s="1"/>
  <c r="H27" i="1"/>
  <c r="K27" i="1" s="1"/>
  <c r="H28" i="1"/>
  <c r="H29" i="1"/>
  <c r="H30" i="1"/>
  <c r="K30" i="1" s="1"/>
  <c r="H31" i="1"/>
  <c r="H32" i="1"/>
  <c r="K32" i="1" s="1"/>
  <c r="H33" i="1"/>
  <c r="K33" i="1" s="1"/>
  <c r="H34" i="1"/>
  <c r="H35" i="1"/>
  <c r="K35" i="1" s="1"/>
  <c r="H36" i="1"/>
  <c r="K36" i="1" s="1"/>
  <c r="H37" i="1"/>
  <c r="H38" i="1"/>
  <c r="K38" i="1" s="1"/>
  <c r="H39" i="1"/>
  <c r="K39" i="1" s="1"/>
  <c r="H40" i="1"/>
  <c r="H41" i="1"/>
  <c r="K41" i="1" s="1"/>
  <c r="H42" i="1"/>
  <c r="K42" i="1" s="1"/>
  <c r="H43" i="1"/>
  <c r="H44" i="1"/>
  <c r="K44" i="1" s="1"/>
  <c r="L44" i="1" s="1"/>
  <c r="H45" i="1"/>
  <c r="K45" i="1" s="1"/>
  <c r="H46" i="1"/>
  <c r="H47" i="1"/>
  <c r="H48" i="1"/>
  <c r="K48" i="1" s="1"/>
  <c r="H49" i="1"/>
  <c r="D8" i="1"/>
  <c r="D9" i="1"/>
  <c r="D10" i="1"/>
  <c r="D11" i="1"/>
  <c r="D12" i="1"/>
  <c r="D13" i="1"/>
  <c r="D14" i="1"/>
  <c r="D15" i="1"/>
  <c r="D16" i="1"/>
  <c r="D17" i="1"/>
  <c r="L17" i="1" s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L35" i="1" s="1"/>
  <c r="D36" i="1"/>
  <c r="D37" i="1"/>
  <c r="D38" i="1"/>
  <c r="D39" i="1"/>
  <c r="D40" i="1"/>
  <c r="D41" i="1"/>
  <c r="M41" i="1" s="1"/>
  <c r="D42" i="1"/>
  <c r="D43" i="1"/>
  <c r="D44" i="1"/>
  <c r="D45" i="1"/>
  <c r="D46" i="1"/>
  <c r="D47" i="1"/>
  <c r="D48" i="1"/>
  <c r="D49" i="1"/>
  <c r="K47" i="1" l="1"/>
  <c r="K29" i="1"/>
  <c r="K11" i="1"/>
  <c r="L11" i="1" s="1"/>
  <c r="AQ8" i="1"/>
  <c r="AK42" i="1"/>
  <c r="AK24" i="1"/>
  <c r="AB23" i="1"/>
  <c r="AB31" i="1"/>
  <c r="AL31" i="1" s="1"/>
  <c r="AB25" i="1"/>
  <c r="AL25" i="1" s="1"/>
  <c r="AB13" i="1"/>
  <c r="M38" i="1"/>
  <c r="L26" i="1"/>
  <c r="AK48" i="1"/>
  <c r="AK30" i="1"/>
  <c r="AK12" i="1"/>
  <c r="AL12" i="1" s="1"/>
  <c r="AB34" i="1"/>
  <c r="AB16" i="1"/>
  <c r="AB15" i="1"/>
  <c r="AM15" i="1" s="1"/>
  <c r="L32" i="1"/>
  <c r="L14" i="1"/>
  <c r="Q43" i="1"/>
  <c r="AB43" i="1" s="1"/>
  <c r="AM43" i="1" s="1"/>
  <c r="AB35" i="1"/>
  <c r="AB21" i="1"/>
  <c r="S11" i="1"/>
  <c r="AB11" i="1" s="1"/>
  <c r="AQ46" i="1"/>
  <c r="AQ40" i="1"/>
  <c r="AQ34" i="1"/>
  <c r="AQ28" i="1"/>
  <c r="AQ22" i="1"/>
  <c r="AQ16" i="1"/>
  <c r="AQ10" i="1"/>
  <c r="AB37" i="1"/>
  <c r="AL37" i="1" s="1"/>
  <c r="AB22" i="1"/>
  <c r="AM22" i="1" s="1"/>
  <c r="K49" i="1"/>
  <c r="K43" i="1"/>
  <c r="K37" i="1"/>
  <c r="L37" i="1" s="1"/>
  <c r="K31" i="1"/>
  <c r="K25" i="1"/>
  <c r="K19" i="1"/>
  <c r="L19" i="1" s="1"/>
  <c r="K13" i="1"/>
  <c r="Q49" i="1"/>
  <c r="AB49" i="1" s="1"/>
  <c r="AB27" i="1"/>
  <c r="AM27" i="1" s="1"/>
  <c r="BS30" i="10"/>
  <c r="BY30" i="10"/>
  <c r="BR30" i="10" s="1"/>
  <c r="AB40" i="1"/>
  <c r="AM40" i="1" s="1"/>
  <c r="AK45" i="1"/>
  <c r="AK33" i="1"/>
  <c r="AK21" i="1"/>
  <c r="AK15" i="1"/>
  <c r="Q46" i="1"/>
  <c r="AB46" i="1" s="1"/>
  <c r="AC46" i="1" s="1"/>
  <c r="AB39" i="1"/>
  <c r="AL39" i="1" s="1"/>
  <c r="AB32" i="1"/>
  <c r="AB17" i="1"/>
  <c r="AM17" i="1" s="1"/>
  <c r="AB38" i="1"/>
  <c r="AL38" i="1" s="1"/>
  <c r="AB14" i="1"/>
  <c r="AK44" i="1"/>
  <c r="AK38" i="1"/>
  <c r="AK32" i="1"/>
  <c r="AK26" i="1"/>
  <c r="AK20" i="1"/>
  <c r="AK14" i="1"/>
  <c r="AK8" i="1"/>
  <c r="AL8" i="1" s="1"/>
  <c r="AQ49" i="1"/>
  <c r="AQ43" i="1"/>
  <c r="AQ37" i="1"/>
  <c r="AQ31" i="1"/>
  <c r="AQ25" i="1"/>
  <c r="AQ19" i="1"/>
  <c r="AQ13" i="1"/>
  <c r="AB33" i="1"/>
  <c r="AC33" i="1" s="1"/>
  <c r="AB19" i="1"/>
  <c r="AK39" i="1"/>
  <c r="AK27" i="1"/>
  <c r="AK9" i="1"/>
  <c r="K46" i="1"/>
  <c r="K40" i="1"/>
  <c r="L40" i="1" s="1"/>
  <c r="K34" i="1"/>
  <c r="K28" i="1"/>
  <c r="L28" i="1" s="1"/>
  <c r="K22" i="1"/>
  <c r="L22" i="1" s="1"/>
  <c r="K16" i="1"/>
  <c r="K10" i="1"/>
  <c r="L10" i="1" s="1"/>
  <c r="AB45" i="1"/>
  <c r="AL45" i="1" s="1"/>
  <c r="AB9" i="1"/>
  <c r="BR21" i="10"/>
  <c r="BT45" i="10"/>
  <c r="BT39" i="10"/>
  <c r="BT33" i="10"/>
  <c r="CS24" i="10"/>
  <c r="AB48" i="1"/>
  <c r="AB42" i="1"/>
  <c r="AC42" i="1" s="1"/>
  <c r="AB36" i="1"/>
  <c r="AM36" i="1" s="1"/>
  <c r="AB30" i="1"/>
  <c r="AM30" i="1" s="1"/>
  <c r="AB24" i="1"/>
  <c r="AM24" i="1" s="1"/>
  <c r="AB18" i="1"/>
  <c r="AM18" i="1" s="1"/>
  <c r="AB12" i="1"/>
  <c r="D48" i="3"/>
  <c r="D42" i="3"/>
  <c r="AQ41" i="1"/>
  <c r="AQ23" i="1"/>
  <c r="BW45" i="10"/>
  <c r="AQ45" i="1"/>
  <c r="AQ27" i="1"/>
  <c r="AQ9" i="1"/>
  <c r="BS20" i="10"/>
  <c r="AQ20" i="1"/>
  <c r="CO46" i="10"/>
  <c r="CO40" i="10"/>
  <c r="CO34" i="10"/>
  <c r="CO28" i="10"/>
  <c r="CO22" i="10"/>
  <c r="CO16" i="10"/>
  <c r="CO10" i="10"/>
  <c r="CP46" i="10"/>
  <c r="CP40" i="10"/>
  <c r="CP34" i="10"/>
  <c r="CP28" i="10"/>
  <c r="CP22" i="10"/>
  <c r="CP16" i="10"/>
  <c r="CP10" i="10"/>
  <c r="CQ46" i="10"/>
  <c r="CQ40" i="10"/>
  <c r="CQ34" i="10"/>
  <c r="CQ28" i="10"/>
  <c r="CQ22" i="10"/>
  <c r="CQ16" i="10"/>
  <c r="CQ10" i="10"/>
  <c r="CR46" i="10"/>
  <c r="CR40" i="10"/>
  <c r="CR34" i="10"/>
  <c r="CR28" i="10"/>
  <c r="CR22" i="10"/>
  <c r="CR16" i="10"/>
  <c r="CR10" i="10"/>
  <c r="CS46" i="10"/>
  <c r="CS40" i="10"/>
  <c r="CS34" i="10"/>
  <c r="CS28" i="10"/>
  <c r="CS22" i="10"/>
  <c r="CS16" i="10"/>
  <c r="CS10" i="10"/>
  <c r="BS11" i="10"/>
  <c r="D44" i="8"/>
  <c r="D38" i="8"/>
  <c r="D32" i="8"/>
  <c r="D26" i="8"/>
  <c r="BT27" i="10"/>
  <c r="BT21" i="10"/>
  <c r="BT15" i="10"/>
  <c r="BT9" i="10"/>
  <c r="BU45" i="10"/>
  <c r="BU39" i="10"/>
  <c r="BU33" i="10"/>
  <c r="BU27" i="10"/>
  <c r="BU21" i="10"/>
  <c r="BU15" i="10"/>
  <c r="BU9" i="10"/>
  <c r="BV45" i="10"/>
  <c r="BV39" i="10"/>
  <c r="BV33" i="10"/>
  <c r="BV27" i="10"/>
  <c r="BV21" i="10"/>
  <c r="BV15" i="10"/>
  <c r="BV9" i="10"/>
  <c r="BW39" i="10"/>
  <c r="BW33" i="10"/>
  <c r="BW27" i="10"/>
  <c r="BW21" i="10"/>
  <c r="BW15" i="10"/>
  <c r="BW9" i="10"/>
  <c r="BX45" i="10"/>
  <c r="BX39" i="10"/>
  <c r="BX33" i="10"/>
  <c r="BX27" i="10"/>
  <c r="BX21" i="10"/>
  <c r="BX15" i="10"/>
  <c r="BX9" i="10"/>
  <c r="CM33" i="10"/>
  <c r="O33" i="1" s="1"/>
  <c r="CO45" i="10"/>
  <c r="CO39" i="10"/>
  <c r="CO33" i="10"/>
  <c r="CO27" i="10"/>
  <c r="CO21" i="10"/>
  <c r="CO15" i="10"/>
  <c r="CO9" i="10"/>
  <c r="CP45" i="10"/>
  <c r="CP39" i="10"/>
  <c r="CP33" i="10"/>
  <c r="CP27" i="10"/>
  <c r="CP21" i="10"/>
  <c r="CP15" i="10"/>
  <c r="CP9" i="10"/>
  <c r="CQ45" i="10"/>
  <c r="CQ39" i="10"/>
  <c r="CQ33" i="10"/>
  <c r="CQ27" i="10"/>
  <c r="CQ21" i="10"/>
  <c r="CQ15" i="10"/>
  <c r="CQ9" i="10"/>
  <c r="CR45" i="10"/>
  <c r="CR39" i="10"/>
  <c r="CR33" i="10"/>
  <c r="CR27" i="10"/>
  <c r="CR21" i="10"/>
  <c r="CR15" i="10"/>
  <c r="CR9" i="10"/>
  <c r="CS45" i="10"/>
  <c r="CS39" i="10"/>
  <c r="CS33" i="10"/>
  <c r="CS27" i="10"/>
  <c r="CS21" i="10"/>
  <c r="CS15" i="10"/>
  <c r="CS9" i="10"/>
  <c r="T24" i="8"/>
  <c r="D24" i="8" s="1"/>
  <c r="BT32" i="10"/>
  <c r="BT20" i="10"/>
  <c r="BT14" i="10"/>
  <c r="BT8" i="10"/>
  <c r="BU38" i="10"/>
  <c r="BU32" i="10"/>
  <c r="BU20" i="10"/>
  <c r="BU14" i="10"/>
  <c r="BV44" i="10"/>
  <c r="BV38" i="10"/>
  <c r="BV32" i="10"/>
  <c r="BV26" i="10"/>
  <c r="BV20" i="10"/>
  <c r="BV8" i="10"/>
  <c r="BW44" i="10"/>
  <c r="BW38" i="10"/>
  <c r="BW26" i="10"/>
  <c r="BW20" i="10"/>
  <c r="BW14" i="10"/>
  <c r="BW8" i="10"/>
  <c r="BX44" i="10"/>
  <c r="BX38" i="10"/>
  <c r="BX32" i="10"/>
  <c r="BX26" i="10"/>
  <c r="BX20" i="10"/>
  <c r="BX14" i="10"/>
  <c r="BX8" i="10"/>
  <c r="AL32" i="1"/>
  <c r="AM32" i="1"/>
  <c r="AC32" i="1"/>
  <c r="AB26" i="1"/>
  <c r="AL14" i="1"/>
  <c r="AC14" i="1"/>
  <c r="AM14" i="1"/>
  <c r="AM8" i="1"/>
  <c r="AC8" i="1"/>
  <c r="AB20" i="1"/>
  <c r="AM38" i="1"/>
  <c r="AB44" i="1"/>
  <c r="M14" i="1"/>
  <c r="L42" i="1"/>
  <c r="AL17" i="1"/>
  <c r="AM37" i="1"/>
  <c r="AC37" i="1"/>
  <c r="AL15" i="1"/>
  <c r="L38" i="1"/>
  <c r="L20" i="1"/>
  <c r="AM49" i="1"/>
  <c r="AL49" i="1"/>
  <c r="AC49" i="1"/>
  <c r="AM41" i="1"/>
  <c r="AL41" i="1"/>
  <c r="AC41" i="1"/>
  <c r="AC27" i="1"/>
  <c r="AM13" i="1"/>
  <c r="AL13" i="1"/>
  <c r="AC13" i="1"/>
  <c r="BY9" i="10"/>
  <c r="BR9" i="10" s="1"/>
  <c r="BS9" i="10"/>
  <c r="M20" i="1"/>
  <c r="AM47" i="1"/>
  <c r="AL47" i="1"/>
  <c r="AC47" i="1"/>
  <c r="AL33" i="1"/>
  <c r="AM19" i="1"/>
  <c r="AL19" i="1"/>
  <c r="AC19" i="1"/>
  <c r="BY44" i="10"/>
  <c r="BR44" i="10" s="1"/>
  <c r="M44" i="1" s="1"/>
  <c r="BS44" i="10"/>
  <c r="BS32" i="10"/>
  <c r="BY32" i="10"/>
  <c r="BR32" i="10" s="1"/>
  <c r="M32" i="1" s="1"/>
  <c r="BY26" i="10"/>
  <c r="BR26" i="10" s="1"/>
  <c r="M26" i="1" s="1"/>
  <c r="BS26" i="10"/>
  <c r="BY14" i="10"/>
  <c r="BR14" i="10" s="1"/>
  <c r="BS14" i="10"/>
  <c r="BY8" i="10"/>
  <c r="BR8" i="10" s="1"/>
  <c r="M8" i="1" s="1"/>
  <c r="BS8" i="10"/>
  <c r="CT44" i="10"/>
  <c r="CM44" i="10" s="1"/>
  <c r="CN44" i="10"/>
  <c r="CT38" i="10"/>
  <c r="CM38" i="10" s="1"/>
  <c r="O38" i="1" s="1"/>
  <c r="CN38" i="10"/>
  <c r="CT32" i="10"/>
  <c r="CM32" i="10" s="1"/>
  <c r="O32" i="1" s="1"/>
  <c r="CN32" i="10"/>
  <c r="CT26" i="10"/>
  <c r="CM26" i="10" s="1"/>
  <c r="O26" i="1" s="1"/>
  <c r="CN26" i="10"/>
  <c r="CT20" i="10"/>
  <c r="CM20" i="10" s="1"/>
  <c r="O20" i="1" s="1"/>
  <c r="CN20" i="10"/>
  <c r="CT14" i="10"/>
  <c r="CM14" i="10" s="1"/>
  <c r="O14" i="1" s="1"/>
  <c r="CN14" i="10"/>
  <c r="CT8" i="10"/>
  <c r="CM8" i="10" s="1"/>
  <c r="O8" i="1" s="1"/>
  <c r="CN8" i="10"/>
  <c r="BY39" i="10"/>
  <c r="BR39" i="10" s="1"/>
  <c r="BS39" i="10"/>
  <c r="L48" i="1"/>
  <c r="L24" i="1"/>
  <c r="AC39" i="1"/>
  <c r="D36" i="3"/>
  <c r="AM48" i="1"/>
  <c r="AL48" i="1"/>
  <c r="AC48" i="1"/>
  <c r="AM42" i="1"/>
  <c r="AL42" i="1"/>
  <c r="AL30" i="1"/>
  <c r="AC30" i="1"/>
  <c r="AL24" i="1"/>
  <c r="AC18" i="1"/>
  <c r="AM12" i="1"/>
  <c r="AC12" i="1"/>
  <c r="O23" i="1"/>
  <c r="M11" i="1"/>
  <c r="L47" i="1"/>
  <c r="L29" i="1"/>
  <c r="AM45" i="1"/>
  <c r="AM31" i="1"/>
  <c r="AM23" i="1"/>
  <c r="AL23" i="1"/>
  <c r="AC23" i="1"/>
  <c r="AM16" i="1"/>
  <c r="AL16" i="1"/>
  <c r="AC16" i="1"/>
  <c r="AM9" i="1"/>
  <c r="AL9" i="1"/>
  <c r="AC9" i="1"/>
  <c r="AQ48" i="1"/>
  <c r="AQ42" i="1"/>
  <c r="AQ36" i="1"/>
  <c r="AQ30" i="1"/>
  <c r="AQ24" i="1"/>
  <c r="AQ18" i="1"/>
  <c r="AQ12" i="1"/>
  <c r="BY42" i="10"/>
  <c r="BR42" i="10" s="1"/>
  <c r="M42" i="1" s="1"/>
  <c r="BS42" i="10"/>
  <c r="BY18" i="10"/>
  <c r="BR18" i="10" s="1"/>
  <c r="M18" i="1" s="1"/>
  <c r="BS18" i="10"/>
  <c r="CT42" i="10"/>
  <c r="CM42" i="10" s="1"/>
  <c r="O42" i="1" s="1"/>
  <c r="CN42" i="10"/>
  <c r="CO24" i="10"/>
  <c r="CP30" i="10"/>
  <c r="CQ42" i="10"/>
  <c r="CR48" i="10"/>
  <c r="CR18" i="10"/>
  <c r="BS29" i="10"/>
  <c r="L36" i="1"/>
  <c r="AL46" i="1"/>
  <c r="AM10" i="1"/>
  <c r="AL10" i="1"/>
  <c r="AC10" i="1"/>
  <c r="BY31" i="10"/>
  <c r="BR31" i="10" s="1"/>
  <c r="BS31" i="10"/>
  <c r="AC36" i="1"/>
  <c r="L41" i="1"/>
  <c r="L23" i="1"/>
  <c r="M29" i="1"/>
  <c r="O44" i="1"/>
  <c r="AM35" i="1"/>
  <c r="AL35" i="1"/>
  <c r="AC35" i="1"/>
  <c r="AM28" i="1"/>
  <c r="AL28" i="1"/>
  <c r="AC28" i="1"/>
  <c r="AM21" i="1"/>
  <c r="AL21" i="1"/>
  <c r="AC21" i="1"/>
  <c r="M30" i="1"/>
  <c r="L30" i="1"/>
  <c r="AM29" i="1"/>
  <c r="AL29" i="1"/>
  <c r="AC29" i="1"/>
  <c r="AM34" i="1"/>
  <c r="AL34" i="1"/>
  <c r="AC34" i="1"/>
  <c r="L45" i="1"/>
  <c r="L39" i="1"/>
  <c r="L33" i="1"/>
  <c r="L27" i="1"/>
  <c r="L21" i="1"/>
  <c r="L15" i="1"/>
  <c r="L9" i="1"/>
  <c r="M39" i="1"/>
  <c r="M21" i="1"/>
  <c r="M9" i="1"/>
  <c r="BY45" i="10"/>
  <c r="BR45" i="10" s="1"/>
  <c r="M45" i="1" s="1"/>
  <c r="BY33" i="10"/>
  <c r="BR33" i="10" s="1"/>
  <c r="M33" i="1" s="1"/>
  <c r="BY27" i="10"/>
  <c r="BR27" i="10" s="1"/>
  <c r="M27" i="1" s="1"/>
  <c r="BY15" i="10"/>
  <c r="BR15" i="10" s="1"/>
  <c r="M15" i="1" s="1"/>
  <c r="CT45" i="10"/>
  <c r="CM45" i="10" s="1"/>
  <c r="O45" i="1" s="1"/>
  <c r="CN45" i="10"/>
  <c r="CT39" i="10"/>
  <c r="CM39" i="10" s="1"/>
  <c r="O39" i="1" s="1"/>
  <c r="CN39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BS21" i="10"/>
  <c r="CN12" i="10"/>
  <c r="L49" i="1"/>
  <c r="L43" i="1"/>
  <c r="L31" i="1"/>
  <c r="L25" i="1"/>
  <c r="L13" i="1"/>
  <c r="M31" i="1"/>
  <c r="M25" i="1"/>
  <c r="BY49" i="10"/>
  <c r="BR49" i="10" s="1"/>
  <c r="M49" i="1" s="1"/>
  <c r="BS49" i="10"/>
  <c r="BY37" i="10"/>
  <c r="BR37" i="10" s="1"/>
  <c r="M37" i="1" s="1"/>
  <c r="BS37" i="10"/>
  <c r="BY25" i="10"/>
  <c r="BR25" i="10" s="1"/>
  <c r="BS25" i="10"/>
  <c r="BY13" i="10"/>
  <c r="BR13" i="10" s="1"/>
  <c r="M13" i="1" s="1"/>
  <c r="BS13" i="10"/>
  <c r="CT49" i="10"/>
  <c r="CM49" i="10" s="1"/>
  <c r="O49" i="1" s="1"/>
  <c r="CN49" i="10"/>
  <c r="CT43" i="10"/>
  <c r="CM43" i="10" s="1"/>
  <c r="O43" i="1" s="1"/>
  <c r="CN43" i="10"/>
  <c r="CT37" i="10"/>
  <c r="CM37" i="10" s="1"/>
  <c r="O37" i="1" s="1"/>
  <c r="CN37" i="10"/>
  <c r="CT31" i="10"/>
  <c r="CM31" i="10" s="1"/>
  <c r="O31" i="1" s="1"/>
  <c r="CN31" i="10"/>
  <c r="CT25" i="10"/>
  <c r="CM25" i="10" s="1"/>
  <c r="O25" i="1" s="1"/>
  <c r="CN25" i="10"/>
  <c r="CT19" i="10"/>
  <c r="CM19" i="10" s="1"/>
  <c r="O19" i="1" s="1"/>
  <c r="CN19" i="10"/>
  <c r="CT13" i="10"/>
  <c r="CM13" i="10" s="1"/>
  <c r="O13" i="1" s="1"/>
  <c r="CN13" i="10"/>
  <c r="BS45" i="10"/>
  <c r="BS27" i="10"/>
  <c r="L18" i="1"/>
  <c r="L12" i="1"/>
  <c r="M12" i="1"/>
  <c r="BY48" i="10"/>
  <c r="BR48" i="10" s="1"/>
  <c r="M48" i="1" s="1"/>
  <c r="BY36" i="10"/>
  <c r="BR36" i="10" s="1"/>
  <c r="M36" i="1" s="1"/>
  <c r="BY24" i="10"/>
  <c r="BR24" i="10" s="1"/>
  <c r="M24" i="1" s="1"/>
  <c r="BY12" i="10"/>
  <c r="BR12" i="10" s="1"/>
  <c r="CN48" i="10"/>
  <c r="CT48" i="10"/>
  <c r="CM48" i="10" s="1"/>
  <c r="O48" i="1" s="1"/>
  <c r="CN36" i="10"/>
  <c r="CT36" i="10"/>
  <c r="CM36" i="10" s="1"/>
  <c r="O36" i="1" s="1"/>
  <c r="CT30" i="10"/>
  <c r="CM30" i="10" s="1"/>
  <c r="O30" i="1" s="1"/>
  <c r="CN30" i="10"/>
  <c r="CT24" i="10"/>
  <c r="CM24" i="10" s="1"/>
  <c r="O24" i="1" s="1"/>
  <c r="CN24" i="10"/>
  <c r="CT18" i="10"/>
  <c r="CM18" i="10" s="1"/>
  <c r="O18" i="1" s="1"/>
  <c r="CN18" i="10"/>
  <c r="CM12" i="10"/>
  <c r="O12" i="1" s="1"/>
  <c r="CO48" i="10"/>
  <c r="CO42" i="10"/>
  <c r="CO36" i="10"/>
  <c r="CO30" i="10"/>
  <c r="CO18" i="10"/>
  <c r="CO12" i="10"/>
  <c r="CP48" i="10"/>
  <c r="CP42" i="10"/>
  <c r="CP36" i="10"/>
  <c r="CP24" i="10"/>
  <c r="CP18" i="10"/>
  <c r="CP12" i="10"/>
  <c r="CQ48" i="10"/>
  <c r="CQ36" i="10"/>
  <c r="CQ30" i="10"/>
  <c r="CQ24" i="10"/>
  <c r="CQ18" i="10"/>
  <c r="CQ12" i="10"/>
  <c r="CR42" i="10"/>
  <c r="CR36" i="10"/>
  <c r="CR30" i="10"/>
  <c r="CR24" i="10"/>
  <c r="CR12" i="10"/>
  <c r="CS48" i="10"/>
  <c r="CS42" i="10"/>
  <c r="CS36" i="10"/>
  <c r="CS30" i="10"/>
  <c r="CS18" i="10"/>
  <c r="CS12" i="10"/>
  <c r="BY19" i="10"/>
  <c r="BR19" i="10" s="1"/>
  <c r="M19" i="1" s="1"/>
  <c r="BY47" i="10"/>
  <c r="BR47" i="10" s="1"/>
  <c r="M47" i="1" s="1"/>
  <c r="BY35" i="10"/>
  <c r="BR35" i="10" s="1"/>
  <c r="M35" i="1" s="1"/>
  <c r="BY23" i="10"/>
  <c r="BR23" i="10" s="1"/>
  <c r="M23" i="1" s="1"/>
  <c r="BY17" i="10"/>
  <c r="BR17" i="10" s="1"/>
  <c r="M17" i="1" s="1"/>
  <c r="CT47" i="10"/>
  <c r="CM47" i="10" s="1"/>
  <c r="O47" i="1" s="1"/>
  <c r="CN47" i="10"/>
  <c r="CT41" i="10"/>
  <c r="CM41" i="10" s="1"/>
  <c r="O41" i="1" s="1"/>
  <c r="CN41" i="10"/>
  <c r="CT35" i="10"/>
  <c r="CM35" i="10" s="1"/>
  <c r="O35" i="1" s="1"/>
  <c r="CN35" i="10"/>
  <c r="CT29" i="10"/>
  <c r="CM29" i="10" s="1"/>
  <c r="O29" i="1" s="1"/>
  <c r="CN29" i="10"/>
  <c r="CT17" i="10"/>
  <c r="CM17" i="10" s="1"/>
  <c r="O17" i="1" s="1"/>
  <c r="CN17" i="10"/>
  <c r="CT11" i="10"/>
  <c r="CM11" i="10" s="1"/>
  <c r="O11" i="1" s="1"/>
  <c r="CN11" i="10"/>
  <c r="BS33" i="10"/>
  <c r="BS24" i="10"/>
  <c r="BS15" i="10"/>
  <c r="BY43" i="10"/>
  <c r="BR43" i="10" s="1"/>
  <c r="M43" i="1" s="1"/>
  <c r="L46" i="1"/>
  <c r="L34" i="1"/>
  <c r="L16" i="1"/>
  <c r="M40" i="1"/>
  <c r="BY46" i="10"/>
  <c r="BR46" i="10" s="1"/>
  <c r="M46" i="1" s="1"/>
  <c r="BS46" i="10"/>
  <c r="BY40" i="10"/>
  <c r="BR40" i="10" s="1"/>
  <c r="BS40" i="10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R10" i="10" s="1"/>
  <c r="M10" i="1" s="1"/>
  <c r="BS10" i="10"/>
  <c r="CT46" i="10"/>
  <c r="CM46" i="10" s="1"/>
  <c r="O46" i="1" s="1"/>
  <c r="CN46" i="10"/>
  <c r="CT40" i="10"/>
  <c r="CM40" i="10" s="1"/>
  <c r="O40" i="1" s="1"/>
  <c r="CN40" i="10"/>
  <c r="CT34" i="10"/>
  <c r="CM34" i="10" s="1"/>
  <c r="O34" i="1" s="1"/>
  <c r="CN34" i="10"/>
  <c r="BS41" i="10"/>
  <c r="BS23" i="10"/>
  <c r="CN23" i="10"/>
  <c r="CT28" i="10"/>
  <c r="CM28" i="10" s="1"/>
  <c r="O28" i="1" s="1"/>
  <c r="CN28" i="10"/>
  <c r="CT22" i="10"/>
  <c r="CM22" i="10" s="1"/>
  <c r="O22" i="1" s="1"/>
  <c r="CN22" i="10"/>
  <c r="CT16" i="10"/>
  <c r="CM16" i="10" s="1"/>
  <c r="O16" i="1" s="1"/>
  <c r="CN16" i="10"/>
  <c r="CT10" i="10"/>
  <c r="CM10" i="10" s="1"/>
  <c r="O10" i="1" s="1"/>
  <c r="CN10" i="10"/>
  <c r="CM7" i="4"/>
  <c r="AA135" i="13"/>
  <c r="AA225" i="13"/>
  <c r="AA130" i="13"/>
  <c r="AA179" i="13"/>
  <c r="AA210" i="13"/>
  <c r="AA98" i="13"/>
  <c r="AA216" i="13"/>
  <c r="AA125" i="13"/>
  <c r="AA175" i="13"/>
  <c r="AA248" i="13"/>
  <c r="AA220" i="13"/>
  <c r="AA207" i="13"/>
  <c r="AA168" i="13"/>
  <c r="AA243" i="13"/>
  <c r="AA223" i="13"/>
  <c r="AA91" i="13"/>
  <c r="AA164" i="13"/>
  <c r="AA94" i="13"/>
  <c r="AA227" i="13"/>
  <c r="AA195" i="13"/>
  <c r="AA162" i="13"/>
  <c r="AA213" i="13"/>
  <c r="AA221" i="13"/>
  <c r="AA86" i="13"/>
  <c r="AA123" i="13"/>
  <c r="AA194" i="13"/>
  <c r="AA147" i="13"/>
  <c r="AA222" i="13"/>
  <c r="AA145" i="13"/>
  <c r="AA117" i="13"/>
  <c r="AA204" i="13"/>
  <c r="AA251" i="13"/>
  <c r="AA138" i="13"/>
  <c r="AA114" i="13"/>
  <c r="AA116" i="13"/>
  <c r="AA143" i="13"/>
  <c r="AA165" i="13"/>
  <c r="AA124" i="13"/>
  <c r="AA181" i="13"/>
  <c r="AA247" i="13"/>
  <c r="AA141" i="13"/>
  <c r="AA185" i="13"/>
  <c r="AA120" i="13"/>
  <c r="AA167" i="13"/>
  <c r="AA178" i="13"/>
  <c r="AA206" i="13"/>
  <c r="AA186" i="13"/>
  <c r="AA140" i="13"/>
  <c r="AA196" i="13"/>
  <c r="AA240" i="13"/>
  <c r="AA212" i="13"/>
  <c r="AA174" i="13"/>
  <c r="AA154" i="13"/>
  <c r="AA172" i="13"/>
  <c r="AA101" i="13"/>
  <c r="AA200" i="13"/>
  <c r="AA119" i="13"/>
  <c r="AA150" i="13"/>
  <c r="AA214" i="13"/>
  <c r="AA99" i="13"/>
  <c r="AA211" i="13"/>
  <c r="AA136" i="13"/>
  <c r="AA155" i="13"/>
  <c r="AA139" i="13"/>
  <c r="AA184" i="13"/>
  <c r="AA96" i="13"/>
  <c r="AA250" i="13"/>
  <c r="AA115" i="13"/>
  <c r="AA229" i="13"/>
  <c r="AA169" i="13"/>
  <c r="AA226" i="13"/>
  <c r="AA134" i="13"/>
  <c r="AA198" i="13"/>
  <c r="AA244" i="13"/>
  <c r="AA173" i="13"/>
  <c r="AA188" i="13"/>
  <c r="AA133" i="13"/>
  <c r="AA219" i="13"/>
  <c r="AA190" i="13"/>
  <c r="AA166" i="13"/>
  <c r="AA177" i="13"/>
  <c r="AA81" i="13"/>
  <c r="AA89" i="13"/>
  <c r="AA112" i="13"/>
  <c r="AA180" i="13"/>
  <c r="AA106" i="13"/>
  <c r="AA197" i="13"/>
  <c r="AA161" i="13"/>
  <c r="AA100" i="13"/>
  <c r="AA122" i="13"/>
  <c r="AA88" i="13"/>
  <c r="AA108" i="13"/>
  <c r="AA121" i="13"/>
  <c r="AA2" i="13"/>
  <c r="AA156" i="13"/>
  <c r="AA253" i="13"/>
  <c r="AA97" i="13"/>
  <c r="AA128" i="13"/>
  <c r="AA163" i="13"/>
  <c r="AA126" i="13"/>
  <c r="AA237" i="13"/>
  <c r="AA252" i="13"/>
  <c r="AA201" i="13"/>
  <c r="AA170" i="13"/>
  <c r="AA127" i="13"/>
  <c r="AA249" i="13"/>
  <c r="AA151" i="13"/>
  <c r="AA159" i="13"/>
  <c r="AA224" i="13"/>
  <c r="AA242" i="13"/>
  <c r="AA148" i="13"/>
  <c r="AA171" i="13"/>
  <c r="AA82" i="13"/>
  <c r="AA93" i="13"/>
  <c r="AA203" i="13"/>
  <c r="AA228" i="13"/>
  <c r="AA183" i="13"/>
  <c r="AA246" i="13"/>
  <c r="AA105" i="13"/>
  <c r="AA160" i="13"/>
  <c r="AA230" i="13"/>
  <c r="AA217" i="13"/>
  <c r="AA90" i="13"/>
  <c r="AA118" i="13"/>
  <c r="AA233" i="13"/>
  <c r="AA241" i="13"/>
  <c r="AA132" i="13"/>
  <c r="AA103" i="13"/>
  <c r="AA131" i="13"/>
  <c r="AA192" i="13"/>
  <c r="AA92" i="13"/>
  <c r="AA182" i="13"/>
  <c r="AA149" i="13"/>
  <c r="AA153" i="13"/>
  <c r="AA236" i="13"/>
  <c r="AA137" i="13"/>
  <c r="AA157" i="13"/>
  <c r="AA209" i="13"/>
  <c r="AA158" i="13"/>
  <c r="AA232" i="13"/>
  <c r="AA152" i="13"/>
  <c r="AA199" i="13"/>
  <c r="AA234" i="13"/>
  <c r="AA87" i="13"/>
  <c r="AA205" i="13"/>
  <c r="AA218" i="13"/>
  <c r="AA202" i="13"/>
  <c r="AA142" i="13"/>
  <c r="AA245" i="13"/>
  <c r="AA215" i="13"/>
  <c r="AA208" i="13"/>
  <c r="AA84" i="13"/>
  <c r="AA85" i="13"/>
  <c r="AA129" i="13"/>
  <c r="AA191" i="13"/>
  <c r="AA239" i="13"/>
  <c r="AA95" i="13"/>
  <c r="AA231" i="13"/>
  <c r="AA80" i="13"/>
  <c r="AA110" i="13"/>
  <c r="AA235" i="13"/>
  <c r="AA189" i="13"/>
  <c r="AA176" i="13"/>
  <c r="AA107" i="13"/>
  <c r="AA238" i="13"/>
  <c r="AA83" i="13"/>
  <c r="AA111" i="13"/>
  <c r="AA187" i="13"/>
  <c r="AA104" i="13"/>
  <c r="AA144" i="13"/>
  <c r="AA109" i="13"/>
  <c r="AA102" i="13"/>
  <c r="AA113" i="13"/>
  <c r="AA193" i="13"/>
  <c r="AA146" i="13"/>
  <c r="AC25" i="1" l="1"/>
  <c r="AM25" i="1"/>
  <c r="AC43" i="1"/>
  <c r="AC31" i="1"/>
  <c r="AC38" i="1"/>
  <c r="AM39" i="1"/>
  <c r="AC22" i="1"/>
  <c r="AC24" i="1"/>
  <c r="AL40" i="1"/>
  <c r="AC11" i="1"/>
  <c r="AM11" i="1"/>
  <c r="AL11" i="1"/>
  <c r="AL43" i="1"/>
  <c r="AM46" i="1"/>
  <c r="AC45" i="1"/>
  <c r="AL18" i="1"/>
  <c r="AM33" i="1"/>
  <c r="AC40" i="1"/>
  <c r="AC15" i="1"/>
  <c r="AC17" i="1"/>
  <c r="AL36" i="1"/>
  <c r="AL22" i="1"/>
  <c r="AL27" i="1"/>
  <c r="AL20" i="1"/>
  <c r="AM20" i="1"/>
  <c r="AC20" i="1"/>
  <c r="AC44" i="1"/>
  <c r="AM44" i="1"/>
  <c r="AL44" i="1"/>
  <c r="AL26" i="1"/>
  <c r="AC26" i="1"/>
  <c r="AM26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B7" i="10"/>
  <c r="CK7" i="10"/>
  <c r="CG7" i="10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M7" i="9"/>
  <c r="AU7" i="10"/>
  <c r="CY7" i="10" s="1"/>
  <c r="EH7" i="8"/>
  <c r="M7" i="8"/>
  <c r="V7" i="10"/>
  <c r="CD7" i="10" s="1"/>
  <c r="BW7" i="10" s="1"/>
  <c r="Z7" i="10"/>
  <c r="CE7" i="10" s="1"/>
  <c r="BX7" i="10" s="1"/>
  <c r="N7" i="10"/>
  <c r="CB7" i="10" s="1"/>
  <c r="BU7" i="10" s="1"/>
  <c r="G7" i="9"/>
  <c r="AY7" i="4" s="1"/>
  <c r="G7" i="4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CR7" i="10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33" i="13"/>
  <c r="AA39" i="13"/>
  <c r="AA73" i="13"/>
  <c r="AA24" i="13"/>
  <c r="AA17" i="13"/>
  <c r="AA14" i="13"/>
  <c r="AA52" i="13"/>
  <c r="AA69" i="13"/>
  <c r="AA60" i="13"/>
  <c r="AA22" i="13"/>
  <c r="AA58" i="13"/>
  <c r="AA43" i="13"/>
  <c r="AA6" i="13"/>
  <c r="AA34" i="13"/>
  <c r="AA36" i="13"/>
  <c r="AA70" i="13"/>
  <c r="AA12" i="13"/>
  <c r="AA25" i="13"/>
  <c r="AA56" i="13"/>
  <c r="AA37" i="13"/>
  <c r="AA67" i="13"/>
  <c r="AA5" i="13"/>
  <c r="AA49" i="13"/>
  <c r="AA19" i="13"/>
  <c r="AA29" i="13"/>
  <c r="AA8" i="13"/>
  <c r="AA74" i="13"/>
  <c r="AA61" i="13"/>
  <c r="AA59" i="13"/>
  <c r="AA20" i="13"/>
  <c r="AA71" i="13"/>
  <c r="AA16" i="13"/>
  <c r="AA66" i="13"/>
  <c r="AA40" i="13"/>
  <c r="AA72" i="13"/>
  <c r="AA79" i="13"/>
  <c r="AA10" i="13"/>
  <c r="AA75" i="13"/>
  <c r="AA76" i="13"/>
  <c r="AA47" i="13"/>
  <c r="AA7" i="13"/>
  <c r="AA15" i="13"/>
  <c r="AA11" i="13"/>
  <c r="AA63" i="13"/>
  <c r="AA55" i="13"/>
  <c r="AA50" i="13"/>
  <c r="AA44" i="13"/>
  <c r="AA13" i="13"/>
  <c r="AA21" i="13"/>
  <c r="AA42" i="13"/>
  <c r="AA57" i="13"/>
  <c r="AA9" i="13"/>
  <c r="AA27" i="13"/>
  <c r="AA64" i="13"/>
  <c r="AA35" i="13"/>
  <c r="AA38" i="13"/>
  <c r="AA32" i="13"/>
  <c r="AA68" i="13"/>
  <c r="AA62" i="13"/>
  <c r="AA31" i="13"/>
  <c r="AA30" i="13"/>
  <c r="AA53" i="13"/>
  <c r="AA18" i="13"/>
  <c r="AA41" i="13"/>
  <c r="AA26" i="13"/>
  <c r="AA54" i="13"/>
  <c r="AA77" i="13"/>
  <c r="AA28" i="13"/>
  <c r="AA48" i="13"/>
  <c r="AA51" i="13"/>
  <c r="AA46" i="13"/>
  <c r="AA23" i="13"/>
  <c r="AA78" i="13"/>
  <c r="AA65" i="13"/>
  <c r="AA45" i="13"/>
  <c r="E7" i="8" l="1"/>
  <c r="DZ7" i="8"/>
  <c r="E7" i="10"/>
  <c r="CQ7" i="8"/>
  <c r="CB7" i="8"/>
  <c r="AX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28" i="14"/>
  <c r="I33" i="14"/>
  <c r="C12" i="14"/>
  <c r="C24" i="14"/>
  <c r="M26" i="14"/>
  <c r="C38" i="14"/>
  <c r="I37" i="14"/>
  <c r="M34" i="14"/>
  <c r="M16" i="14"/>
  <c r="M29" i="14"/>
  <c r="M15" i="14"/>
  <c r="M33" i="14"/>
  <c r="M12" i="14"/>
  <c r="M27" i="14"/>
  <c r="C20" i="14"/>
  <c r="C39" i="14"/>
  <c r="I25" i="14"/>
  <c r="M21" i="14"/>
  <c r="M22" i="14"/>
  <c r="M31" i="14"/>
  <c r="C18" i="14"/>
  <c r="M24" i="14"/>
  <c r="M18" i="14"/>
  <c r="M36" i="14"/>
  <c r="M20" i="14"/>
  <c r="M23" i="14"/>
  <c r="M17" i="14"/>
  <c r="I13" i="14"/>
  <c r="M35" i="14"/>
  <c r="F40" i="14"/>
  <c r="C14" i="14"/>
  <c r="C16" i="14"/>
  <c r="M8" i="14"/>
  <c r="M7" i="14"/>
  <c r="M38" i="14"/>
  <c r="M14" i="14"/>
  <c r="M32" i="14"/>
  <c r="I21" i="14"/>
  <c r="M19" i="14"/>
  <c r="M25" i="14"/>
  <c r="M13" i="14"/>
  <c r="M37" i="14"/>
  <c r="I17" i="14"/>
  <c r="M30" i="14"/>
  <c r="I29" i="14"/>
  <c r="C10" i="14"/>
  <c r="F5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O37" i="14"/>
  <c r="P11" i="14"/>
  <c r="M9" i="14"/>
  <c r="F21" i="14"/>
  <c r="I8" i="14"/>
  <c r="C22" i="14"/>
  <c r="M10" i="14"/>
  <c r="C4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C26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<sst xmlns="http://schemas.openxmlformats.org/spreadsheetml/2006/main" count="7741" uniqueCount="831">
  <si>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</si>
  <si>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</si>
  <si>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</si>
  <si>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</si>
  <si>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</si>
  <si>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</si>
  <si>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</si>
  <si>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</si>
  <si>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</si>
  <si>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</si>
  <si>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</si>
  <si>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</si>
  <si>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</si>
  <si>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</si>
  <si>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</si>
  <si>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</si>
  <si>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</si>
  <si>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</si>
  <si>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</si>
  <si>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</si>
  <si>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</si>
  <si>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</si>
  <si>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</si>
  <si>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</si>
  <si>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</si>
  <si>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</si>
  <si>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</si>
  <si>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</si>
  <si>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</si>
  <si>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</si>
  <si>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</si>
  <si>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</si>
  <si>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</si>
  <si>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</si>
  <si>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</si>
  <si>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</si>
  <si>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</si>
  <si>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</si>
  <si>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</si>
  <si>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</si>
  <si>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</si>
  <si>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</si>
  <si>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</si>
  <si>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</si>
  <si>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</si>
  <si>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</si>
  <si>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</si>
  <si>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</si>
  <si>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</si>
  <si>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</si>
  <si>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</si>
  <si>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</si>
  <si>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</si>
  <si>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</si>
  <si>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</si>
  <si>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</si>
  <si>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</si>
  <si>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</si>
  <si>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</si>
  <si>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</si>
  <si>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</si>
  <si>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</si>
  <si>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</si>
  <si>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</si>
  <si>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</si>
  <si>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</si>
  <si>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</si>
  <si>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</si>
  <si>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</si>
  <si>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</si>
  <si>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</si>
  <si>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</si>
  <si>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</si>
  <si>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</si>
  <si>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</si>
  <si>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</si>
  <si>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</si>
  <si>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</si>
  <si>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</si>
  <si>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</si>
  <si>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</si>
  <si>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</si>
  <si>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</si>
  <si>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</si>
  <si>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</si>
  <si>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</si>
  <si>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</si>
  <si>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</si>
  <si>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</si>
  <si>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</si>
  <si>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</si>
  <si>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</si>
  <si>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</si>
  <si>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</si>
  <si>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</si>
  <si>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</si>
  <si>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</si>
  <si>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</si>
  <si>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</si>
  <si>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</si>
  <si>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</si>
  <si>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</si>
  <si>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</si>
  <si>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</si>
  <si>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</si>
  <si>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</si>
  <si>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</si>
  <si>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</si>
  <si>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</si>
  <si>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</si>
  <si>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</si>
  <si>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</si>
  <si>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</si>
  <si>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</si>
  <si>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</si>
  <si>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</si>
  <si>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</si>
  <si>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</si>
  <si>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</si>
  <si>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</si>
  <si>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</si>
  <si>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</si>
  <si>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</si>
  <si>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</si>
  <si>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</si>
  <si>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</si>
  <si>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</si>
  <si>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</si>
  <si>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</si>
  <si>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</si>
  <si>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</si>
  <si>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</si>
  <si>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</si>
  <si>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</si>
  <si>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</si>
  <si>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</si>
  <si>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</si>
  <si>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</si>
  <si>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</si>
  <si>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</si>
  <si>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</si>
  <si>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</si>
  <si>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</si>
  <si>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</si>
  <si>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</si>
  <si>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</si>
  <si>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</si>
  <si>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</si>
  <si>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</si>
  <si>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</si>
  <si>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</si>
  <si>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</si>
  <si>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</si>
  <si>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</si>
  <si>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</si>
  <si>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</si>
  <si>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</si>
  <si>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</si>
  <si>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</si>
  <si>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</si>
  <si>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</si>
  <si>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</si>
  <si>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</si>
  <si>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</si>
  <si>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</si>
  <si>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</si>
  <si>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</si>
  <si>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</si>
  <si>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</si>
  <si>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</si>
  <si>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</si>
  <si>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</si>
  <si>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</si>
  <si>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</si>
  <si>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</si>
  <si>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</si>
  <si>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</si>
  <si>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</si>
  <si>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</si>
  <si>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</si>
  <si>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</si>
  <si>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</si>
  <si>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</si>
  <si>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</si>
  <si>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</si>
  <si>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</si>
  <si>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</si>
  <si>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</si>
  <si>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</si>
  <si>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</si>
  <si>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</si>
  <si>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</si>
  <si>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</si>
  <si>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</si>
  <si>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</si>
  <si>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</si>
  <si>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</si>
  <si>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</si>
  <si>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</si>
  <si>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</si>
  <si>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</si>
  <si>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</si>
  <si>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</si>
  <si>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</si>
  <si>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</si>
  <si>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</si>
  <si>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</si>
  <si>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</si>
  <si>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</si>
  <si>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</si>
  <si>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</si>
  <si>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</si>
  <si>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</si>
  <si>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</si>
  <si>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</si>
  <si>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</si>
  <si>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</si>
  <si>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</si>
  <si>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</si>
  <si>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</si>
  <si>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</si>
  <si>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</si>
  <si>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</si>
  <si>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</si>
  <si>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</si>
  <si>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</si>
  <si>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</si>
  <si>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</si>
  <si>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</si>
  <si>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</si>
  <si>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</si>
  <si>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</si>
  <si>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</si>
  <si>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</si>
  <si>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</si>
  <si>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</si>
  <si>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</si>
  <si>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</si>
  <si>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</si>
  <si>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</si>
  <si>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</si>
  <si>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</si>
  <si>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</si>
  <si>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</si>
  <si>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</si>
  <si>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</si>
  <si>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</si>
  <si>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</si>
  <si>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</si>
  <si>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</si>
  <si>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</si>
  <si>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</si>
  <si>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</si>
  <si>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</si>
  <si>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</si>
  <si>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</si>
  <si>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</si>
  <si>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</si>
  <si>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</si>
  <si>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</si>
  <si>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</si>
  <si>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</si>
  <si>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</si>
  <si>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</si>
  <si>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</si>
  <si>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</si>
  <si>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</si>
  <si>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</si>
  <si>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</si>
  <si>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</si>
  <si>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</si>
  <si>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</si>
  <si>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</si>
  <si>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</si>
  <si>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</si>
  <si>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</si>
  <si>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</si>
  <si>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</si>
  <si>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</si>
  <si>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</si>
  <si>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</si>
  <si>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</si>
  <si>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</si>
  <si>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</si>
  <si>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</si>
  <si>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</si>
  <si>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</si>
  <si>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</si>
  <si>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</si>
  <si>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</si>
  <si>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</si>
  <si>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</si>
  <si>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</si>
  <si>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</si>
  <si>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</si>
  <si>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</si>
  <si>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</si>
  <si>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</si>
  <si>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</si>
  <si>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</si>
  <si>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</si>
  <si>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</si>
  <si>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</si>
  <si>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</si>
  <si>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</si>
  <si>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</si>
  <si>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</si>
  <si>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</si>
  <si>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</si>
  <si>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</si>
  <si>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</si>
  <si>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</si>
  <si>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</si>
  <si>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</si>
  <si>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</si>
  <si>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</si>
  <si>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</si>
  <si>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</si>
  <si>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</si>
  <si>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</si>
  <si>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</si>
  <si>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</si>
  <si>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</si>
  <si>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</si>
  <si>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</si>
  <si>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</si>
  <si>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</si>
  <si>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</si>
  <si>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</si>
  <si>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</si>
  <si>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</si>
  <si>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</si>
  <si>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</si>
  <si>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</si>
  <si>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</si>
  <si>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</si>
  <si>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</si>
  <si>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</si>
  <si>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</si>
  <si>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</si>
  <si>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</si>
  <si>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</si>
  <si>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</si>
  <si>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</si>
  <si>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</si>
  <si>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</si>
  <si>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</si>
  <si>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</si>
  <si>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</si>
  <si>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</si>
  <si>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</si>
  <si>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</si>
  <si>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</si>
  <si>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</si>
  <si>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</si>
  <si>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</si>
  <si>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</si>
  <si>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</si>
  <si>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</si>
  <si>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</si>
  <si>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</si>
  <si>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</si>
  <si>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</si>
  <si>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</si>
  <si>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</si>
  <si>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</si>
  <si>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</si>
  <si>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</si>
  <si>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</si>
  <si>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</si>
  <si>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</si>
  <si>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</si>
  <si>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</si>
  <si>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</si>
  <si>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</si>
  <si>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</si>
  <si>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</si>
  <si>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</si>
  <si>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</si>
  <si>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</si>
  <si>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</si>
  <si>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</si>
  <si>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</si>
  <si>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</si>
  <si>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</si>
  <si>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</si>
  <si>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</si>
  <si>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</si>
  <si>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</si>
  <si>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</si>
  <si>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</si>
  <si>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</si>
  <si>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</si>
  <si>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</si>
  <si>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</si>
  <si>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</si>
  <si>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</si>
  <si>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</si>
  <si>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</si>
  <si>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</si>
  <si>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</si>
  <si>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</si>
  <si>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</si>
  <si>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</si>
  <si>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</si>
  <si>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</si>
  <si>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</si>
  <si>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</si>
  <si>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</si>
  <si>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</si>
  <si>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</si>
  <si>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</si>
  <si>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</si>
  <si>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</si>
  <si>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</si>
  <si>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</si>
  <si>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</si>
  <si>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</si>
  <si>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</si>
  <si>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</si>
  <si>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</si>
  <si>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</si>
  <si>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</si>
  <si>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</si>
  <si>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</si>
  <si>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</si>
  <si>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</si>
  <si>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</si>
  <si>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</si>
  <si>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</si>
  <si>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</si>
  <si>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</si>
  <si>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</si>
  <si>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</si>
  <si>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</si>
  <si>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</si>
  <si>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</si>
  <si>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</si>
  <si>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</si>
  <si>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</si>
  <si>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</si>
  <si>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</si>
  <si>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</si>
  <si>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</si>
  <si>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</si>
  <si>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</si>
  <si>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</si>
  <si>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</si>
  <si>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</si>
  <si>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</si>
  <si>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</si>
  <si>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</si>
  <si>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</si>
  <si>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</si>
  <si>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</si>
  <si>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</si>
  <si>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</si>
  <si>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</si>
  <si>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</si>
  <si>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</si>
  <si>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</si>
  <si>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</si>
  <si>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</si>
  <si>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</si>
  <si>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</si>
  <si>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</si>
  <si>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</si>
  <si>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</si>
  <si>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</si>
  <si>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</si>
  <si>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</si>
  <si>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</si>
  <si>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</si>
  <si>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</si>
  <si>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</si>
  <si>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</si>
  <si>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</si>
  <si>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</si>
  <si>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</si>
  <si>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</si>
  <si>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</si>
  <si>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</si>
  <si>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</si>
  <si>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</si>
  <si>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</si>
  <si>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</si>
  <si>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</si>
  <si>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</si>
  <si>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</si>
  <si>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</si>
  <si>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</si>
  <si>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</si>
  <si>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</si>
  <si>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</si>
  <si>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</si>
  <si>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</si>
  <si>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</si>
  <si>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</si>
  <si>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</si>
  <si>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</si>
  <si>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</si>
  <si>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</si>
  <si>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</si>
  <si>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</si>
  <si>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</si>
  <si>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</si>
  <si>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</si>
  <si>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</si>
  <si>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</si>
  <si>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</si>
  <si>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</si>
  <si>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</si>
  <si>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</si>
  <si>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</si>
  <si>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</si>
  <si>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</si>
  <si>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</si>
  <si>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</si>
  <si>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</si>
  <si>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</si>
  <si>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</si>
  <si>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</si>
  <si>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</si>
  <si>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</si>
  <si>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</si>
  <si>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</si>
  <si>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</si>
  <si>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</si>
  <si>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</si>
  <si>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</si>
  <si>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</si>
  <si>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</si>
  <si>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</si>
  <si>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</si>
  <si>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</si>
  <si>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</si>
  <si>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</si>
  <si>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</si>
  <si>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</si>
  <si>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</si>
  <si>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</si>
  <si>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</si>
  <si>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</si>
  <si>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</si>
  <si>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</si>
  <si>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</si>
  <si>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</si>
  <si>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</si>
  <si>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</si>
  <si>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</si>
  <si>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</si>
  <si>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</si>
  <si>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</si>
  <si>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</si>
  <si>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</si>
  <si>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</si>
  <si>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</si>
  <si>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</si>
  <si>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</si>
  <si>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</si>
  <si>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</si>
  <si>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</si>
  <si>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</si>
  <si>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</si>
  <si>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</si>
  <si>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</si>
  <si>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</si>
  <si>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</si>
  <si>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</si>
  <si>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</si>
  <si>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</si>
  <si>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</si>
  <si>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</si>
  <si>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</si>
  <si>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</si>
  <si>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</si>
  <si>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</si>
  <si>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</si>
  <si>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</si>
  <si>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</si>
  <si>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</si>
  <si>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</si>
  <si>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</si>
  <si>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</si>
  <si>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</si>
  <si>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</si>
  <si>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</si>
  <si>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</si>
  <si>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</si>
  <si>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</si>
  <si>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</si>
  <si>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</si>
  <si>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</si>
  <si>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</si>
  <si>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</si>
  <si>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</si>
  <si>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</si>
  <si>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</si>
  <si>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</si>
  <si>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</si>
  <si>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</si>
  <si>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</si>
  <si>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</si>
  <si>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</si>
  <si>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</si>
  <si>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</si>
  <si>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</si>
  <si>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</si>
  <si>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</si>
  <si>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</si>
  <si>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</si>
  <si>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</si>
  <si>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</si>
  <si>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</si>
  <si>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</si>
  <si>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</si>
  <si>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</si>
  <si>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</si>
  <si>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</si>
  <si>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</si>
  <si>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</si>
  <si>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</si>
  <si>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</si>
  <si>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</si>
  <si>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</si>
  <si>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</si>
  <si>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</si>
  <si>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</si>
  <si>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</si>
  <si>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</si>
  <si>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</si>
  <si>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</si>
  <si>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</si>
  <si>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</si>
  <si>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</si>
  <si>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</si>
  <si>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</si>
  <si>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</si>
  <si>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</si>
  <si>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</si>
  <si>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</si>
  <si>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</si>
  <si>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</si>
  <si>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</si>
  <si>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</si>
  <si>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</si>
  <si>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</si>
  <si>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</si>
  <si>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</si>
  <si>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</si>
  <si>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</si>
  <si>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</si>
  <si>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</si>
  <si>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</si>
  <si>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</si>
  <si>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</si>
  <si>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</si>
  <si>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</si>
  <si>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</si>
  <si>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</si>
  <si>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</si>
  <si>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</si>
  <si>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</si>
  <si>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</si>
  <si>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</si>
  <si>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</si>
  <si>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</si>
  <si>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</si>
  <si>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</si>
  <si>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</si>
  <si>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</si>
  <si>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</si>
  <si>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</si>
  <si>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</si>
  <si>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</si>
  <si>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</si>
  <si>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</si>
  <si>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</si>
  <si>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</si>
  <si>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</si>
  <si>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</si>
  <si>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</si>
  <si>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</si>
  <si>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</si>
  <si>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</si>
  <si>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</si>
  <si>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</si>
  <si>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</si>
  <si>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</si>
  <si>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</si>
  <si>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</si>
  <si>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</si>
  <si>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</si>
  <si>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</si>
  <si>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</si>
  <si>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</si>
  <si>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</si>
  <si>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</si>
  <si>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</si>
  <si>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</si>
  <si>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</si>
  <si>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</si>
  <si>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</si>
  <si>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</si>
  <si>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</si>
  <si>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</si>
  <si>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</si>
  <si>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</si>
  <si>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</si>
  <si>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</si>
  <si>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</si>
  <si>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</si>
  <si>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</si>
  <si>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</si>
  <si>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</si>
  <si>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</si>
  <si>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</si>
  <si>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</si>
  <si>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</si>
  <si>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</si>
  <si>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</si>
  <si>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</si>
  <si>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</si>
  <si>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</si>
  <si>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</si>
  <si>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</si>
  <si>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</si>
  <si>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</si>
  <si>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岐阜県</t>
  </si>
  <si>
    <t>21000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</si>
  <si>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</si>
  <si>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</si>
  <si>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</si>
  <si>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</si>
  <si>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</si>
  <si>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</si>
  <si>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</si>
  <si>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</si>
  <si>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</si>
  <si>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</si>
  <si>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</si>
  <si>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</si>
  <si>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21201</t>
  </si>
  <si>
    <t>岐阜市</t>
  </si>
  <si>
    <t/>
  </si>
  <si>
    <t>有る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</si>
  <si>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</si>
  <si>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</si>
  <si>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</si>
  <si>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</si>
  <si>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</si>
  <si>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</si>
  <si>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</si>
  <si>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</si>
  <si>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</si>
  <si>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</si>
  <si>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</si>
  <si>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</si>
  <si>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</si>
  <si>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</si>
  <si>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</si>
  <si>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</si>
  <si>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</si>
  <si>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</si>
  <si>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</si>
  <si>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</si>
  <si>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</si>
  <si>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</si>
  <si>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</si>
  <si>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</si>
  <si>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</si>
  <si>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</si>
  <si>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</si>
  <si>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</si>
  <si>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</si>
  <si>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</si>
  <si>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</si>
  <si>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</si>
  <si>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</si>
  <si>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</si>
  <si>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</si>
  <si>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</si>
  <si>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</si>
  <si>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</si>
  <si>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</si>
  <si>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</si>
  <si>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</si>
  <si>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</si>
  <si>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無い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</si>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</sst>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830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49" si="0">+E7+F7</f>
        <v>1947992</v>
      </c>
      <c r="E7" s="296">
        <f>SUM(E$8:E$207)</f>
        <v>1947992</v>
      </c>
      <c r="F7" s="296">
        <f>SUM(F$8:F$207)</f>
        <v>0</v>
      </c>
      <c r="G7" s="296">
        <f>SUM(G$8:G$207)</f>
        <v>60431</v>
      </c>
      <c r="H7" s="296">
        <f>SUM(ごみ搬入量内訳!E7,+ごみ搬入量内訳!AD7)</f>
        <v>522484</v>
      </c>
      <c r="I7" s="296">
        <f>ごみ搬入量内訳!BC7</f>
        <v>69909</v>
      </c>
      <c r="J7" s="296">
        <f>資源化量内訳!BR7</f>
        <v>18136</v>
      </c>
      <c r="K7" s="296">
        <f t="shared" ref="K7:K49" si="1">SUM(H7:J7)</f>
        <v>610529</v>
      </c>
      <c r="L7" s="296">
        <f t="shared" ref="L7:L49" si="2">IF(D7&lt;&gt;0,K7/D7/365*1000000,"-")</f>
        <v>858.66994925072686</v>
      </c>
      <c r="M7" s="296">
        <f>IF(D7&lt;&gt;0,(ごみ搬入量内訳!BR7+ごみ処理概要!J7)/ごみ処理概要!D7/365*1000000,"-")</f>
        <v>602.97848259847706</v>
      </c>
      <c r="N7" s="296">
        <f>IF(D7&lt;&gt;0,(ごみ搬入量内訳!E7+ごみ搬入量内訳!BD7-ごみ搬入量内訳!R7-ごみ搬入量内訳!BH7)/D7/365*1000000,"-")</f>
        <v>515.79773582935582</v>
      </c>
      <c r="O7" s="296">
        <f>IF(D7&lt;&gt;0,ごみ搬入量内訳!CM7/ごみ処理概要!D7/365*1000000,"-")</f>
        <v>255.69146665224977</v>
      </c>
      <c r="P7" s="296">
        <f>ごみ搬入量内訳!DH7</f>
        <v>973</v>
      </c>
      <c r="Q7" s="296">
        <f>ごみ処理量内訳!E7</f>
        <v>481182</v>
      </c>
      <c r="R7" s="296">
        <f>ごみ処理量内訳!N7</f>
        <v>10125</v>
      </c>
      <c r="S7" s="296">
        <f t="shared" ref="S7:S49" si="3">SUM(T7:Z7)</f>
        <v>83346</v>
      </c>
      <c r="T7" s="296">
        <f>ごみ処理量内訳!G7</f>
        <v>27807</v>
      </c>
      <c r="U7" s="296">
        <f>ごみ処理量内訳!L7</f>
        <v>37553</v>
      </c>
      <c r="V7" s="296">
        <f>ごみ処理量内訳!H7</f>
        <v>622</v>
      </c>
      <c r="W7" s="296">
        <f>ごみ処理量内訳!I7</f>
        <v>0</v>
      </c>
      <c r="X7" s="296">
        <f>ごみ処理量内訳!J7</f>
        <v>0</v>
      </c>
      <c r="Y7" s="296">
        <f>ごみ処理量内訳!K7</f>
        <v>15925</v>
      </c>
      <c r="Z7" s="296">
        <f>ごみ処理量内訳!M7</f>
        <v>1439</v>
      </c>
      <c r="AA7" s="296">
        <f>資源化量内訳!Z7</f>
        <v>15995</v>
      </c>
      <c r="AB7" s="296">
        <f t="shared" ref="AB7:AB49" si="4">SUM(Q7,R7,S7,AA7)</f>
        <v>590648</v>
      </c>
      <c r="AC7" s="299">
        <f t="shared" ref="AC7:AC49" si="5">IF(AB7&lt;&gt;0,(AA7+Q7+S7)/AB7*100,"-")</f>
        <v>98.285781040484352</v>
      </c>
      <c r="AD7" s="296">
        <f>施設資源化量内訳!Z7</f>
        <v>25895</v>
      </c>
      <c r="AE7" s="296">
        <f>施設資源化量内訳!AV7</f>
        <v>4737</v>
      </c>
      <c r="AF7" s="296">
        <f>施設資源化量内訳!BR7</f>
        <v>557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10846</v>
      </c>
      <c r="AJ7" s="296">
        <f>施設資源化量内訳!FB7</f>
        <v>26984</v>
      </c>
      <c r="AK7" s="296">
        <f t="shared" ref="AK7:AK49" si="6">SUM(AD7:AJ7)</f>
        <v>69019</v>
      </c>
      <c r="AL7" s="299">
        <f t="shared" ref="AL7:AL49" si="7">IF((AB7+J7)&lt;&gt;0,(AA7+AK7+J7)/(AB7+J7)*100,"-")</f>
        <v>16.943612184288682</v>
      </c>
      <c r="AM7" s="299">
        <f>IF((AB7+J7)&lt;&gt;0,(資源化量内訳!D7-資源化量内訳!S7-資源化量内訳!U7-資源化量内訳!W7-資源化量内訳!V7)/(AB7+J7)*100,"-")</f>
        <v>14.465064784882649</v>
      </c>
      <c r="AN7" s="296">
        <f>ごみ処理量内訳!AA7</f>
        <v>10125</v>
      </c>
      <c r="AO7" s="296">
        <f>ごみ処理量内訳!AB7</f>
        <v>32050</v>
      </c>
      <c r="AP7" s="296">
        <f>ごみ処理量内訳!AC7</f>
        <v>4240</v>
      </c>
      <c r="AQ7" s="296">
        <f t="shared" ref="AQ7:AQ49" si="8">SUM(AN7:AP7)</f>
        <v>46415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397991</v>
      </c>
      <c r="E8" s="283">
        <v>397991</v>
      </c>
      <c r="F8" s="283">
        <v>0</v>
      </c>
      <c r="G8" s="283">
        <v>9810</v>
      </c>
      <c r="H8" s="283">
        <f>SUM(ごみ搬入量内訳!E8,+ごみ搬入量内訳!AD8)</f>
        <v>118313</v>
      </c>
      <c r="I8" s="283">
        <f>ごみ搬入量内訳!BC8</f>
        <v>7481</v>
      </c>
      <c r="J8" s="283">
        <f>資源化量内訳!BR8</f>
        <v>4364</v>
      </c>
      <c r="K8" s="283">
        <f t="shared" si="1"/>
        <v>130158</v>
      </c>
      <c r="L8" s="286">
        <f t="shared" si="2"/>
        <v>895.9932769182534</v>
      </c>
      <c r="M8" s="283">
        <f>IF(D8&lt;&gt;0,(ごみ搬入量内訳!BR8+ごみ処理概要!J8)/ごみ処理概要!D8/365*1000000,"-")</f>
        <v>619.88735685253152</v>
      </c>
      <c r="N8" s="406">
        <f>IF(D8&lt;&gt;0,(ごみ搬入量内訳!E8+ごみ搬入量内訳!BD8-ごみ搬入量内訳!R8-ごみ搬入量内訳!BH8)/D8/365*1000000,"-")</f>
        <v>509.16687969436077</v>
      </c>
      <c r="O8" s="283">
        <f>IF(D8&lt;&gt;0,ごみ搬入量内訳!CM8/ごみ処理概要!D8/365*1000000,"-")</f>
        <v>276.10592006572188</v>
      </c>
      <c r="P8" s="283">
        <f>ごみ搬入量内訳!DH8</f>
        <v>0</v>
      </c>
      <c r="Q8" s="283">
        <f>ごみ処理量内訳!E8</f>
        <v>102794</v>
      </c>
      <c r="R8" s="283">
        <f>ごみ処理量内訳!N8</f>
        <v>0</v>
      </c>
      <c r="S8" s="283">
        <f t="shared" si="3"/>
        <v>18488</v>
      </c>
      <c r="T8" s="283">
        <f>ごみ処理量内訳!G8</f>
        <v>8035</v>
      </c>
      <c r="U8" s="283">
        <f>ごみ処理量内訳!L8</f>
        <v>10040</v>
      </c>
      <c r="V8" s="283">
        <f>ごみ処理量内訳!H8</f>
        <v>413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2896</v>
      </c>
      <c r="AB8" s="283">
        <f t="shared" si="4"/>
        <v>124178</v>
      </c>
      <c r="AC8" s="288">
        <f t="shared" si="5"/>
        <v>100</v>
      </c>
      <c r="AD8" s="283">
        <f>施設資源化量内訳!Z8</f>
        <v>571</v>
      </c>
      <c r="AE8" s="283">
        <f>施設資源化量内訳!AV8</f>
        <v>1167</v>
      </c>
      <c r="AF8" s="283">
        <f>施設資源化量内訳!BR8</f>
        <v>413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7889</v>
      </c>
      <c r="AK8" s="283">
        <f t="shared" si="6"/>
        <v>10040</v>
      </c>
      <c r="AL8" s="288">
        <f t="shared" si="7"/>
        <v>13.458636087815655</v>
      </c>
      <c r="AM8" s="288">
        <f>IF((AB8+J8)&lt;&gt;0,(資源化量内訳!D8-資源化量内訳!S8-資源化量内訳!U8-資源化量内訳!W8-資源化量内訳!V8)/(AB8+J8)*100,"-")</f>
        <v>13.458636087815655</v>
      </c>
      <c r="AN8" s="283">
        <f>ごみ処理量内訳!AA8</f>
        <v>0</v>
      </c>
      <c r="AO8" s="283">
        <f>ごみ処理量内訳!AB8</f>
        <v>13072</v>
      </c>
      <c r="AP8" s="283">
        <f>ごみ処理量内訳!AC8</f>
        <v>0</v>
      </c>
      <c r="AQ8" s="283">
        <f t="shared" si="8"/>
        <v>13072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156850</v>
      </c>
      <c r="E9" s="283">
        <v>156850</v>
      </c>
      <c r="F9" s="283">
        <v>0</v>
      </c>
      <c r="G9" s="283">
        <v>5723</v>
      </c>
      <c r="H9" s="283">
        <f>SUM(ごみ搬入量内訳!E9,+ごみ搬入量内訳!AD9)</f>
        <v>43005</v>
      </c>
      <c r="I9" s="283">
        <f>ごみ搬入量内訳!BC9</f>
        <v>7732</v>
      </c>
      <c r="J9" s="283">
        <f>資源化量内訳!BR9</f>
        <v>1430</v>
      </c>
      <c r="K9" s="283">
        <f t="shared" si="1"/>
        <v>52167</v>
      </c>
      <c r="L9" s="286">
        <f t="shared" si="2"/>
        <v>911.20999471618029</v>
      </c>
      <c r="M9" s="283">
        <f>IF(D9&lt;&gt;0,(ごみ搬入量内訳!BR9+ごみ処理概要!J9)/ごみ処理概要!D9/365*1000000,"-")</f>
        <v>578.23328282409238</v>
      </c>
      <c r="N9" s="406">
        <f>IF(D9&lt;&gt;0,(ごみ搬入量内訳!E9+ごみ搬入量内訳!BD9-ごみ搬入量内訳!R9-ごみ搬入量内訳!BH9)/D9/365*1000000,"-")</f>
        <v>519.54358277911444</v>
      </c>
      <c r="O9" s="283">
        <f>IF(D9&lt;&gt;0,ごみ搬入量内訳!CM9/ごみ処理概要!D9/365*1000000,"-")</f>
        <v>332.97671189208779</v>
      </c>
      <c r="P9" s="283">
        <f>ごみ搬入量内訳!DH9</f>
        <v>0</v>
      </c>
      <c r="Q9" s="283">
        <f>ごみ処理量内訳!E9</f>
        <v>43051</v>
      </c>
      <c r="R9" s="283">
        <f>ごみ処理量内訳!N9</f>
        <v>1850</v>
      </c>
      <c r="S9" s="283">
        <f t="shared" si="3"/>
        <v>4348</v>
      </c>
      <c r="T9" s="283">
        <f>ごみ処理量内訳!G9</f>
        <v>3786</v>
      </c>
      <c r="U9" s="283">
        <f>ごみ処理量内訳!L9</f>
        <v>542</v>
      </c>
      <c r="V9" s="283">
        <f>ごみ処理量内訳!H9</f>
        <v>8</v>
      </c>
      <c r="W9" s="283">
        <f>ごみ処理量内訳!I9</f>
        <v>0</v>
      </c>
      <c r="X9" s="283">
        <f>ごみ処理量内訳!J9</f>
        <v>0</v>
      </c>
      <c r="Y9" s="283">
        <f>ごみ処理量内訳!K9</f>
        <v>12</v>
      </c>
      <c r="Z9" s="283">
        <f>ごみ処理量内訳!M9</f>
        <v>0</v>
      </c>
      <c r="AA9" s="283">
        <f>資源化量内訳!Z9</f>
        <v>1489</v>
      </c>
      <c r="AB9" s="283">
        <f t="shared" si="4"/>
        <v>50738</v>
      </c>
      <c r="AC9" s="288">
        <f t="shared" si="5"/>
        <v>96.353817651464396</v>
      </c>
      <c r="AD9" s="283">
        <f>施設資源化量内訳!Z9</f>
        <v>4994</v>
      </c>
      <c r="AE9" s="283">
        <f>施設資源化量内訳!AV9</f>
        <v>980</v>
      </c>
      <c r="AF9" s="283">
        <f>施設資源化量内訳!BR9</f>
        <v>2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12</v>
      </c>
      <c r="AJ9" s="283">
        <f>施設資源化量内訳!FB9</f>
        <v>507</v>
      </c>
      <c r="AK9" s="283">
        <f t="shared" si="6"/>
        <v>6495</v>
      </c>
      <c r="AL9" s="288">
        <f t="shared" si="7"/>
        <v>18.045545161785</v>
      </c>
      <c r="AM9" s="288">
        <f>IF((AB9+J9)&lt;&gt;0,(資源化量内訳!D9-資源化量内訳!S9-資源化量内訳!U9-資源化量内訳!W9-資源化量内訳!V9)/(AB9+J9)*100,"-")</f>
        <v>18.045545161785</v>
      </c>
      <c r="AN9" s="283">
        <f>ごみ処理量内訳!AA9</f>
        <v>1850</v>
      </c>
      <c r="AO9" s="283">
        <f>ごみ処理量内訳!AB9</f>
        <v>202</v>
      </c>
      <c r="AP9" s="283">
        <f>ごみ処理量内訳!AC9</f>
        <v>224</v>
      </c>
      <c r="AQ9" s="283">
        <f t="shared" si="8"/>
        <v>2276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82206</v>
      </c>
      <c r="E10" s="283">
        <v>82206</v>
      </c>
      <c r="F10" s="283">
        <v>0</v>
      </c>
      <c r="G10" s="283">
        <v>856</v>
      </c>
      <c r="H10" s="283">
        <f>SUM(ごみ搬入量内訳!E10,+ごみ搬入量内訳!AD10)</f>
        <v>24094</v>
      </c>
      <c r="I10" s="283">
        <f>ごみ搬入量内訳!BC10</f>
        <v>3874</v>
      </c>
      <c r="J10" s="283">
        <f>資源化量内訳!BR10</f>
        <v>816</v>
      </c>
      <c r="K10" s="283">
        <f t="shared" si="1"/>
        <v>28784</v>
      </c>
      <c r="L10" s="286">
        <f t="shared" si="2"/>
        <v>959.3007076442442</v>
      </c>
      <c r="M10" s="283">
        <f>IF(D10&lt;&gt;0,(ごみ搬入量内訳!BR10+ごみ処理概要!J10)/ごみ処理概要!D10/365*1000000,"-")</f>
        <v>679.64908737455085</v>
      </c>
      <c r="N10" s="406">
        <f>IF(D10&lt;&gt;0,(ごみ搬入量内訳!E10+ごみ搬入量内訳!BD10-ごみ搬入量内訳!R10-ごみ搬入量内訳!BH10)/D10/365*1000000,"-")</f>
        <v>539.50666534689492</v>
      </c>
      <c r="O10" s="283">
        <f>IF(D10&lt;&gt;0,ごみ搬入量内訳!CM10/ごみ処理概要!D10/365*1000000,"-")</f>
        <v>279.65162026969335</v>
      </c>
      <c r="P10" s="283">
        <f>ごみ搬入量内訳!DH10</f>
        <v>0</v>
      </c>
      <c r="Q10" s="283">
        <f>ごみ処理量内訳!E10</f>
        <v>20845</v>
      </c>
      <c r="R10" s="283">
        <f>ごみ処理量内訳!N10</f>
        <v>0</v>
      </c>
      <c r="S10" s="283">
        <f t="shared" si="3"/>
        <v>6376</v>
      </c>
      <c r="T10" s="283">
        <f>ごみ処理量内訳!G10</f>
        <v>0</v>
      </c>
      <c r="U10" s="283">
        <f>ごみ処理量内訳!L10</f>
        <v>6376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747</v>
      </c>
      <c r="AB10" s="283">
        <f t="shared" si="4"/>
        <v>27968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3141</v>
      </c>
      <c r="AK10" s="283">
        <f t="shared" si="6"/>
        <v>3141</v>
      </c>
      <c r="AL10" s="288">
        <f t="shared" si="7"/>
        <v>16.342412451361866</v>
      </c>
      <c r="AM10" s="288">
        <f>IF((AB10+J10)&lt;&gt;0,(資源化量内訳!D10-資源化量内訳!S10-資源化量内訳!U10-資源化量内訳!W10-資源化量内訳!V10)/(AB10+J10)*100,"-")</f>
        <v>16.342412451361866</v>
      </c>
      <c r="AN10" s="283">
        <f>ごみ処理量内訳!AA10</f>
        <v>0</v>
      </c>
      <c r="AO10" s="283">
        <f>ごみ処理量内訳!AB10</f>
        <v>1923</v>
      </c>
      <c r="AP10" s="283">
        <f>ごみ処理量内訳!AC10</f>
        <v>2727</v>
      </c>
      <c r="AQ10" s="283">
        <f t="shared" si="8"/>
        <v>4650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104348</v>
      </c>
      <c r="E11" s="283">
        <v>104348</v>
      </c>
      <c r="F11" s="283">
        <v>0</v>
      </c>
      <c r="G11" s="283">
        <v>2254</v>
      </c>
      <c r="H11" s="283">
        <f>SUM(ごみ搬入量内訳!E11,+ごみ搬入量内訳!AD11)</f>
        <v>26935</v>
      </c>
      <c r="I11" s="283">
        <f>ごみ搬入量内訳!BC11</f>
        <v>9147</v>
      </c>
      <c r="J11" s="283">
        <f>資源化量内訳!BR11</f>
        <v>1377</v>
      </c>
      <c r="K11" s="283">
        <f t="shared" si="1"/>
        <v>37459</v>
      </c>
      <c r="L11" s="286">
        <f t="shared" si="2"/>
        <v>983.51091789276234</v>
      </c>
      <c r="M11" s="283">
        <f>IF(D11&lt;&gt;0,(ごみ搬入量内訳!BR11+ごみ処理概要!J11)/ごみ処理概要!D11/365*1000000,"-")</f>
        <v>623.62453140203661</v>
      </c>
      <c r="N11" s="406">
        <f>IF(D11&lt;&gt;0,(ごみ搬入量内訳!E11+ごみ搬入量内訳!BD11-ごみ搬入量内訳!R11-ごみ搬入量内訳!BH11)/D11/365*1000000,"-")</f>
        <v>521.88383338995811</v>
      </c>
      <c r="O11" s="283">
        <f>IF(D11&lt;&gt;0,ごみ搬入量内訳!CM11/ごみ処理概要!D11/365*1000000,"-")</f>
        <v>359.88638649072573</v>
      </c>
      <c r="P11" s="283">
        <f>ごみ搬入量内訳!DH11</f>
        <v>0</v>
      </c>
      <c r="Q11" s="283">
        <f>ごみ処理量内訳!E11</f>
        <v>31789</v>
      </c>
      <c r="R11" s="283">
        <f>ごみ処理量内訳!N11</f>
        <v>1337</v>
      </c>
      <c r="S11" s="283">
        <f t="shared" si="3"/>
        <v>1819</v>
      </c>
      <c r="T11" s="283">
        <f>ごみ処理量内訳!G11</f>
        <v>0</v>
      </c>
      <c r="U11" s="283">
        <f>ごみ処理量内訳!L11</f>
        <v>1361</v>
      </c>
      <c r="V11" s="283">
        <f>ごみ処理量内訳!H11</f>
        <v>97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1</v>
      </c>
      <c r="Z11" s="283">
        <f>ごみ処理量内訳!M11</f>
        <v>360</v>
      </c>
      <c r="AA11" s="283">
        <f>資源化量内訳!Z11</f>
        <v>1137</v>
      </c>
      <c r="AB11" s="283">
        <f t="shared" si="4"/>
        <v>36082</v>
      </c>
      <c r="AC11" s="288">
        <f t="shared" si="5"/>
        <v>96.294551299817087</v>
      </c>
      <c r="AD11" s="283">
        <f>施設資源化量内訳!Z11</f>
        <v>2534</v>
      </c>
      <c r="AE11" s="283">
        <f>施設資源化量内訳!AV11</f>
        <v>0</v>
      </c>
      <c r="AF11" s="283">
        <f>施設資源化量内訳!BR11</f>
        <v>38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1</v>
      </c>
      <c r="AJ11" s="283">
        <f>施設資源化量内訳!FB11</f>
        <v>1242</v>
      </c>
      <c r="AK11" s="283">
        <f t="shared" si="6"/>
        <v>3815</v>
      </c>
      <c r="AL11" s="288">
        <f t="shared" si="7"/>
        <v>16.895806081315573</v>
      </c>
      <c r="AM11" s="288">
        <f>IF((AB11+J11)&lt;&gt;0,(資源化量内訳!D11-資源化量内訳!S11-資源化量内訳!U11-資源化量内訳!W11-資源化量内訳!V11)/(AB11+J11)*100,"-")</f>
        <v>16.895806081315573</v>
      </c>
      <c r="AN11" s="283">
        <f>ごみ処理量内訳!AA11</f>
        <v>1337</v>
      </c>
      <c r="AO11" s="283">
        <f>ごみ処理量内訳!AB11</f>
        <v>2404</v>
      </c>
      <c r="AP11" s="283">
        <f>ごみ処理量内訳!AC11</f>
        <v>0</v>
      </c>
      <c r="AQ11" s="283">
        <f t="shared" si="8"/>
        <v>3741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83698</v>
      </c>
      <c r="E12" s="283">
        <v>83698</v>
      </c>
      <c r="F12" s="283">
        <v>0</v>
      </c>
      <c r="G12" s="283">
        <v>2328</v>
      </c>
      <c r="H12" s="283">
        <f>SUM(ごみ搬入量内訳!E12,+ごみ搬入量内訳!AD12)</f>
        <v>22203</v>
      </c>
      <c r="I12" s="283">
        <f>ごみ搬入量内訳!BC12</f>
        <v>3784</v>
      </c>
      <c r="J12" s="283">
        <f>資源化量内訳!BR12</f>
        <v>1006</v>
      </c>
      <c r="K12" s="283">
        <f t="shared" si="1"/>
        <v>26993</v>
      </c>
      <c r="L12" s="286">
        <f t="shared" si="2"/>
        <v>883.57457355652764</v>
      </c>
      <c r="M12" s="283">
        <f>IF(D12&lt;&gt;0,(ごみ搬入量内訳!BR12+ごみ処理概要!J12)/ごみ処理概要!D12/365*1000000,"-")</f>
        <v>613.0324385420904</v>
      </c>
      <c r="N12" s="406">
        <f>IF(D12&lt;&gt;0,(ごみ搬入量内訳!E12+ごみ搬入量内訳!BD12-ごみ搬入量内訳!R12-ごみ搬入量内訳!BH12)/D12/365*1000000,"-")</f>
        <v>557.41827188879006</v>
      </c>
      <c r="O12" s="283">
        <f>IF(D12&lt;&gt;0,ごみ搬入量内訳!CM12/ごみ処理概要!D12/365*1000000,"-")</f>
        <v>270.54213501443712</v>
      </c>
      <c r="P12" s="283">
        <f>ごみ搬入量内訳!DH12</f>
        <v>0</v>
      </c>
      <c r="Q12" s="283">
        <f>ごみ処理量内訳!E12</f>
        <v>22221</v>
      </c>
      <c r="R12" s="283">
        <f>ごみ処理量内訳!N12</f>
        <v>0</v>
      </c>
      <c r="S12" s="283">
        <f t="shared" si="3"/>
        <v>3761</v>
      </c>
      <c r="T12" s="283">
        <f>ごみ処理量内訳!G12</f>
        <v>3068</v>
      </c>
      <c r="U12" s="283">
        <f>ごみ処理量内訳!L12</f>
        <v>693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0</v>
      </c>
      <c r="AB12" s="283">
        <f t="shared" si="4"/>
        <v>25982</v>
      </c>
      <c r="AC12" s="288">
        <f t="shared" si="5"/>
        <v>100</v>
      </c>
      <c r="AD12" s="283">
        <f>施設資源化量内訳!Z12</f>
        <v>1575</v>
      </c>
      <c r="AE12" s="283">
        <f>施設資源化量内訳!AV12</f>
        <v>460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124</v>
      </c>
      <c r="AK12" s="283">
        <f t="shared" si="6"/>
        <v>2159</v>
      </c>
      <c r="AL12" s="288">
        <f t="shared" si="7"/>
        <v>11.727434415295686</v>
      </c>
      <c r="AM12" s="288">
        <f>IF((AB12+J12)&lt;&gt;0,(資源化量内訳!D12-資源化量内訳!S12-資源化量内訳!U12-資源化量内訳!W12-資源化量内訳!V12)/(AB12+J12)*100,"-")</f>
        <v>9.0151178301467318</v>
      </c>
      <c r="AN12" s="283">
        <f>ごみ処理量内訳!AA12</f>
        <v>0</v>
      </c>
      <c r="AO12" s="283">
        <f>ごみ処理量内訳!AB12</f>
        <v>928</v>
      </c>
      <c r="AP12" s="283">
        <f>ごみ処理量内訳!AC12</f>
        <v>0</v>
      </c>
      <c r="AQ12" s="283">
        <f t="shared" si="8"/>
        <v>928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74731</v>
      </c>
      <c r="E13" s="283">
        <v>74731</v>
      </c>
      <c r="F13" s="283">
        <v>0</v>
      </c>
      <c r="G13" s="283">
        <v>1958</v>
      </c>
      <c r="H13" s="283">
        <f>SUM(ごみ搬入量内訳!E13,+ごみ搬入量内訳!AD13)</f>
        <v>19842</v>
      </c>
      <c r="I13" s="283">
        <f>ごみ搬入量内訳!BC13</f>
        <v>4265</v>
      </c>
      <c r="J13" s="283">
        <f>資源化量内訳!BR13</f>
        <v>2141</v>
      </c>
      <c r="K13" s="283">
        <f t="shared" si="1"/>
        <v>26248</v>
      </c>
      <c r="L13" s="286">
        <f t="shared" si="2"/>
        <v>962.28243656746588</v>
      </c>
      <c r="M13" s="283">
        <f>IF(D13&lt;&gt;0,(ごみ搬入量内訳!BR13+ごみ処理概要!J13)/ごみ処理概要!D13/365*1000000,"-")</f>
        <v>724.68138233881052</v>
      </c>
      <c r="N13" s="406">
        <f>IF(D13&lt;&gt;0,(ごみ搬入量内訳!E13+ごみ搬入量内訳!BD13-ごみ搬入量内訳!R13-ごみ搬入量内訳!BH13)/D13/365*1000000,"-")</f>
        <v>610.92176634258806</v>
      </c>
      <c r="O13" s="283">
        <f>IF(D13&lt;&gt;0,ごみ搬入量内訳!CM13/ごみ処理概要!D13/365*1000000,"-")</f>
        <v>237.60105422865536</v>
      </c>
      <c r="P13" s="283">
        <f>ごみ搬入量内訳!DH13</f>
        <v>0</v>
      </c>
      <c r="Q13" s="283">
        <f>ごみ処理量内訳!E13</f>
        <v>19888</v>
      </c>
      <c r="R13" s="283">
        <f>ごみ処理量内訳!N13</f>
        <v>0</v>
      </c>
      <c r="S13" s="283">
        <f t="shared" si="3"/>
        <v>3987</v>
      </c>
      <c r="T13" s="283">
        <f>ごみ処理量内訳!G13</f>
        <v>3257</v>
      </c>
      <c r="U13" s="283">
        <f>ごみ処理量内訳!L13</f>
        <v>730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232</v>
      </c>
      <c r="AB13" s="283">
        <f t="shared" si="4"/>
        <v>24107</v>
      </c>
      <c r="AC13" s="288">
        <f t="shared" si="5"/>
        <v>100</v>
      </c>
      <c r="AD13" s="283">
        <f>施設資源化量内訳!Z13</f>
        <v>145</v>
      </c>
      <c r="AE13" s="283">
        <f>施設資源化量内訳!AV13</f>
        <v>469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648</v>
      </c>
      <c r="AK13" s="283">
        <f t="shared" si="6"/>
        <v>1262</v>
      </c>
      <c r="AL13" s="288">
        <f t="shared" si="7"/>
        <v>13.848674184699785</v>
      </c>
      <c r="AM13" s="288">
        <f>IF((AB13+J13)&lt;&gt;0,(資源化量内訳!D13-資源化量内訳!S13-資源化量内訳!U13-資源化量内訳!W13-資源化量内訳!V13)/(AB13+J13)*100,"-")</f>
        <v>13.848674184699785</v>
      </c>
      <c r="AN13" s="283">
        <f>ごみ処理量内訳!AA13</f>
        <v>0</v>
      </c>
      <c r="AO13" s="283">
        <f>ごみ処理量内訳!AB13</f>
        <v>2369</v>
      </c>
      <c r="AP13" s="283">
        <f>ごみ処理量内訳!AC13</f>
        <v>0</v>
      </c>
      <c r="AQ13" s="283">
        <f t="shared" si="8"/>
        <v>2369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19122</v>
      </c>
      <c r="E14" s="283">
        <v>19122</v>
      </c>
      <c r="F14" s="283">
        <v>0</v>
      </c>
      <c r="G14" s="283">
        <v>525</v>
      </c>
      <c r="H14" s="283">
        <f>SUM(ごみ搬入量内訳!E14,+ごみ搬入量内訳!AD14)</f>
        <v>5436</v>
      </c>
      <c r="I14" s="283">
        <f>ごみ搬入量内訳!BC14</f>
        <v>762</v>
      </c>
      <c r="J14" s="283">
        <f>資源化量内訳!BR14</f>
        <v>0</v>
      </c>
      <c r="K14" s="283">
        <f t="shared" si="1"/>
        <v>6198</v>
      </c>
      <c r="L14" s="286">
        <f t="shared" si="2"/>
        <v>888.02541145320674</v>
      </c>
      <c r="M14" s="283">
        <f>IF(D14&lt;&gt;0,(ごみ搬入量内訳!BR14+ごみ処理概要!J14)/ごみ処理概要!D14/365*1000000,"-")</f>
        <v>613.22180719905202</v>
      </c>
      <c r="N14" s="406">
        <f>IF(D14&lt;&gt;0,(ごみ搬入量内訳!E14+ごみ搬入量内訳!BD14-ごみ搬入量内訳!R14-ごみ搬入量内訳!BH14)/D14/365*1000000,"-")</f>
        <v>588.72159013572548</v>
      </c>
      <c r="O14" s="283">
        <f>IF(D14&lt;&gt;0,ごみ搬入量内訳!CM14/ごみ処理概要!D14/365*1000000,"-")</f>
        <v>274.80360425415466</v>
      </c>
      <c r="P14" s="283">
        <f>ごみ搬入量内訳!DH14</f>
        <v>0</v>
      </c>
      <c r="Q14" s="283">
        <f>ごみ処理量内訳!E14</f>
        <v>5326</v>
      </c>
      <c r="R14" s="283">
        <f>ごみ処理量内訳!N14</f>
        <v>0</v>
      </c>
      <c r="S14" s="283">
        <f t="shared" si="3"/>
        <v>872</v>
      </c>
      <c r="T14" s="283">
        <f>ごみ処理量内訳!G14</f>
        <v>701</v>
      </c>
      <c r="U14" s="283">
        <f>ごみ処理量内訳!L14</f>
        <v>171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6198</v>
      </c>
      <c r="AC14" s="288">
        <f t="shared" si="5"/>
        <v>100</v>
      </c>
      <c r="AD14" s="283">
        <f>施設資源化量内訳!Z14</f>
        <v>378</v>
      </c>
      <c r="AE14" s="283">
        <f>施設資源化量内訳!AV14</f>
        <v>105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154</v>
      </c>
      <c r="AK14" s="283">
        <f t="shared" si="6"/>
        <v>637</v>
      </c>
      <c r="AL14" s="288">
        <f t="shared" si="7"/>
        <v>10.277508873830268</v>
      </c>
      <c r="AM14" s="288">
        <f>IF((AB14+J14)&lt;&gt;0,(資源化量内訳!D14-資源化量内訳!S14-資源化量内訳!U14-資源化量内訳!W14-資源化量内訳!V14)/(AB14+J14)*100,"-")</f>
        <v>7.4378831881252019</v>
      </c>
      <c r="AN14" s="283">
        <f>ごみ処理量内訳!AA14</f>
        <v>0</v>
      </c>
      <c r="AO14" s="283">
        <f>ごみ処理量内訳!AB14</f>
        <v>223</v>
      </c>
      <c r="AP14" s="283">
        <f>ごみ処理量内訳!AC14</f>
        <v>0</v>
      </c>
      <c r="AQ14" s="283">
        <f t="shared" si="8"/>
        <v>223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35928</v>
      </c>
      <c r="E15" s="283">
        <v>35928</v>
      </c>
      <c r="F15" s="283">
        <v>0</v>
      </c>
      <c r="G15" s="283">
        <v>1181</v>
      </c>
      <c r="H15" s="283">
        <f>SUM(ごみ搬入量内訳!E15,+ごみ搬入量内訳!AD15)</f>
        <v>10810</v>
      </c>
      <c r="I15" s="283">
        <f>ごみ搬入量内訳!BC15</f>
        <v>1827</v>
      </c>
      <c r="J15" s="283">
        <f>資源化量内訳!BR15</f>
        <v>269</v>
      </c>
      <c r="K15" s="283">
        <f t="shared" si="1"/>
        <v>12906</v>
      </c>
      <c r="L15" s="286">
        <f t="shared" si="2"/>
        <v>984.16010102396569</v>
      </c>
      <c r="M15" s="283">
        <f>IF(D15&lt;&gt;0,(ごみ搬入量内訳!BR15+ごみ処理概要!J15)/ごみ処理概要!D15/365*1000000,"-")</f>
        <v>695.98862870337325</v>
      </c>
      <c r="N15" s="406">
        <f>IF(D15&lt;&gt;0,(ごみ搬入量内訳!E15+ごみ搬入量内訳!BD15-ごみ搬入量内訳!R15-ごみ搬入量内訳!BH15)/D15/365*1000000,"-")</f>
        <v>574.20777628315989</v>
      </c>
      <c r="O15" s="283">
        <f>IF(D15&lt;&gt;0,ごみ搬入量内訳!CM15/ごみ処理概要!D15/365*1000000,"-")</f>
        <v>288.1714723205925</v>
      </c>
      <c r="P15" s="283">
        <f>ごみ搬入量内訳!DH15</f>
        <v>0</v>
      </c>
      <c r="Q15" s="283">
        <f>ごみ処理量内訳!E15</f>
        <v>9881</v>
      </c>
      <c r="R15" s="283">
        <f>ごみ処理量内訳!N15</f>
        <v>1410</v>
      </c>
      <c r="S15" s="283">
        <f t="shared" si="3"/>
        <v>403</v>
      </c>
      <c r="T15" s="283">
        <f>ごみ処理量内訳!G15</f>
        <v>0</v>
      </c>
      <c r="U15" s="283">
        <f>ごみ処理量内訳!L15</f>
        <v>403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929</v>
      </c>
      <c r="AB15" s="283">
        <f t="shared" si="4"/>
        <v>12623</v>
      </c>
      <c r="AC15" s="288">
        <f t="shared" si="5"/>
        <v>88.829913649687072</v>
      </c>
      <c r="AD15" s="283">
        <f>施設資源化量内訳!Z15</f>
        <v>590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403</v>
      </c>
      <c r="AK15" s="283">
        <f t="shared" si="6"/>
        <v>993</v>
      </c>
      <c r="AL15" s="288">
        <f t="shared" si="7"/>
        <v>16.995035681042506</v>
      </c>
      <c r="AM15" s="288">
        <f>IF((AB15+J15)&lt;&gt;0,(資源化量内訳!D15-資源化量内訳!S15-資源化量内訳!U15-資源化量内訳!W15-資源化量内訳!V15)/(AB15+J15)*100,"-")</f>
        <v>16.995035681042506</v>
      </c>
      <c r="AN15" s="283">
        <f>ごみ処理量内訳!AA15</f>
        <v>1410</v>
      </c>
      <c r="AO15" s="283">
        <f>ごみ処理量内訳!AB15</f>
        <v>924</v>
      </c>
      <c r="AP15" s="283">
        <f>ごみ処理量内訳!AC15</f>
        <v>0</v>
      </c>
      <c r="AQ15" s="283">
        <f t="shared" si="8"/>
        <v>2334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65292</v>
      </c>
      <c r="E16" s="283">
        <v>65292</v>
      </c>
      <c r="F16" s="283">
        <v>0</v>
      </c>
      <c r="G16" s="283">
        <v>1408</v>
      </c>
      <c r="H16" s="283">
        <f>SUM(ごみ搬入量内訳!E16,+ごみ搬入量内訳!AD16)</f>
        <v>16576</v>
      </c>
      <c r="I16" s="283">
        <f>ごみ搬入量内訳!BC16</f>
        <v>1287</v>
      </c>
      <c r="J16" s="283">
        <f>資源化量内訳!BR16</f>
        <v>0</v>
      </c>
      <c r="K16" s="283">
        <f t="shared" si="1"/>
        <v>17863</v>
      </c>
      <c r="L16" s="286">
        <f t="shared" si="2"/>
        <v>749.55164533782477</v>
      </c>
      <c r="M16" s="283">
        <f>IF(D16&lt;&gt;0,(ごみ搬入量内訳!BR16+ごみ処理概要!J16)/ごみ処理概要!D16/365*1000000,"-")</f>
        <v>527.24158448579567</v>
      </c>
      <c r="N16" s="406">
        <f>IF(D16&lt;&gt;0,(ごみ搬入量内訳!E16+ごみ搬入量内訳!BD16-ごみ搬入量内訳!R16-ごみ搬入量内訳!BH16)/D16/365*1000000,"-")</f>
        <v>417.93284373088142</v>
      </c>
      <c r="O16" s="283">
        <f>IF(D16&lt;&gt;0,ごみ搬入量内訳!CM16/ごみ処理概要!D16/365*1000000,"-")</f>
        <v>222.31006085202912</v>
      </c>
      <c r="P16" s="283">
        <f>ごみ搬入量内訳!DH16</f>
        <v>0</v>
      </c>
      <c r="Q16" s="283">
        <f>ごみ処理量内訳!E16</f>
        <v>14002</v>
      </c>
      <c r="R16" s="283">
        <f>ごみ処理量内訳!N16</f>
        <v>0</v>
      </c>
      <c r="S16" s="283">
        <f t="shared" si="3"/>
        <v>2751</v>
      </c>
      <c r="T16" s="283">
        <f>ごみ処理量内訳!G16</f>
        <v>0</v>
      </c>
      <c r="U16" s="283">
        <f>ごみ処理量内訳!L16</f>
        <v>2043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226</v>
      </c>
      <c r="Z16" s="283">
        <f>ごみ処理量内訳!M16</f>
        <v>482</v>
      </c>
      <c r="AA16" s="283">
        <f>資源化量内訳!Z16</f>
        <v>1110</v>
      </c>
      <c r="AB16" s="283">
        <f t="shared" si="4"/>
        <v>17863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226</v>
      </c>
      <c r="AJ16" s="283">
        <f>施設資源化量内訳!FB16</f>
        <v>2043</v>
      </c>
      <c r="AK16" s="283">
        <f t="shared" si="6"/>
        <v>2269</v>
      </c>
      <c r="AL16" s="288">
        <f t="shared" si="7"/>
        <v>18.916195487879975</v>
      </c>
      <c r="AM16" s="288">
        <f>IF((AB16+J16)&lt;&gt;0,(資源化量内訳!D16-資源化量内訳!S16-資源化量内訳!U16-資源化量内訳!W16-資源化量内訳!V16)/(AB16+J16)*100,"-")</f>
        <v>17.651010468566312</v>
      </c>
      <c r="AN16" s="283">
        <f>ごみ処理量内訳!AA16</f>
        <v>0</v>
      </c>
      <c r="AO16" s="283">
        <f>ごみ処理量内訳!AB16</f>
        <v>800</v>
      </c>
      <c r="AP16" s="283">
        <f>ごみ処理量内訳!AC16</f>
        <v>482</v>
      </c>
      <c r="AQ16" s="283">
        <f t="shared" si="8"/>
        <v>1282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46275</v>
      </c>
      <c r="E17" s="283">
        <v>46275</v>
      </c>
      <c r="F17" s="283">
        <v>0</v>
      </c>
      <c r="G17" s="283">
        <v>941</v>
      </c>
      <c r="H17" s="283">
        <f>SUM(ごみ搬入量内訳!E17,+ごみ搬入量内訳!AD17)</f>
        <v>11605</v>
      </c>
      <c r="I17" s="283">
        <f>ごみ搬入量内訳!BC17</f>
        <v>1736</v>
      </c>
      <c r="J17" s="283">
        <f>資源化量内訳!BR17</f>
        <v>0</v>
      </c>
      <c r="K17" s="283">
        <f t="shared" si="1"/>
        <v>13341</v>
      </c>
      <c r="L17" s="286">
        <f t="shared" si="2"/>
        <v>789.85812926000756</v>
      </c>
      <c r="M17" s="283">
        <f>IF(D17&lt;&gt;0,(ごみ搬入量内訳!BR17+ごみ処理概要!J17)/ごみ処理概要!D17/365*1000000,"-")</f>
        <v>566.59488022024368</v>
      </c>
      <c r="N17" s="406">
        <f>IF(D17&lt;&gt;0,(ごみ搬入量内訳!E17+ごみ搬入量内訳!BD17-ごみ搬入量内訳!R17-ごみ搬入量内訳!BH17)/D17/365*1000000,"-")</f>
        <v>542.43911103217067</v>
      </c>
      <c r="O17" s="283">
        <f>IF(D17&lt;&gt;0,ごみ搬入量内訳!CM17/ごみ処理概要!D17/365*1000000,"-")</f>
        <v>223.26324903976376</v>
      </c>
      <c r="P17" s="283">
        <f>ごみ搬入量内訳!DH17</f>
        <v>0</v>
      </c>
      <c r="Q17" s="283">
        <f>ごみ処理量内訳!E17</f>
        <v>0</v>
      </c>
      <c r="R17" s="283">
        <f>ごみ処理量内訳!N17</f>
        <v>0</v>
      </c>
      <c r="S17" s="283">
        <f t="shared" si="3"/>
        <v>13341</v>
      </c>
      <c r="T17" s="283">
        <f>ごみ処理量内訳!G17</f>
        <v>0</v>
      </c>
      <c r="U17" s="283">
        <f>ごみ処理量内訳!L17</f>
        <v>1616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11725</v>
      </c>
      <c r="Z17" s="283">
        <f>ごみ処理量内訳!M17</f>
        <v>0</v>
      </c>
      <c r="AA17" s="283">
        <f>資源化量内訳!Z17</f>
        <v>0</v>
      </c>
      <c r="AB17" s="283">
        <f t="shared" si="4"/>
        <v>13341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6877</v>
      </c>
      <c r="AJ17" s="283">
        <f>施設資源化量内訳!FB17</f>
        <v>760</v>
      </c>
      <c r="AK17" s="283">
        <f t="shared" si="6"/>
        <v>7637</v>
      </c>
      <c r="AL17" s="288">
        <f t="shared" si="7"/>
        <v>57.244584363990704</v>
      </c>
      <c r="AM17" s="288">
        <f>IF((AB17+J17)&lt;&gt;0,(資源化量内訳!D17-資源化量内訳!S17-資源化量内訳!U17-資源化量内訳!W17-資源化量内訳!V17)/(AB17+J17)*100,"-")</f>
        <v>5.6967243834794994</v>
      </c>
      <c r="AN17" s="283">
        <f>ごみ処理量内訳!AA17</f>
        <v>0</v>
      </c>
      <c r="AO17" s="283">
        <f>ごみ処理量内訳!AB17</f>
        <v>0</v>
      </c>
      <c r="AP17" s="283">
        <f>ごみ処理量内訳!AC17</f>
        <v>0</v>
      </c>
      <c r="AQ17" s="283">
        <f t="shared" si="8"/>
        <v>0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57219</v>
      </c>
      <c r="E18" s="283">
        <v>57219</v>
      </c>
      <c r="F18" s="283">
        <v>0</v>
      </c>
      <c r="G18" s="283">
        <v>5595</v>
      </c>
      <c r="H18" s="283">
        <f>SUM(ごみ搬入量内訳!E18,+ごみ搬入量内訳!AD18)</f>
        <v>14158</v>
      </c>
      <c r="I18" s="283">
        <f>ごみ搬入量内訳!BC18</f>
        <v>174</v>
      </c>
      <c r="J18" s="283">
        <f>資源化量内訳!BR18</f>
        <v>236</v>
      </c>
      <c r="K18" s="283">
        <f t="shared" si="1"/>
        <v>14568</v>
      </c>
      <c r="L18" s="286">
        <f t="shared" si="2"/>
        <v>697.536286323132</v>
      </c>
      <c r="M18" s="283">
        <f>IF(D18&lt;&gt;0,(ごみ搬入量内訳!BR18+ごみ処理概要!J18)/ごみ処理概要!D18/365*1000000,"-")</f>
        <v>487.71997614548479</v>
      </c>
      <c r="N18" s="406">
        <f>IF(D18&lt;&gt;0,(ごみ搬入量内訳!E18+ごみ搬入量内訳!BD18-ごみ搬入量内訳!R18-ごみ搬入量内訳!BH18)/D18/365*1000000,"-")</f>
        <v>468.28012632071869</v>
      </c>
      <c r="O18" s="283">
        <f>IF(D18&lt;&gt;0,ごみ搬入量内訳!CM18/ごみ処理概要!D18/365*1000000,"-")</f>
        <v>209.81631017764721</v>
      </c>
      <c r="P18" s="283">
        <f>ごみ搬入量内訳!DH18</f>
        <v>0</v>
      </c>
      <c r="Q18" s="283">
        <f>ごみ処理量内訳!E18</f>
        <v>13381</v>
      </c>
      <c r="R18" s="283">
        <f>ごみ処理量内訳!N18</f>
        <v>200</v>
      </c>
      <c r="S18" s="283">
        <f t="shared" si="3"/>
        <v>751</v>
      </c>
      <c r="T18" s="283">
        <f>ごみ処理量内訳!G18</f>
        <v>0</v>
      </c>
      <c r="U18" s="283">
        <f>ごみ処理量内訳!L18</f>
        <v>741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10</v>
      </c>
      <c r="Z18" s="283">
        <f>ごみ処理量内訳!M18</f>
        <v>0</v>
      </c>
      <c r="AA18" s="283">
        <f>資源化量内訳!Z18</f>
        <v>0</v>
      </c>
      <c r="AB18" s="283">
        <f t="shared" si="4"/>
        <v>14332</v>
      </c>
      <c r="AC18" s="288">
        <f t="shared" si="5"/>
        <v>98.604521350823333</v>
      </c>
      <c r="AD18" s="283">
        <f>施設資源化量内訳!Z18</f>
        <v>1745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10</v>
      </c>
      <c r="AJ18" s="283">
        <f>施設資源化量内訳!FB18</f>
        <v>319</v>
      </c>
      <c r="AK18" s="283">
        <f t="shared" si="6"/>
        <v>2074</v>
      </c>
      <c r="AL18" s="288">
        <f t="shared" si="7"/>
        <v>15.856672158154861</v>
      </c>
      <c r="AM18" s="288">
        <f>IF((AB18+J18)&lt;&gt;0,(資源化量内訳!D18-資源化量内訳!S18-資源化量内訳!U18-資源化量内訳!W18-資源化量内訳!V18)/(AB18+J18)*100,"-")</f>
        <v>3.8783635365183962</v>
      </c>
      <c r="AN18" s="283">
        <f>ごみ処理量内訳!AA18</f>
        <v>200</v>
      </c>
      <c r="AO18" s="283">
        <f>ごみ処理量内訳!AB18</f>
        <v>0</v>
      </c>
      <c r="AP18" s="283">
        <f>ごみ処理量内訳!AC18</f>
        <v>35</v>
      </c>
      <c r="AQ18" s="283">
        <f t="shared" si="8"/>
        <v>235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53901</v>
      </c>
      <c r="E19" s="283">
        <v>53901</v>
      </c>
      <c r="F19" s="283">
        <v>0</v>
      </c>
      <c r="G19" s="283">
        <v>1981</v>
      </c>
      <c r="H19" s="283">
        <f>SUM(ごみ搬入量内訳!E19,+ごみ搬入量内訳!AD19)</f>
        <v>15451</v>
      </c>
      <c r="I19" s="283">
        <f>ごみ搬入量内訳!BC19</f>
        <v>2269</v>
      </c>
      <c r="J19" s="283">
        <f>資源化量内訳!BR19</f>
        <v>455</v>
      </c>
      <c r="K19" s="283">
        <f t="shared" si="1"/>
        <v>18175</v>
      </c>
      <c r="L19" s="286">
        <f t="shared" si="2"/>
        <v>923.81441064071544</v>
      </c>
      <c r="M19" s="283">
        <f>IF(D19&lt;&gt;0,(ごみ搬入量内訳!BR19+ごみ処理概要!J19)/ごみ処理概要!D19/365*1000000,"-")</f>
        <v>644.76400544580338</v>
      </c>
      <c r="N19" s="406">
        <f>IF(D19&lt;&gt;0,(ごみ搬入量内訳!E19+ごみ搬入量内訳!BD19-ごみ搬入量内訳!R19-ごみ搬入量内訳!BH19)/D19/365*1000000,"-")</f>
        <v>538.02341329474405</v>
      </c>
      <c r="O19" s="283">
        <f>IF(D19&lt;&gt;0,ごみ搬入量内訳!CM19/ごみ処理概要!D19/365*1000000,"-")</f>
        <v>279.05040519491212</v>
      </c>
      <c r="P19" s="283">
        <f>ごみ搬入量内訳!DH19</f>
        <v>0</v>
      </c>
      <c r="Q19" s="283">
        <f>ごみ処理量内訳!E19</f>
        <v>13958</v>
      </c>
      <c r="R19" s="283">
        <f>ごみ処理量内訳!N19</f>
        <v>2117</v>
      </c>
      <c r="S19" s="283">
        <f t="shared" si="3"/>
        <v>0</v>
      </c>
      <c r="T19" s="283">
        <f>ごみ処理量内訳!G19</f>
        <v>0</v>
      </c>
      <c r="U19" s="283">
        <f>ごみ処理量内訳!L19</f>
        <v>0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1645</v>
      </c>
      <c r="AB19" s="283">
        <f t="shared" si="4"/>
        <v>17720</v>
      </c>
      <c r="AC19" s="288">
        <f t="shared" si="5"/>
        <v>88.053047404063207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0</v>
      </c>
      <c r="AK19" s="283">
        <f t="shared" si="6"/>
        <v>0</v>
      </c>
      <c r="AL19" s="288">
        <f t="shared" si="7"/>
        <v>11.554332874828061</v>
      </c>
      <c r="AM19" s="288">
        <f>IF((AB19+J19)&lt;&gt;0,(資源化量内訳!D19-資源化量内訳!S19-資源化量内訳!U19-資源化量内訳!W19-資源化量内訳!V19)/(AB19+J19)*100,"-")</f>
        <v>11.554332874828061</v>
      </c>
      <c r="AN19" s="283">
        <f>ごみ処理量内訳!AA19</f>
        <v>2117</v>
      </c>
      <c r="AO19" s="283">
        <f>ごみ処理量内訳!AB19</f>
        <v>1881</v>
      </c>
      <c r="AP19" s="283">
        <f>ごみ処理量内訳!AC19</f>
        <v>0</v>
      </c>
      <c r="AQ19" s="283">
        <f t="shared" si="8"/>
        <v>3998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143010</v>
      </c>
      <c r="E20" s="283">
        <v>143010</v>
      </c>
      <c r="F20" s="283">
        <v>0</v>
      </c>
      <c r="G20" s="283">
        <v>3522</v>
      </c>
      <c r="H20" s="283">
        <f>SUM(ごみ搬入量内訳!E20,+ごみ搬入量内訳!AD20)</f>
        <v>39553</v>
      </c>
      <c r="I20" s="283">
        <f>ごみ搬入量内訳!BC20</f>
        <v>4573</v>
      </c>
      <c r="J20" s="283">
        <f>資源化量内訳!BR20</f>
        <v>974</v>
      </c>
      <c r="K20" s="283">
        <f t="shared" si="1"/>
        <v>45100</v>
      </c>
      <c r="L20" s="286">
        <f t="shared" si="2"/>
        <v>864.00701933862274</v>
      </c>
      <c r="M20" s="283">
        <f>IF(D20&lt;&gt;0,(ごみ搬入量内訳!BR20+ごみ処理概要!J20)/ごみ処理概要!D20/365*1000000,"-")</f>
        <v>645.72551205826198</v>
      </c>
      <c r="N20" s="406">
        <f>IF(D20&lt;&gt;0,(ごみ搬入量内訳!E20+ごみ搬入量内訳!BD20-ごみ搬入量内訳!R20-ごみ搬入量内訳!BH20)/D20/365*1000000,"-")</f>
        <v>564.5548304410172</v>
      </c>
      <c r="O20" s="283">
        <f>IF(D20&lt;&gt;0,ごみ搬入量内訳!CM20/ごみ処理概要!D20/365*1000000,"-")</f>
        <v>218.28150728036067</v>
      </c>
      <c r="P20" s="283">
        <f>ごみ搬入量内訳!DH20</f>
        <v>0</v>
      </c>
      <c r="Q20" s="283">
        <f>ごみ処理量内訳!E20</f>
        <v>35125</v>
      </c>
      <c r="R20" s="283">
        <f>ごみ処理量内訳!N20</f>
        <v>89</v>
      </c>
      <c r="S20" s="283">
        <f t="shared" si="3"/>
        <v>7781</v>
      </c>
      <c r="T20" s="283">
        <f>ごみ処理量内訳!G20</f>
        <v>3092</v>
      </c>
      <c r="U20" s="283">
        <f>ごみ処理量内訳!L20</f>
        <v>1114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3575</v>
      </c>
      <c r="Z20" s="283">
        <f>ごみ処理量内訳!M20</f>
        <v>0</v>
      </c>
      <c r="AA20" s="283">
        <f>資源化量内訳!Z20</f>
        <v>1131</v>
      </c>
      <c r="AB20" s="283">
        <f t="shared" si="4"/>
        <v>44126</v>
      </c>
      <c r="AC20" s="288">
        <f t="shared" si="5"/>
        <v>99.798304854280929</v>
      </c>
      <c r="AD20" s="283">
        <f>施設資源化量内訳!Z20</f>
        <v>4610</v>
      </c>
      <c r="AE20" s="283">
        <f>施設資源化量内訳!AV20</f>
        <v>455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3575</v>
      </c>
      <c r="AJ20" s="283">
        <f>施設資源化量内訳!FB20</f>
        <v>1114</v>
      </c>
      <c r="AK20" s="283">
        <f t="shared" si="6"/>
        <v>9754</v>
      </c>
      <c r="AL20" s="288">
        <f t="shared" si="7"/>
        <v>26.294900221729488</v>
      </c>
      <c r="AM20" s="288">
        <f>IF((AB20+J20)&lt;&gt;0,(資源化量内訳!D20-資源化量内訳!S20-資源化量内訳!U20-資源化量内訳!W20-資源化量内訳!V20)/(AB20+J20)*100,"-")</f>
        <v>24.168514412416854</v>
      </c>
      <c r="AN20" s="283">
        <f>ごみ処理量内訳!AA20</f>
        <v>89</v>
      </c>
      <c r="AO20" s="283">
        <f>ごみ処理量内訳!AB20</f>
        <v>282</v>
      </c>
      <c r="AP20" s="283">
        <f>ごみ処理量内訳!AC20</f>
        <v>0</v>
      </c>
      <c r="AQ20" s="283">
        <f t="shared" si="8"/>
        <v>371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98891</v>
      </c>
      <c r="E21" s="283">
        <v>98891</v>
      </c>
      <c r="F21" s="283">
        <v>0</v>
      </c>
      <c r="G21" s="283">
        <v>8329</v>
      </c>
      <c r="H21" s="283">
        <f>SUM(ごみ搬入量内訳!E21,+ごみ搬入量内訳!AD21)</f>
        <v>25111</v>
      </c>
      <c r="I21" s="283">
        <f>ごみ搬入量内訳!BC21</f>
        <v>258</v>
      </c>
      <c r="J21" s="283">
        <f>資源化量内訳!BR21</f>
        <v>882</v>
      </c>
      <c r="K21" s="283">
        <f t="shared" si="1"/>
        <v>26251</v>
      </c>
      <c r="L21" s="286">
        <f t="shared" si="2"/>
        <v>727.27091388706231</v>
      </c>
      <c r="M21" s="283">
        <f>IF(D21&lt;&gt;0,(ごみ搬入量内訳!BR21+ごみ処理概要!J21)/ごみ処理概要!D21/365*1000000,"-")</f>
        <v>546.19428087628785</v>
      </c>
      <c r="N21" s="406">
        <f>IF(D21&lt;&gt;0,(ごみ搬入量内訳!E21+ごみ搬入量内訳!BD21-ごみ搬入量内訳!R21-ごみ搬入量内訳!BH21)/D21/365*1000000,"-")</f>
        <v>498.65335335999515</v>
      </c>
      <c r="O21" s="283">
        <f>IF(D21&lt;&gt;0,ごみ搬入量内訳!CM21/ごみ処理概要!D21/365*1000000,"-")</f>
        <v>181.07663301077443</v>
      </c>
      <c r="P21" s="283">
        <f>ごみ搬入量内訳!DH21</f>
        <v>0</v>
      </c>
      <c r="Q21" s="283">
        <f>ごみ処理量内訳!E21</f>
        <v>23047</v>
      </c>
      <c r="R21" s="283">
        <f>ごみ処理量内訳!N21</f>
        <v>336</v>
      </c>
      <c r="S21" s="283">
        <f t="shared" si="3"/>
        <v>1639</v>
      </c>
      <c r="T21" s="283">
        <f>ごみ処理量内訳!G21</f>
        <v>0</v>
      </c>
      <c r="U21" s="283">
        <f>ごみ処理量内訳!L21</f>
        <v>1603</v>
      </c>
      <c r="V21" s="283">
        <f>ごみ処理量内訳!H21</f>
        <v>36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347</v>
      </c>
      <c r="AB21" s="283">
        <f t="shared" si="4"/>
        <v>25369</v>
      </c>
      <c r="AC21" s="288">
        <f t="shared" si="5"/>
        <v>98.675548898261653</v>
      </c>
      <c r="AD21" s="283">
        <f>施設資源化量内訳!Z21</f>
        <v>3012</v>
      </c>
      <c r="AE21" s="283">
        <f>施設資源化量内訳!AV21</f>
        <v>0</v>
      </c>
      <c r="AF21" s="283">
        <f>施設資源化量内訳!BR21</f>
        <v>36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763</v>
      </c>
      <c r="AK21" s="283">
        <f t="shared" si="6"/>
        <v>3811</v>
      </c>
      <c r="AL21" s="288">
        <f t="shared" si="7"/>
        <v>19.199268599291454</v>
      </c>
      <c r="AM21" s="288">
        <f>IF((AB21+J21)&lt;&gt;0,(資源化量内訳!D21-資源化量内訳!S21-資源化量内訳!U21-資源化量内訳!W21-資源化量内訳!V21)/(AB21+J21)*100,"-")</f>
        <v>7.7254199840006086</v>
      </c>
      <c r="AN21" s="283">
        <f>ごみ処理量内訳!AA21</f>
        <v>336</v>
      </c>
      <c r="AO21" s="283">
        <f>ごみ処理量内訳!AB21</f>
        <v>0</v>
      </c>
      <c r="AP21" s="283">
        <f>ごみ処理量内訳!AC21</f>
        <v>83</v>
      </c>
      <c r="AQ21" s="283">
        <f t="shared" si="8"/>
        <v>419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24412</v>
      </c>
      <c r="E22" s="283">
        <v>24412</v>
      </c>
      <c r="F22" s="283">
        <v>0</v>
      </c>
      <c r="G22" s="283">
        <v>670</v>
      </c>
      <c r="H22" s="283">
        <f>SUM(ごみ搬入量内訳!E22,+ごみ搬入量内訳!AD22)</f>
        <v>5872</v>
      </c>
      <c r="I22" s="283">
        <f>ごみ搬入量内訳!BC22</f>
        <v>414</v>
      </c>
      <c r="J22" s="283">
        <f>資源化量内訳!BR22</f>
        <v>186</v>
      </c>
      <c r="K22" s="283">
        <f t="shared" si="1"/>
        <v>6472</v>
      </c>
      <c r="L22" s="286">
        <f t="shared" si="2"/>
        <v>726.34388207910331</v>
      </c>
      <c r="M22" s="283">
        <f>IF(D22&lt;&gt;0,(ごみ搬入量内訳!BR22+ごみ処理概要!J22)/ごみ処理概要!D22/365*1000000,"-")</f>
        <v>537.79973469144977</v>
      </c>
      <c r="N22" s="406">
        <f>IF(D22&lt;&gt;0,(ごみ搬入量内訳!E22+ごみ搬入量内訳!BD22-ごみ搬入量内訳!R22-ごみ搬入量内訳!BH22)/D22/365*1000000,"-")</f>
        <v>491.67375577697027</v>
      </c>
      <c r="O22" s="283">
        <f>IF(D22&lt;&gt;0,ごみ搬入量内訳!CM22/ごみ処理概要!D22/365*1000000,"-")</f>
        <v>188.54414738765351</v>
      </c>
      <c r="P22" s="283">
        <f>ごみ搬入量内訳!DH22</f>
        <v>0</v>
      </c>
      <c r="Q22" s="283">
        <f>ごみ処理量内訳!E22</f>
        <v>5355</v>
      </c>
      <c r="R22" s="283">
        <f>ごみ処理量内訳!N22</f>
        <v>0</v>
      </c>
      <c r="S22" s="283">
        <f t="shared" si="3"/>
        <v>581</v>
      </c>
      <c r="T22" s="283">
        <f>ごみ処理量内訳!G22</f>
        <v>581</v>
      </c>
      <c r="U22" s="283">
        <f>ごみ処理量内訳!L22</f>
        <v>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350</v>
      </c>
      <c r="AB22" s="283">
        <f t="shared" si="4"/>
        <v>6286</v>
      </c>
      <c r="AC22" s="288">
        <f t="shared" si="5"/>
        <v>100</v>
      </c>
      <c r="AD22" s="283">
        <f>施設資源化量内訳!Z22</f>
        <v>0</v>
      </c>
      <c r="AE22" s="283">
        <f>施設資源化量内訳!AV22</f>
        <v>125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0</v>
      </c>
      <c r="AK22" s="283">
        <f t="shared" si="6"/>
        <v>125</v>
      </c>
      <c r="AL22" s="288">
        <f t="shared" si="7"/>
        <v>10.213226205191594</v>
      </c>
      <c r="AM22" s="288">
        <f>IF((AB22+J22)&lt;&gt;0,(資源化量内訳!D22-資源化量内訳!S22-資源化量内訳!U22-資源化量内訳!W22-資源化量内訳!V22)/(AB22+J22)*100,"-")</f>
        <v>10.213226205191594</v>
      </c>
      <c r="AN22" s="283">
        <f>ごみ処理量内訳!AA22</f>
        <v>0</v>
      </c>
      <c r="AO22" s="283">
        <f>ごみ処理量内訳!AB22</f>
        <v>621</v>
      </c>
      <c r="AP22" s="283">
        <f>ごみ処理量内訳!AC22</f>
        <v>83</v>
      </c>
      <c r="AQ22" s="283">
        <f t="shared" si="8"/>
        <v>704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56229</v>
      </c>
      <c r="E23" s="283">
        <v>56229</v>
      </c>
      <c r="F23" s="283">
        <v>0</v>
      </c>
      <c r="G23" s="283">
        <v>2620</v>
      </c>
      <c r="H23" s="283">
        <f>SUM(ごみ搬入量内訳!E23,+ごみ搬入量内訳!AD23)</f>
        <v>12383</v>
      </c>
      <c r="I23" s="283">
        <f>ごみ搬入量内訳!BC23</f>
        <v>1530</v>
      </c>
      <c r="J23" s="283">
        <f>資源化量内訳!BR23</f>
        <v>757</v>
      </c>
      <c r="K23" s="283">
        <f t="shared" si="1"/>
        <v>14670</v>
      </c>
      <c r="L23" s="286">
        <f t="shared" si="2"/>
        <v>714.78740190858468</v>
      </c>
      <c r="M23" s="283">
        <f>IF(D23&lt;&gt;0,(ごみ搬入量内訳!BR23+ごみ処理概要!J23)/ごみ処理概要!D23/365*1000000,"-")</f>
        <v>466.34152853899542</v>
      </c>
      <c r="N23" s="406">
        <f>IF(D23&lt;&gt;0,(ごみ搬入量内訳!E23+ごみ搬入量内訳!BD23-ごみ搬入量内訳!R23-ごみ搬入量内訳!BH23)/D23/365*1000000,"-")</f>
        <v>378.19903296621908</v>
      </c>
      <c r="O23" s="283">
        <f>IF(D23&lt;&gt;0,ごみ搬入量内訳!CM23/ごみ処理概要!D23/365*1000000,"-")</f>
        <v>248.44587336958918</v>
      </c>
      <c r="P23" s="283">
        <f>ごみ搬入量内訳!DH23</f>
        <v>0</v>
      </c>
      <c r="Q23" s="283">
        <f>ごみ処理量内訳!E23</f>
        <v>12266</v>
      </c>
      <c r="R23" s="283">
        <f>ごみ処理量内訳!N23</f>
        <v>0</v>
      </c>
      <c r="S23" s="283">
        <f t="shared" si="3"/>
        <v>966</v>
      </c>
      <c r="T23" s="283">
        <f>ごみ処理量内訳!G23</f>
        <v>595</v>
      </c>
      <c r="U23" s="283">
        <f>ごみ処理量内訳!L23</f>
        <v>371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681</v>
      </c>
      <c r="AB23" s="283">
        <f t="shared" si="4"/>
        <v>13913</v>
      </c>
      <c r="AC23" s="288">
        <f t="shared" si="5"/>
        <v>100</v>
      </c>
      <c r="AD23" s="283">
        <f>施設資源化量内訳!Z23</f>
        <v>720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371</v>
      </c>
      <c r="AK23" s="283">
        <f t="shared" si="6"/>
        <v>1091</v>
      </c>
      <c r="AL23" s="288">
        <f t="shared" si="7"/>
        <v>17.239263803680981</v>
      </c>
      <c r="AM23" s="288">
        <f>IF((AB23+J23)&lt;&gt;0,(資源化量内訳!D23-資源化量内訳!S23-資源化量内訳!U23-資源化量内訳!W23-資源化量内訳!V23)/(AB23+J23)*100,"-")</f>
        <v>17.239263803680981</v>
      </c>
      <c r="AN23" s="283">
        <f>ごみ処理量内訳!AA23</f>
        <v>0</v>
      </c>
      <c r="AO23" s="283">
        <f>ごみ処理量内訳!AB23</f>
        <v>432</v>
      </c>
      <c r="AP23" s="283">
        <f>ごみ処理量内訳!AC23</f>
        <v>83</v>
      </c>
      <c r="AQ23" s="283">
        <f t="shared" si="8"/>
        <v>515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22311</v>
      </c>
      <c r="E24" s="283">
        <v>22311</v>
      </c>
      <c r="F24" s="283">
        <v>0</v>
      </c>
      <c r="G24" s="283">
        <v>182</v>
      </c>
      <c r="H24" s="283">
        <f>SUM(ごみ搬入量内訳!E24,+ごみ搬入量内訳!AD24)</f>
        <v>5269</v>
      </c>
      <c r="I24" s="283">
        <f>ごみ搬入量内訳!BC24</f>
        <v>1248</v>
      </c>
      <c r="J24" s="283">
        <f>資源化量内訳!BR24</f>
        <v>337</v>
      </c>
      <c r="K24" s="283">
        <f t="shared" si="1"/>
        <v>6854</v>
      </c>
      <c r="L24" s="286">
        <f t="shared" si="2"/>
        <v>841.65130167992561</v>
      </c>
      <c r="M24" s="283">
        <f>IF(D24&lt;&gt;0,(ごみ搬入量内訳!BR24+ごみ処理概要!J24)/ごみ処理概要!D24/365*1000000,"-")</f>
        <v>683.73423515521245</v>
      </c>
      <c r="N24" s="406">
        <f>IF(D24&lt;&gt;0,(ごみ搬入量内訳!E24+ごみ搬入量内訳!BD24-ごみ搬入量内訳!R24-ごみ搬入量内訳!BH24)/D24/365*1000000,"-")</f>
        <v>535.5181392801511</v>
      </c>
      <c r="O24" s="283">
        <f>IF(D24&lt;&gt;0,ごみ搬入量内訳!CM24/ごみ処理概要!D24/365*1000000,"-")</f>
        <v>157.91706652471325</v>
      </c>
      <c r="P24" s="283">
        <f>ごみ搬入量内訳!DH24</f>
        <v>0</v>
      </c>
      <c r="Q24" s="283">
        <f>ごみ処理量内訳!E24</f>
        <v>5340</v>
      </c>
      <c r="R24" s="283">
        <f>ごみ処理量内訳!N24</f>
        <v>136</v>
      </c>
      <c r="S24" s="283">
        <f t="shared" si="3"/>
        <v>1245</v>
      </c>
      <c r="T24" s="283">
        <f>ごみ処理量内訳!G24</f>
        <v>0</v>
      </c>
      <c r="U24" s="283">
        <f>ごみ処理量内訳!L24</f>
        <v>1245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6721</v>
      </c>
      <c r="AC24" s="288">
        <f t="shared" si="5"/>
        <v>97.976491593512876</v>
      </c>
      <c r="AD24" s="283">
        <f>施設資源化量内訳!Z24</f>
        <v>0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1109</v>
      </c>
      <c r="AK24" s="283">
        <f t="shared" si="6"/>
        <v>1109</v>
      </c>
      <c r="AL24" s="288">
        <f t="shared" si="7"/>
        <v>20.48739019552281</v>
      </c>
      <c r="AM24" s="288">
        <f>IF((AB24+J24)&lt;&gt;0,(資源化量内訳!D24-資源化量内訳!S24-資源化量内訳!U24-資源化量内訳!W24-資源化量内訳!V24)/(AB24+J24)*100,"-")</f>
        <v>20.48739019552281</v>
      </c>
      <c r="AN24" s="283">
        <f>ごみ処理量内訳!AA24</f>
        <v>136</v>
      </c>
      <c r="AO24" s="283">
        <f>ごみ処理量内訳!AB24</f>
        <v>632</v>
      </c>
      <c r="AP24" s="283">
        <f>ごみ処理量内訳!AC24</f>
        <v>0</v>
      </c>
      <c r="AQ24" s="283">
        <f t="shared" si="8"/>
        <v>768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32329</v>
      </c>
      <c r="E25" s="283">
        <v>32329</v>
      </c>
      <c r="F25" s="283">
        <v>0</v>
      </c>
      <c r="G25" s="283">
        <v>683</v>
      </c>
      <c r="H25" s="283">
        <f>SUM(ごみ搬入量内訳!E25,+ごみ搬入量内訳!AD25)</f>
        <v>9582</v>
      </c>
      <c r="I25" s="283">
        <f>ごみ搬入量内訳!BC25</f>
        <v>282</v>
      </c>
      <c r="J25" s="283">
        <f>資源化量内訳!BR25</f>
        <v>129</v>
      </c>
      <c r="K25" s="283">
        <f t="shared" si="1"/>
        <v>9993</v>
      </c>
      <c r="L25" s="286">
        <f t="shared" si="2"/>
        <v>846.85830652914785</v>
      </c>
      <c r="M25" s="283">
        <f>IF(D25&lt;&gt;0,(ごみ搬入量内訳!BR25+ごみ処理概要!J25)/ごみ処理概要!D25/365*1000000,"-")</f>
        <v>515.58950634677637</v>
      </c>
      <c r="N25" s="406">
        <f>IF(D25&lt;&gt;0,(ごみ搬入量内訳!E25+ごみ搬入量内訳!BD25-ごみ搬入量内訳!R25-ごみ搬入量内訳!BH25)/D25/365*1000000,"-")</f>
        <v>413.81057848312105</v>
      </c>
      <c r="O25" s="283">
        <f>IF(D25&lt;&gt;0,ごみ搬入量内訳!CM25/ごみ処理概要!D25/365*1000000,"-")</f>
        <v>331.26880018237154</v>
      </c>
      <c r="P25" s="283">
        <f>ごみ搬入量内訳!DH25</f>
        <v>973</v>
      </c>
      <c r="Q25" s="283">
        <f>ごみ処理量内訳!E25</f>
        <v>8450</v>
      </c>
      <c r="R25" s="283">
        <f>ごみ処理量内訳!N25</f>
        <v>0</v>
      </c>
      <c r="S25" s="283">
        <f t="shared" si="3"/>
        <v>846</v>
      </c>
      <c r="T25" s="283">
        <f>ごみ処理量内訳!G25</f>
        <v>257</v>
      </c>
      <c r="U25" s="283">
        <f>ごみ処理量内訳!L25</f>
        <v>504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85</v>
      </c>
      <c r="Z25" s="283">
        <f>ごみ処理量内訳!M25</f>
        <v>0</v>
      </c>
      <c r="AA25" s="283">
        <f>資源化量内訳!Z25</f>
        <v>568</v>
      </c>
      <c r="AB25" s="283">
        <f t="shared" si="4"/>
        <v>9864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257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85</v>
      </c>
      <c r="AJ25" s="283">
        <f>施設資源化量内訳!FB25</f>
        <v>504</v>
      </c>
      <c r="AK25" s="283">
        <f t="shared" si="6"/>
        <v>846</v>
      </c>
      <c r="AL25" s="288">
        <f t="shared" si="7"/>
        <v>15.440808565996198</v>
      </c>
      <c r="AM25" s="288">
        <f>IF((AB25+J25)&lt;&gt;0,(資源化量内訳!D25-資源化量内訳!S25-資源化量内訳!U25-資源化量内訳!W25-資源化量内訳!V25)/(AB25+J25)*100,"-")</f>
        <v>15.440808565996198</v>
      </c>
      <c r="AN25" s="283">
        <f>ごみ処理量内訳!AA25</f>
        <v>0</v>
      </c>
      <c r="AO25" s="283">
        <f>ごみ処理量内訳!AB25</f>
        <v>440</v>
      </c>
      <c r="AP25" s="283">
        <f>ごみ処理量内訳!AC25</f>
        <v>0</v>
      </c>
      <c r="AQ25" s="283">
        <f t="shared" si="8"/>
        <v>440</v>
      </c>
      <c r="AR25" s="313" t="s">
        <v>744</v>
      </c>
    </row>
    <row r="26" spans="1: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37605</v>
      </c>
      <c r="E26" s="283">
        <v>37605</v>
      </c>
      <c r="F26" s="283">
        <v>0</v>
      </c>
      <c r="G26" s="283">
        <v>554</v>
      </c>
      <c r="H26" s="283">
        <f>SUM(ごみ搬入量内訳!E26,+ごみ搬入量内訳!AD26)</f>
        <v>8081</v>
      </c>
      <c r="I26" s="283">
        <f>ごみ搬入量内訳!BC26</f>
        <v>4123</v>
      </c>
      <c r="J26" s="283">
        <f>資源化量内訳!BR26</f>
        <v>0</v>
      </c>
      <c r="K26" s="283">
        <f t="shared" si="1"/>
        <v>12204</v>
      </c>
      <c r="L26" s="286">
        <f t="shared" si="2"/>
        <v>889.12688308353052</v>
      </c>
      <c r="M26" s="283">
        <f>IF(D26&lt;&gt;0,(ごみ搬入量内訳!BR26+ごみ処理概要!J26)/ごみ処理概要!D26/365*1000000,"-")</f>
        <v>652.41979990273808</v>
      </c>
      <c r="N26" s="406">
        <f>IF(D26&lt;&gt;0,(ごみ搬入量内訳!E26+ごみ搬入量内訳!BD26-ごみ搬入量内訳!R26-ごみ搬入量内訳!BH26)/D26/365*1000000,"-")</f>
        <v>560.03919618675013</v>
      </c>
      <c r="O26" s="283">
        <f>IF(D26&lt;&gt;0,ごみ搬入量内訳!CM26/ごみ処理概要!D26/365*1000000,"-")</f>
        <v>236.70708318079241</v>
      </c>
      <c r="P26" s="283">
        <f>ごみ搬入量内訳!DH26</f>
        <v>0</v>
      </c>
      <c r="Q26" s="283">
        <f>ごみ処理量内訳!E26</f>
        <v>9587</v>
      </c>
      <c r="R26" s="283">
        <f>ごみ処理量内訳!N26</f>
        <v>637</v>
      </c>
      <c r="S26" s="283">
        <f t="shared" si="3"/>
        <v>1980</v>
      </c>
      <c r="T26" s="283">
        <f>ごみ処理量内訳!G26</f>
        <v>0</v>
      </c>
      <c r="U26" s="283">
        <f>ごみ処理量内訳!L26</f>
        <v>1980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0</v>
      </c>
      <c r="AB26" s="283">
        <f t="shared" si="4"/>
        <v>12204</v>
      </c>
      <c r="AC26" s="288">
        <f t="shared" si="5"/>
        <v>94.780399868895444</v>
      </c>
      <c r="AD26" s="283">
        <f>施設資源化量内訳!Z26</f>
        <v>317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1271</v>
      </c>
      <c r="AK26" s="283">
        <f t="shared" si="6"/>
        <v>1588</v>
      </c>
      <c r="AL26" s="288">
        <f t="shared" si="7"/>
        <v>13.012127171419207</v>
      </c>
      <c r="AM26" s="288">
        <f>IF((AB26+J26)&lt;&gt;0,(資源化量内訳!D26-資源化量内訳!S26-資源化量内訳!U26-資源化量内訳!W26-資源化量内訳!V26)/(AB26+J26)*100,"-")</f>
        <v>13.012127171419207</v>
      </c>
      <c r="AN26" s="283">
        <f>ごみ処理量内訳!AA26</f>
        <v>637</v>
      </c>
      <c r="AO26" s="283">
        <f>ごみ処理量内訳!AB26</f>
        <v>694</v>
      </c>
      <c r="AP26" s="283">
        <f>ごみ処理量内訳!AC26</f>
        <v>2</v>
      </c>
      <c r="AQ26" s="283">
        <f t="shared" si="8"/>
        <v>1333</v>
      </c>
      <c r="AR26" s="313" t="s">
        <v>744</v>
      </c>
    </row>
    <row r="27" spans="1: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29803</v>
      </c>
      <c r="E27" s="283">
        <v>29803</v>
      </c>
      <c r="F27" s="283">
        <v>0</v>
      </c>
      <c r="G27" s="283">
        <v>618</v>
      </c>
      <c r="H27" s="283">
        <f>SUM(ごみ搬入量内訳!E27,+ごみ搬入量内訳!AD27)</f>
        <v>7015</v>
      </c>
      <c r="I27" s="283">
        <f>ごみ搬入量内訳!BC27</f>
        <v>2624</v>
      </c>
      <c r="J27" s="283">
        <f>資源化量内訳!BR27</f>
        <v>542</v>
      </c>
      <c r="K27" s="283">
        <f t="shared" si="1"/>
        <v>10181</v>
      </c>
      <c r="L27" s="286">
        <f t="shared" si="2"/>
        <v>935.91754806333279</v>
      </c>
      <c r="M27" s="283">
        <f>IF(D27&lt;&gt;0,(ごみ搬入量内訳!BR27+ごみ処理概要!J27)/ごみ処理概要!D27/365*1000000,"-")</f>
        <v>582.82263576480989</v>
      </c>
      <c r="N27" s="406">
        <f>IF(D27&lt;&gt;0,(ごみ搬入量内訳!E27+ごみ搬入量内訳!BD27-ごみ搬入量内訳!R27-ごみ搬入量内訳!BH27)/D27/365*1000000,"-")</f>
        <v>488.41272299975321</v>
      </c>
      <c r="O27" s="283">
        <f>IF(D27&lt;&gt;0,ごみ搬入量内訳!CM27/ごみ処理概要!D27/365*1000000,"-")</f>
        <v>353.0949122985229</v>
      </c>
      <c r="P27" s="283">
        <f>ごみ搬入量内訳!DH27</f>
        <v>0</v>
      </c>
      <c r="Q27" s="283">
        <f>ごみ処理量内訳!E27</f>
        <v>8628</v>
      </c>
      <c r="R27" s="283">
        <f>ごみ処理量内訳!N27</f>
        <v>0</v>
      </c>
      <c r="S27" s="283">
        <f t="shared" si="3"/>
        <v>854</v>
      </c>
      <c r="T27" s="283">
        <f>ごみ処理量内訳!G27</f>
        <v>272</v>
      </c>
      <c r="U27" s="283">
        <f>ごみ処理量内訳!L27</f>
        <v>582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129</v>
      </c>
      <c r="AB27" s="283">
        <f t="shared" si="4"/>
        <v>9611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0</v>
      </c>
      <c r="AK27" s="283">
        <f t="shared" si="6"/>
        <v>0</v>
      </c>
      <c r="AL27" s="288">
        <f t="shared" si="7"/>
        <v>6.6088840736728063</v>
      </c>
      <c r="AM27" s="288">
        <f>IF((AB27+J27)&lt;&gt;0,(資源化量内訳!D27-資源化量内訳!S27-資源化量内訳!U27-資源化量内訳!W27-資源化量内訳!V27)/(AB27+J27)*100,"-")</f>
        <v>6.6088840736728063</v>
      </c>
      <c r="AN27" s="283">
        <f>ごみ処理量内訳!AA27</f>
        <v>0</v>
      </c>
      <c r="AO27" s="283">
        <f>ごみ処理量内訳!AB27</f>
        <v>1078</v>
      </c>
      <c r="AP27" s="283">
        <f>ごみ処理量内訳!AC27</f>
        <v>36</v>
      </c>
      <c r="AQ27" s="283">
        <f t="shared" si="8"/>
        <v>1114</v>
      </c>
      <c r="AR27" s="313" t="s">
        <v>744</v>
      </c>
    </row>
    <row r="28" spans="1: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31728</v>
      </c>
      <c r="E28" s="283">
        <v>31728</v>
      </c>
      <c r="F28" s="283">
        <v>0</v>
      </c>
      <c r="G28" s="283">
        <v>920</v>
      </c>
      <c r="H28" s="283">
        <f>SUM(ごみ搬入量内訳!E28,+ごみ搬入量内訳!AD28)</f>
        <v>7080</v>
      </c>
      <c r="I28" s="283">
        <f>ごみ搬入量内訳!BC28</f>
        <v>1175</v>
      </c>
      <c r="J28" s="283">
        <f>資源化量内訳!BR28</f>
        <v>384</v>
      </c>
      <c r="K28" s="283">
        <f t="shared" si="1"/>
        <v>8639</v>
      </c>
      <c r="L28" s="286">
        <f t="shared" si="2"/>
        <v>745.9812515974827</v>
      </c>
      <c r="M28" s="283">
        <f>IF(D28&lt;&gt;0,(ごみ搬入量内訳!BR28+ごみ処理概要!J28)/ごみ処理概要!D28/365*1000000,"-")</f>
        <v>588.39174075532435</v>
      </c>
      <c r="N28" s="406">
        <f>IF(D28&lt;&gt;0,(ごみ搬入量内訳!E28+ごみ搬入量内訳!BD28-ごみ搬入量内訳!R28-ごみ搬入量内訳!BH28)/D28/365*1000000,"-")</f>
        <v>497.98285426122038</v>
      </c>
      <c r="O28" s="283">
        <f>IF(D28&lt;&gt;0,ごみ搬入量内訳!CM28/ごみ処理概要!D28/365*1000000,"-")</f>
        <v>157.58951084215835</v>
      </c>
      <c r="P28" s="283">
        <f>ごみ搬入量内訳!DH28</f>
        <v>0</v>
      </c>
      <c r="Q28" s="283">
        <f>ごみ処理量内訳!E28</f>
        <v>6463</v>
      </c>
      <c r="R28" s="283">
        <f>ごみ処理量内訳!N28</f>
        <v>519</v>
      </c>
      <c r="S28" s="283">
        <f t="shared" si="3"/>
        <v>1273</v>
      </c>
      <c r="T28" s="283">
        <f>ごみ処理量内訳!G28</f>
        <v>606</v>
      </c>
      <c r="U28" s="283">
        <f>ごみ処理量内訳!L28</f>
        <v>667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8255</v>
      </c>
      <c r="AC28" s="288">
        <f t="shared" si="5"/>
        <v>93.712901271956397</v>
      </c>
      <c r="AD28" s="283">
        <f>施設資源化量内訳!Z28</f>
        <v>104</v>
      </c>
      <c r="AE28" s="283">
        <f>施設資源化量内訳!AV28</f>
        <v>158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667</v>
      </c>
      <c r="AK28" s="283">
        <f t="shared" si="6"/>
        <v>929</v>
      </c>
      <c r="AL28" s="288">
        <f t="shared" si="7"/>
        <v>15.198518347030907</v>
      </c>
      <c r="AM28" s="288">
        <f>IF((AB28+J28)&lt;&gt;0,(資源化量内訳!D28-資源化量内訳!S28-資源化量内訳!U28-資源化量内訳!W28-資源化量内訳!V28)/(AB28+J28)*100,"-")</f>
        <v>15.198518347030907</v>
      </c>
      <c r="AN28" s="283">
        <f>ごみ処理量内訳!AA28</f>
        <v>519</v>
      </c>
      <c r="AO28" s="283">
        <f>ごみ処理量内訳!AB28</f>
        <v>502</v>
      </c>
      <c r="AP28" s="283">
        <f>ごみ処理量内訳!AC28</f>
        <v>35</v>
      </c>
      <c r="AQ28" s="283">
        <f t="shared" si="8"/>
        <v>1056</v>
      </c>
      <c r="AR28" s="313" t="s">
        <v>744</v>
      </c>
    </row>
    <row r="29" spans="1: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26194</v>
      </c>
      <c r="E29" s="283">
        <v>26194</v>
      </c>
      <c r="F29" s="283">
        <v>0</v>
      </c>
      <c r="G29" s="283">
        <v>698</v>
      </c>
      <c r="H29" s="283">
        <f>SUM(ごみ搬入量内訳!E29,+ごみ搬入量内訳!AD29)</f>
        <v>9439</v>
      </c>
      <c r="I29" s="283">
        <f>ごみ搬入量内訳!BC29</f>
        <v>100</v>
      </c>
      <c r="J29" s="283">
        <f>資源化量内訳!BR29</f>
        <v>0</v>
      </c>
      <c r="K29" s="283">
        <f t="shared" si="1"/>
        <v>9539</v>
      </c>
      <c r="L29" s="286">
        <f t="shared" si="2"/>
        <v>997.71881252739047</v>
      </c>
      <c r="M29" s="283">
        <f>IF(D29&lt;&gt;0,(ごみ搬入量内訳!BR29+ごみ処理概要!J29)/ごみ処理概要!D29/365*1000000,"-")</f>
        <v>547.44315596691069</v>
      </c>
      <c r="N29" s="406">
        <f>IF(D29&lt;&gt;0,(ごみ搬入量内訳!E29+ごみ搬入量内訳!BD29-ごみ搬入量内訳!R29-ごみ搬入量内訳!BH29)/D29/365*1000000,"-")</f>
        <v>448.28837724000374</v>
      </c>
      <c r="O29" s="283">
        <f>IF(D29&lt;&gt;0,ごみ搬入量内訳!CM29/ごみ処理概要!D29/365*1000000,"-")</f>
        <v>450.27565656047966</v>
      </c>
      <c r="P29" s="283">
        <f>ごみ搬入量内訳!DH29</f>
        <v>0</v>
      </c>
      <c r="Q29" s="283">
        <f>ごみ処理量内訳!E29</f>
        <v>8538</v>
      </c>
      <c r="R29" s="283">
        <f>ごみ処理量内訳!N29</f>
        <v>0</v>
      </c>
      <c r="S29" s="283">
        <f t="shared" si="3"/>
        <v>948</v>
      </c>
      <c r="T29" s="283">
        <f>ごみ処理量内訳!G29</f>
        <v>0</v>
      </c>
      <c r="U29" s="283">
        <f>ごみ処理量内訳!L29</f>
        <v>948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9486</v>
      </c>
      <c r="AC29" s="288">
        <f t="shared" si="5"/>
        <v>100</v>
      </c>
      <c r="AD29" s="283">
        <f>施設資源化量内訳!Z29</f>
        <v>1115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948</v>
      </c>
      <c r="AK29" s="283">
        <f t="shared" si="6"/>
        <v>2063</v>
      </c>
      <c r="AL29" s="288">
        <f t="shared" si="7"/>
        <v>21.747838920514443</v>
      </c>
      <c r="AM29" s="288">
        <f>IF((AB29+J29)&lt;&gt;0,(資源化量内訳!D29-資源化量内訳!S29-資源化量内訳!U29-資源化量内訳!W29-資源化量内訳!V29)/(AB29+J29)*100,"-")</f>
        <v>21.747838920514443</v>
      </c>
      <c r="AN29" s="283">
        <f>ごみ処理量内訳!AA29</f>
        <v>0</v>
      </c>
      <c r="AO29" s="283">
        <f>ごみ処理量内訳!AB29</f>
        <v>203</v>
      </c>
      <c r="AP29" s="283">
        <f>ごみ処理量内訳!AC29</f>
        <v>0</v>
      </c>
      <c r="AQ29" s="283">
        <f t="shared" si="8"/>
        <v>203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21956</v>
      </c>
      <c r="E30" s="283">
        <v>21956</v>
      </c>
      <c r="F30" s="283">
        <v>0</v>
      </c>
      <c r="G30" s="283">
        <v>353</v>
      </c>
      <c r="H30" s="283">
        <f>SUM(ごみ搬入量内訳!E30,+ごみ搬入量内訳!AD30)</f>
        <v>6258</v>
      </c>
      <c r="I30" s="283">
        <f>ごみ搬入量内訳!BC30</f>
        <v>170</v>
      </c>
      <c r="J30" s="283">
        <f>資源化量内訳!BR30</f>
        <v>68</v>
      </c>
      <c r="K30" s="283">
        <f t="shared" si="1"/>
        <v>6496</v>
      </c>
      <c r="L30" s="286">
        <f t="shared" si="2"/>
        <v>810.58755119204795</v>
      </c>
      <c r="M30" s="283">
        <f>IF(D30&lt;&gt;0,(ごみ搬入量内訳!BR30+ごみ処理概要!J30)/ごみ処理概要!D30/365*1000000,"-")</f>
        <v>497.00896188391732</v>
      </c>
      <c r="N30" s="406">
        <f>IF(D30&lt;&gt;0,(ごみ搬入量内訳!E30+ごみ搬入量内訳!BD30-ごみ搬入量内訳!R30-ごみ搬入量内訳!BH30)/D30/365*1000000,"-")</f>
        <v>428.50333294234798</v>
      </c>
      <c r="O30" s="283">
        <f>IF(D30&lt;&gt;0,ごみ搬入量内訳!CM30/ごみ処理概要!D30/365*1000000,"-")</f>
        <v>313.57858930813057</v>
      </c>
      <c r="P30" s="283">
        <f>ごみ搬入量内訳!DH30</f>
        <v>0</v>
      </c>
      <c r="Q30" s="283">
        <f>ごみ処理量内訳!E30</f>
        <v>5577</v>
      </c>
      <c r="R30" s="283">
        <f>ごみ処理量内訳!N30</f>
        <v>0</v>
      </c>
      <c r="S30" s="283">
        <f t="shared" si="3"/>
        <v>644</v>
      </c>
      <c r="T30" s="283">
        <f>ごみ処理量内訳!G30</f>
        <v>0</v>
      </c>
      <c r="U30" s="283">
        <f>ごみ処理量内訳!L30</f>
        <v>598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46</v>
      </c>
      <c r="AA30" s="283">
        <f>資源化量内訳!Z30</f>
        <v>0</v>
      </c>
      <c r="AB30" s="283">
        <f t="shared" si="4"/>
        <v>6221</v>
      </c>
      <c r="AC30" s="288">
        <f t="shared" si="5"/>
        <v>100</v>
      </c>
      <c r="AD30" s="283">
        <f>施設資源化量内訳!Z30</f>
        <v>853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579</v>
      </c>
      <c r="AK30" s="283">
        <f t="shared" si="6"/>
        <v>1432</v>
      </c>
      <c r="AL30" s="288">
        <f t="shared" si="7"/>
        <v>23.851168707266655</v>
      </c>
      <c r="AM30" s="288">
        <f>IF((AB30+J30)&lt;&gt;0,(資源化量内訳!D30-資源化量内訳!S30-資源化量内訳!U30-資源化量内訳!W30-資源化量内訳!V30)/(AB30+J30)*100,"-")</f>
        <v>23.851168707266655</v>
      </c>
      <c r="AN30" s="283">
        <f>ごみ処理量内訳!AA30</f>
        <v>0</v>
      </c>
      <c r="AO30" s="283">
        <f>ごみ処理量内訳!AB30</f>
        <v>147</v>
      </c>
      <c r="AP30" s="283">
        <f>ごみ処理量内訳!AC30</f>
        <v>46</v>
      </c>
      <c r="AQ30" s="283">
        <f t="shared" si="8"/>
        <v>193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25750</v>
      </c>
      <c r="E31" s="283">
        <v>25750</v>
      </c>
      <c r="F31" s="283">
        <v>0</v>
      </c>
      <c r="G31" s="283">
        <v>660</v>
      </c>
      <c r="H31" s="283">
        <f>SUM(ごみ搬入量内訳!E31,+ごみ搬入量内訳!AD31)</f>
        <v>6649</v>
      </c>
      <c r="I31" s="283">
        <f>ごみ搬入量内訳!BC31</f>
        <v>1076</v>
      </c>
      <c r="J31" s="283">
        <f>資源化量内訳!BR31</f>
        <v>338</v>
      </c>
      <c r="K31" s="283">
        <f t="shared" si="1"/>
        <v>8063</v>
      </c>
      <c r="L31" s="286">
        <f t="shared" si="2"/>
        <v>857.88003723899453</v>
      </c>
      <c r="M31" s="283">
        <f>IF(D31&lt;&gt;0,(ごみ搬入量内訳!BR31+ごみ処理概要!J31)/ごみ処理概要!D31/365*1000000,"-")</f>
        <v>645.83056257481041</v>
      </c>
      <c r="N31" s="406">
        <f>IF(D31&lt;&gt;0,(ごみ搬入量内訳!E31+ごみ搬入量内訳!BD31-ごみ搬入量内訳!R31-ごみ搬入量内訳!BH31)/D31/365*1000000,"-")</f>
        <v>578.0555924990025</v>
      </c>
      <c r="O31" s="283">
        <f>IF(D31&lt;&gt;0,ごみ搬入量内訳!CM31/ごみ処理概要!D31/365*1000000,"-")</f>
        <v>212.04947466418406</v>
      </c>
      <c r="P31" s="283">
        <f>ごみ搬入量内訳!DH31</f>
        <v>0</v>
      </c>
      <c r="Q31" s="283">
        <f>ごみ処理量内訳!E31</f>
        <v>6204</v>
      </c>
      <c r="R31" s="283">
        <f>ごみ処理量内訳!N31</f>
        <v>523</v>
      </c>
      <c r="S31" s="283">
        <f t="shared" si="3"/>
        <v>741</v>
      </c>
      <c r="T31" s="283">
        <f>ごみ処理量内訳!G31</f>
        <v>699</v>
      </c>
      <c r="U31" s="283">
        <f>ごみ処理量内訳!L31</f>
        <v>42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257</v>
      </c>
      <c r="AB31" s="283">
        <f t="shared" si="4"/>
        <v>7725</v>
      </c>
      <c r="AC31" s="288">
        <f t="shared" si="5"/>
        <v>93.229773462783172</v>
      </c>
      <c r="AD31" s="283">
        <f>施設資源化量内訳!Z31</f>
        <v>116</v>
      </c>
      <c r="AE31" s="283">
        <f>施設資源化量内訳!AV31</f>
        <v>183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42</v>
      </c>
      <c r="AK31" s="283">
        <f t="shared" si="6"/>
        <v>341</v>
      </c>
      <c r="AL31" s="288">
        <f t="shared" si="7"/>
        <v>11.608582413493737</v>
      </c>
      <c r="AM31" s="288">
        <f>IF((AB31+J31)&lt;&gt;0,(資源化量内訳!D31-資源化量内訳!S31-資源化量内訳!U31-資源化量内訳!W31-資源化量内訳!V31)/(AB31+J31)*100,"-")</f>
        <v>11.608582413493737</v>
      </c>
      <c r="AN31" s="283">
        <f>ごみ処理量内訳!AA31</f>
        <v>523</v>
      </c>
      <c r="AO31" s="283">
        <f>ごみ処理量内訳!AB31</f>
        <v>549</v>
      </c>
      <c r="AP31" s="283">
        <f>ごみ処理量内訳!AC31</f>
        <v>40</v>
      </c>
      <c r="AQ31" s="283">
        <f t="shared" si="8"/>
        <v>1112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26337</v>
      </c>
      <c r="E32" s="283">
        <v>26337</v>
      </c>
      <c r="F32" s="283">
        <v>0</v>
      </c>
      <c r="G32" s="283">
        <v>881</v>
      </c>
      <c r="H32" s="283">
        <f>SUM(ごみ搬入量内訳!E32,+ごみ搬入量内訳!AD32)</f>
        <v>4447</v>
      </c>
      <c r="I32" s="283">
        <f>ごみ搬入量内訳!BC32</f>
        <v>4157</v>
      </c>
      <c r="J32" s="283">
        <f>資源化量内訳!BR32</f>
        <v>0</v>
      </c>
      <c r="K32" s="283">
        <f t="shared" si="1"/>
        <v>8604</v>
      </c>
      <c r="L32" s="286">
        <f t="shared" si="2"/>
        <v>895.03750388146068</v>
      </c>
      <c r="M32" s="283">
        <f>IF(D32&lt;&gt;0,(ごみ搬入量内訳!BR32+ごみ処理概要!J32)/ごみ処理概要!D32/365*1000000,"-")</f>
        <v>816.91416991877156</v>
      </c>
      <c r="N32" s="406">
        <f>IF(D32&lt;&gt;0,(ごみ搬入量内訳!E32+ごみ搬入量内訳!BD32-ごみ搬入量内訳!R32-ごみ搬入量内訳!BH32)/D32/365*1000000,"-")</f>
        <v>752.31418271393807</v>
      </c>
      <c r="O32" s="283">
        <f>IF(D32&lt;&gt;0,ごみ搬入量内訳!CM32/ごみ処理概要!D32/365*1000000,"-")</f>
        <v>78.123333962689088</v>
      </c>
      <c r="P32" s="283">
        <f>ごみ搬入量内訳!DH32</f>
        <v>0</v>
      </c>
      <c r="Q32" s="283">
        <f>ごみ処理量内訳!E32</f>
        <v>7292</v>
      </c>
      <c r="R32" s="283">
        <f>ごみ処理量内訳!N32</f>
        <v>24</v>
      </c>
      <c r="S32" s="283">
        <f t="shared" si="3"/>
        <v>1101</v>
      </c>
      <c r="T32" s="283">
        <f>ごみ処理量内訳!G32</f>
        <v>653</v>
      </c>
      <c r="U32" s="283">
        <f>ごみ処理量内訳!L32</f>
        <v>398</v>
      </c>
      <c r="V32" s="283">
        <f>ごみ処理量内訳!H32</f>
        <v>36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14</v>
      </c>
      <c r="AA32" s="283">
        <f>資源化量内訳!Z32</f>
        <v>187</v>
      </c>
      <c r="AB32" s="283">
        <f t="shared" si="4"/>
        <v>8604</v>
      </c>
      <c r="AC32" s="288">
        <f t="shared" si="5"/>
        <v>99.721059972105991</v>
      </c>
      <c r="AD32" s="283">
        <f>施設資源化量内訳!Z32</f>
        <v>0</v>
      </c>
      <c r="AE32" s="283">
        <f>施設資源化量内訳!AV32</f>
        <v>170</v>
      </c>
      <c r="AF32" s="283">
        <f>施設資源化量内訳!BR32</f>
        <v>36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398</v>
      </c>
      <c r="AK32" s="283">
        <f t="shared" si="6"/>
        <v>604</v>
      </c>
      <c r="AL32" s="288">
        <f t="shared" si="7"/>
        <v>9.1933984193398413</v>
      </c>
      <c r="AM32" s="288">
        <f>IF((AB32+J32)&lt;&gt;0,(資源化量内訳!D32-資源化量内訳!S32-資源化量内訳!U32-資源化量内訳!W32-資源化量内訳!V32)/(AB32+J32)*100,"-")</f>
        <v>9.1933984193398413</v>
      </c>
      <c r="AN32" s="283">
        <f>ごみ処理量内訳!AA32</f>
        <v>24</v>
      </c>
      <c r="AO32" s="283">
        <f>ごみ処理量内訳!AB32</f>
        <v>747</v>
      </c>
      <c r="AP32" s="283">
        <f>ごみ処理量内訳!AC32</f>
        <v>14</v>
      </c>
      <c r="AQ32" s="283">
        <f t="shared" si="8"/>
        <v>785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6223</v>
      </c>
      <c r="E33" s="283">
        <v>6223</v>
      </c>
      <c r="F33" s="283">
        <v>0</v>
      </c>
      <c r="G33" s="283">
        <v>145</v>
      </c>
      <c r="H33" s="283">
        <f>SUM(ごみ搬入量内訳!E33,+ごみ搬入量内訳!AD33)</f>
        <v>1731</v>
      </c>
      <c r="I33" s="283">
        <f>ごみ搬入量内訳!BC33</f>
        <v>44</v>
      </c>
      <c r="J33" s="283">
        <f>資源化量内訳!BR33</f>
        <v>58</v>
      </c>
      <c r="K33" s="283">
        <f t="shared" si="1"/>
        <v>1833</v>
      </c>
      <c r="L33" s="286">
        <f t="shared" si="2"/>
        <v>806.99305933137998</v>
      </c>
      <c r="M33" s="283">
        <f>IF(D33&lt;&gt;0,(ごみ搬入量内訳!BR33+ごみ処理概要!J33)/ごみ処理概要!D33/365*1000000,"-")</f>
        <v>609.7574398112173</v>
      </c>
      <c r="N33" s="406">
        <f>IF(D33&lt;&gt;0,(ごみ搬入量内訳!E33+ごみ搬入量内訳!BD33-ごみ搬入量内訳!R33-ごみ搬入量内訳!BH33)/D33/365*1000000,"-")</f>
        <v>503.2149846239866</v>
      </c>
      <c r="O33" s="283">
        <f>IF(D33&lt;&gt;0,ごみ搬入量内訳!CM33/ごみ処理概要!D33/365*1000000,"-")</f>
        <v>197.23561952016274</v>
      </c>
      <c r="P33" s="283">
        <f>ごみ搬入量内訳!DH33</f>
        <v>0</v>
      </c>
      <c r="Q33" s="283">
        <f>ごみ処理量内訳!E33</f>
        <v>1375</v>
      </c>
      <c r="R33" s="283">
        <f>ごみ処理量内訳!N33</f>
        <v>0</v>
      </c>
      <c r="S33" s="283">
        <f t="shared" si="3"/>
        <v>214</v>
      </c>
      <c r="T33" s="283">
        <f>ごみ処理量内訳!G33</f>
        <v>214</v>
      </c>
      <c r="U33" s="283">
        <f>ごみ処理量内訳!L33</f>
        <v>0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218</v>
      </c>
      <c r="AB33" s="283">
        <f t="shared" si="4"/>
        <v>1807</v>
      </c>
      <c r="AC33" s="288">
        <f t="shared" si="5"/>
        <v>100</v>
      </c>
      <c r="AD33" s="283">
        <f>施設資源化量内訳!Z33</f>
        <v>23</v>
      </c>
      <c r="AE33" s="283">
        <f>施設資源化量内訳!AV33</f>
        <v>55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0</v>
      </c>
      <c r="AK33" s="283">
        <f t="shared" si="6"/>
        <v>78</v>
      </c>
      <c r="AL33" s="288">
        <f t="shared" si="7"/>
        <v>18.981233243967829</v>
      </c>
      <c r="AM33" s="288">
        <f>IF((AB33+J33)&lt;&gt;0,(資源化量内訳!D33-資源化量内訳!S33-資源化量内訳!U33-資源化量内訳!W33-資源化量内訳!V33)/(AB33+J33)*100,"-")</f>
        <v>18.981233243967829</v>
      </c>
      <c r="AN33" s="283">
        <f>ごみ処理量内訳!AA33</f>
        <v>0</v>
      </c>
      <c r="AO33" s="283">
        <f>ごみ処理量内訳!AB33</f>
        <v>108</v>
      </c>
      <c r="AP33" s="283">
        <f>ごみ処理量内訳!AC33</f>
        <v>12</v>
      </c>
      <c r="AQ33" s="283">
        <f t="shared" si="8"/>
        <v>120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18272</v>
      </c>
      <c r="E34" s="283">
        <v>18272</v>
      </c>
      <c r="F34" s="283">
        <v>0</v>
      </c>
      <c r="G34" s="283">
        <v>403</v>
      </c>
      <c r="H34" s="283">
        <f>SUM(ごみ搬入量内訳!E34,+ごみ搬入量内訳!AD34)</f>
        <v>4800</v>
      </c>
      <c r="I34" s="283">
        <f>ごみ搬入量内訳!BC34</f>
        <v>442</v>
      </c>
      <c r="J34" s="283">
        <f>資源化量内訳!BR34</f>
        <v>98</v>
      </c>
      <c r="K34" s="283">
        <f t="shared" si="1"/>
        <v>5340</v>
      </c>
      <c r="L34" s="286">
        <f t="shared" si="2"/>
        <v>800.6861310366337</v>
      </c>
      <c r="M34" s="283">
        <f>IF(D34&lt;&gt;0,(ごみ搬入量内訳!BR34+ごみ処理概要!J34)/ごみ処理概要!D34/365*1000000,"-")</f>
        <v>639.79919871410414</v>
      </c>
      <c r="N34" s="406">
        <f>IF(D34&lt;&gt;0,(ごみ搬入量内訳!E34+ごみ搬入量内訳!BD34-ごみ搬入量内訳!R34-ごみ搬入量内訳!BH34)/D34/365*1000000,"-")</f>
        <v>592.26783101024398</v>
      </c>
      <c r="O34" s="283">
        <f>IF(D34&lt;&gt;0,ごみ搬入量内訳!CM34/ごみ処理概要!D34/365*1000000,"-")</f>
        <v>160.88693232252956</v>
      </c>
      <c r="P34" s="283">
        <f>ごみ搬入量内訳!DH34</f>
        <v>0</v>
      </c>
      <c r="Q34" s="283">
        <f>ごみ処理量内訳!E34</f>
        <v>4424</v>
      </c>
      <c r="R34" s="283">
        <f>ごみ処理量内訳!N34</f>
        <v>220</v>
      </c>
      <c r="S34" s="283">
        <f t="shared" si="3"/>
        <v>598</v>
      </c>
      <c r="T34" s="283">
        <f>ごみ処理量内訳!G34</f>
        <v>379</v>
      </c>
      <c r="U34" s="283">
        <f>ごみ処理量内訳!L34</f>
        <v>219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0</v>
      </c>
      <c r="AB34" s="283">
        <f t="shared" si="4"/>
        <v>5242</v>
      </c>
      <c r="AC34" s="288">
        <f t="shared" si="5"/>
        <v>95.803128576879047</v>
      </c>
      <c r="AD34" s="283">
        <f>施設資源化量内訳!Z34</f>
        <v>260</v>
      </c>
      <c r="AE34" s="283">
        <f>施設資源化量内訳!AV34</f>
        <v>98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219</v>
      </c>
      <c r="AK34" s="283">
        <f t="shared" si="6"/>
        <v>577</v>
      </c>
      <c r="AL34" s="288">
        <f t="shared" si="7"/>
        <v>12.640449438202248</v>
      </c>
      <c r="AM34" s="288">
        <f>IF((AB34+J34)&lt;&gt;0,(資源化量内訳!D34-資源化量内訳!S34-資源化量内訳!U34-資源化量内訳!W34-資源化量内訳!V34)/(AB34+J34)*100,"-")</f>
        <v>12.640449438202248</v>
      </c>
      <c r="AN34" s="283">
        <f>ごみ処理量内訳!AA34</f>
        <v>220</v>
      </c>
      <c r="AO34" s="283">
        <f>ごみ処理量内訳!AB34</f>
        <v>156</v>
      </c>
      <c r="AP34" s="283">
        <f>ごみ処理量内訳!AC34</f>
        <v>23</v>
      </c>
      <c r="AQ34" s="283">
        <f t="shared" si="8"/>
        <v>399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9357</v>
      </c>
      <c r="E35" s="283">
        <v>9357</v>
      </c>
      <c r="F35" s="283">
        <v>0</v>
      </c>
      <c r="G35" s="283">
        <v>414</v>
      </c>
      <c r="H35" s="283">
        <f>SUM(ごみ搬入量内訳!E35,+ごみ搬入量内訳!AD35)</f>
        <v>2653</v>
      </c>
      <c r="I35" s="283">
        <f>ごみ搬入量内訳!BC35</f>
        <v>100</v>
      </c>
      <c r="J35" s="283">
        <f>資源化量内訳!BR35</f>
        <v>0</v>
      </c>
      <c r="K35" s="283">
        <f t="shared" si="1"/>
        <v>2753</v>
      </c>
      <c r="L35" s="286">
        <f t="shared" si="2"/>
        <v>806.07734887513698</v>
      </c>
      <c r="M35" s="283">
        <f>IF(D35&lt;&gt;0,(ごみ搬入量内訳!BR35+ごみ処理概要!J35)/ごみ処理概要!D35/365*1000000,"-")</f>
        <v>647.08715619834823</v>
      </c>
      <c r="N35" s="406">
        <f>IF(D35&lt;&gt;0,(ごみ搬入量内訳!E35+ごみ搬入量内訳!BD35-ごみ搬入量内訳!R35-ごみ搬入量内訳!BH35)/D35/365*1000000,"-")</f>
        <v>506.54333946748528</v>
      </c>
      <c r="O35" s="283">
        <f>IF(D35&lt;&gt;0,ごみ搬入量内訳!CM35/ごみ処理概要!D35/365*1000000,"-")</f>
        <v>158.99019267678875</v>
      </c>
      <c r="P35" s="283">
        <f>ごみ搬入量内訳!DH35</f>
        <v>0</v>
      </c>
      <c r="Q35" s="283">
        <f>ごみ処理量内訳!E35</f>
        <v>2015</v>
      </c>
      <c r="R35" s="283">
        <f>ごみ処理量内訳!N35</f>
        <v>45</v>
      </c>
      <c r="S35" s="283">
        <f t="shared" si="3"/>
        <v>283</v>
      </c>
      <c r="T35" s="283">
        <f>ごみ処理量内訳!G35</f>
        <v>213</v>
      </c>
      <c r="U35" s="283">
        <f>ごみ処理量内訳!L35</f>
        <v>38</v>
      </c>
      <c r="V35" s="283">
        <f>ごみ処理量内訳!H35</f>
        <v>32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410</v>
      </c>
      <c r="AB35" s="283">
        <f t="shared" si="4"/>
        <v>2753</v>
      </c>
      <c r="AC35" s="288">
        <f t="shared" si="5"/>
        <v>98.365419542317468</v>
      </c>
      <c r="AD35" s="283">
        <f>施設資源化量内訳!Z35</f>
        <v>119</v>
      </c>
      <c r="AE35" s="283">
        <f>施設資源化量内訳!AV35</f>
        <v>55</v>
      </c>
      <c r="AF35" s="283">
        <f>施設資源化量内訳!BR35</f>
        <v>32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38</v>
      </c>
      <c r="AK35" s="283">
        <f t="shared" si="6"/>
        <v>244</v>
      </c>
      <c r="AL35" s="288">
        <f t="shared" si="7"/>
        <v>23.755902651652743</v>
      </c>
      <c r="AM35" s="288">
        <f>IF((AB35+J35)&lt;&gt;0,(資源化量内訳!D35-資源化量内訳!S35-資源化量内訳!U35-資源化量内訳!W35-資源化量内訳!V35)/(AB35+J35)*100,"-")</f>
        <v>23.755902651652743</v>
      </c>
      <c r="AN35" s="283">
        <f>ごみ処理量内訳!AA35</f>
        <v>45</v>
      </c>
      <c r="AO35" s="283">
        <f>ごみ処理量内訳!AB35</f>
        <v>71</v>
      </c>
      <c r="AP35" s="283">
        <f>ごみ処理量内訳!AC35</f>
        <v>12</v>
      </c>
      <c r="AQ35" s="283">
        <f t="shared" si="8"/>
        <v>128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14102</v>
      </c>
      <c r="E36" s="283">
        <v>14102</v>
      </c>
      <c r="F36" s="283">
        <v>0</v>
      </c>
      <c r="G36" s="283">
        <v>447</v>
      </c>
      <c r="H36" s="283">
        <f>SUM(ごみ搬入量内訳!E36,+ごみ搬入量内訳!AD36)</f>
        <v>4704</v>
      </c>
      <c r="I36" s="283">
        <f>ごみ搬入量内訳!BC36</f>
        <v>646</v>
      </c>
      <c r="J36" s="283">
        <f>資源化量内訳!BR36</f>
        <v>201</v>
      </c>
      <c r="K36" s="283">
        <f t="shared" si="1"/>
        <v>5551</v>
      </c>
      <c r="L36" s="286">
        <f t="shared" si="2"/>
        <v>1078.4441340293711</v>
      </c>
      <c r="M36" s="283">
        <f>IF(D36&lt;&gt;0,(ごみ搬入量内訳!BR36+ごみ処理概要!J36)/ごみ処理概要!D36/365*1000000,"-")</f>
        <v>606.53982821828436</v>
      </c>
      <c r="N36" s="406">
        <f>IF(D36&lt;&gt;0,(ごみ搬入量内訳!E36+ごみ搬入量内訳!BD36-ごみ搬入量内訳!R36-ごみ搬入量内訳!BH36)/D36/365*1000000,"-")</f>
        <v>546.70181825952989</v>
      </c>
      <c r="O36" s="283">
        <f>IF(D36&lt;&gt;0,ごみ搬入量内訳!CM36/ごみ処理概要!D36/365*1000000,"-")</f>
        <v>471.90430581108672</v>
      </c>
      <c r="P36" s="283">
        <f>ごみ搬入量内訳!DH36</f>
        <v>0</v>
      </c>
      <c r="Q36" s="283">
        <f>ごみ処理量内訳!E36</f>
        <v>4308</v>
      </c>
      <c r="R36" s="283">
        <f>ごみ処理量内訳!N36</f>
        <v>479</v>
      </c>
      <c r="S36" s="283">
        <f t="shared" si="3"/>
        <v>456</v>
      </c>
      <c r="T36" s="283">
        <f>ごみ処理量内訳!G36</f>
        <v>456</v>
      </c>
      <c r="U36" s="283">
        <f>ごみ処理量内訳!L36</f>
        <v>0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107</v>
      </c>
      <c r="AB36" s="283">
        <f t="shared" si="4"/>
        <v>5350</v>
      </c>
      <c r="AC36" s="288">
        <f t="shared" si="5"/>
        <v>91.046728971962622</v>
      </c>
      <c r="AD36" s="283">
        <f>施設資源化量内訳!Z36</f>
        <v>254</v>
      </c>
      <c r="AE36" s="283">
        <f>施設資源化量内訳!AV36</f>
        <v>0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0</v>
      </c>
      <c r="AK36" s="283">
        <f t="shared" si="6"/>
        <v>254</v>
      </c>
      <c r="AL36" s="288">
        <f t="shared" si="7"/>
        <v>10.124301927580616</v>
      </c>
      <c r="AM36" s="288">
        <f>IF((AB36+J36)&lt;&gt;0,(資源化量内訳!D36-資源化量内訳!S36-資源化量内訳!U36-資源化量内訳!W36-資源化量内訳!V36)/(AB36+J36)*100,"-")</f>
        <v>10.124301927580616</v>
      </c>
      <c r="AN36" s="283">
        <f>ごみ処理量内訳!AA36</f>
        <v>479</v>
      </c>
      <c r="AO36" s="283">
        <f>ごみ処理量内訳!AB36</f>
        <v>152</v>
      </c>
      <c r="AP36" s="283">
        <f>ごみ処理量内訳!AC36</f>
        <v>28</v>
      </c>
      <c r="AQ36" s="283">
        <f t="shared" si="8"/>
        <v>659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18613</v>
      </c>
      <c r="E37" s="283">
        <v>18613</v>
      </c>
      <c r="F37" s="283">
        <v>0</v>
      </c>
      <c r="G37" s="283">
        <v>284</v>
      </c>
      <c r="H37" s="283">
        <f>SUM(ごみ搬入量内訳!E37,+ごみ搬入量内訳!AD37)</f>
        <v>5416</v>
      </c>
      <c r="I37" s="283">
        <f>ごみ搬入量内訳!BC37</f>
        <v>42</v>
      </c>
      <c r="J37" s="283">
        <f>資源化量内訳!BR37</f>
        <v>213</v>
      </c>
      <c r="K37" s="283">
        <f t="shared" si="1"/>
        <v>5671</v>
      </c>
      <c r="L37" s="286">
        <f t="shared" si="2"/>
        <v>834.73842483048747</v>
      </c>
      <c r="M37" s="283">
        <f>IF(D37&lt;&gt;0,(ごみ搬入量内訳!BR37+ごみ処理概要!J37)/ごみ処理概要!D37/365*1000000,"-")</f>
        <v>699.90851879191814</v>
      </c>
      <c r="N37" s="406">
        <f>IF(D37&lt;&gt;0,(ごみ搬入量内訳!E37+ごみ搬入量内訳!BD37-ごみ搬入量内訳!R37-ごみ搬入量内訳!BH37)/D37/365*1000000,"-")</f>
        <v>543.44106233012872</v>
      </c>
      <c r="O37" s="283">
        <f>IF(D37&lt;&gt;0,ごみ搬入量内訳!CM37/ごみ処理概要!D37/365*1000000,"-")</f>
        <v>134.82990603856931</v>
      </c>
      <c r="P37" s="283">
        <f>ごみ搬入量内訳!DH37</f>
        <v>0</v>
      </c>
      <c r="Q37" s="283">
        <f>ごみ処理量内訳!E37</f>
        <v>4091</v>
      </c>
      <c r="R37" s="283">
        <f>ごみ処理量内訳!N37</f>
        <v>8</v>
      </c>
      <c r="S37" s="283">
        <f t="shared" si="3"/>
        <v>1359</v>
      </c>
      <c r="T37" s="283">
        <f>ごみ処理量内訳!G37</f>
        <v>76</v>
      </c>
      <c r="U37" s="283">
        <f>ごみ処理量内訳!L37</f>
        <v>619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231</v>
      </c>
      <c r="Z37" s="283">
        <f>ごみ処理量内訳!M37</f>
        <v>433</v>
      </c>
      <c r="AA37" s="283">
        <f>資源化量内訳!Z37</f>
        <v>0</v>
      </c>
      <c r="AB37" s="283">
        <f t="shared" si="4"/>
        <v>5458</v>
      </c>
      <c r="AC37" s="288">
        <f t="shared" si="5"/>
        <v>99.85342616342983</v>
      </c>
      <c r="AD37" s="283">
        <f>施設資源化量内訳!Z37</f>
        <v>227</v>
      </c>
      <c r="AE37" s="283">
        <f>施設資源化量内訳!AV37</f>
        <v>0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486</v>
      </c>
      <c r="AK37" s="283">
        <f t="shared" si="6"/>
        <v>713</v>
      </c>
      <c r="AL37" s="288">
        <f t="shared" si="7"/>
        <v>16.328689825427613</v>
      </c>
      <c r="AM37" s="288">
        <f>IF((AB37+J37)&lt;&gt;0,(資源化量内訳!D37-資源化量内訳!S37-資源化量内訳!U37-資源化量内訳!W37-資源化量内訳!V37)/(AB37+J37)*100,"-")</f>
        <v>16.328689825427613</v>
      </c>
      <c r="AN37" s="283">
        <f>ごみ処理量内訳!AA37</f>
        <v>8</v>
      </c>
      <c r="AO37" s="283">
        <f>ごみ処理量内訳!AB37</f>
        <v>0</v>
      </c>
      <c r="AP37" s="283">
        <f>ごみ処理量内訳!AC37</f>
        <v>243</v>
      </c>
      <c r="AQ37" s="283">
        <f t="shared" si="8"/>
        <v>251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21468</v>
      </c>
      <c r="E38" s="283">
        <v>21468</v>
      </c>
      <c r="F38" s="283">
        <v>0</v>
      </c>
      <c r="G38" s="283">
        <v>397</v>
      </c>
      <c r="H38" s="283">
        <f>SUM(ごみ搬入量内訳!E38,+ごみ搬入量内訳!AD38)</f>
        <v>4707</v>
      </c>
      <c r="I38" s="283">
        <f>ごみ搬入量内訳!BC38</f>
        <v>673</v>
      </c>
      <c r="J38" s="283">
        <f>資源化量内訳!BR38</f>
        <v>0</v>
      </c>
      <c r="K38" s="283">
        <f t="shared" si="1"/>
        <v>5380</v>
      </c>
      <c r="L38" s="286">
        <f t="shared" si="2"/>
        <v>686.59055465796814</v>
      </c>
      <c r="M38" s="283">
        <f>IF(D38&lt;&gt;0,(ごみ搬入量内訳!BR38+ごみ処理概要!J38)/ごみ処理概要!D38/365*1000000,"-")</f>
        <v>534.34101344849682</v>
      </c>
      <c r="N38" s="406">
        <f>IF(D38&lt;&gt;0,(ごみ搬入量内訳!E38+ごみ搬入量内訳!BD38-ごみ搬入量内訳!R38-ごみ搬入量内訳!BH38)/D38/365*1000000,"-")</f>
        <v>492.73719916996561</v>
      </c>
      <c r="O38" s="283">
        <f>IF(D38&lt;&gt;0,ごみ搬入量内訳!CM38/ごみ処理概要!D38/365*1000000,"-")</f>
        <v>152.2495412094714</v>
      </c>
      <c r="P38" s="283">
        <f>ごみ搬入量内訳!DH38</f>
        <v>0</v>
      </c>
      <c r="Q38" s="283">
        <f>ごみ処理量内訳!E38</f>
        <v>4345</v>
      </c>
      <c r="R38" s="283">
        <f>ごみ処理量内訳!N38</f>
        <v>0</v>
      </c>
      <c r="S38" s="283">
        <f t="shared" si="3"/>
        <v>709</v>
      </c>
      <c r="T38" s="283">
        <f>ごみ処理量内訳!G38</f>
        <v>709</v>
      </c>
      <c r="U38" s="283">
        <f>ごみ処理量内訳!L38</f>
        <v>0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326</v>
      </c>
      <c r="AB38" s="283">
        <f t="shared" si="4"/>
        <v>5380</v>
      </c>
      <c r="AC38" s="288">
        <f t="shared" si="5"/>
        <v>100</v>
      </c>
      <c r="AD38" s="283">
        <f>施設資源化量内訳!Z38</f>
        <v>0</v>
      </c>
      <c r="AE38" s="283">
        <f>施設資源化量内訳!AV38</f>
        <v>0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0</v>
      </c>
      <c r="AK38" s="283">
        <f t="shared" si="6"/>
        <v>0</v>
      </c>
      <c r="AL38" s="288">
        <f t="shared" si="7"/>
        <v>6.0594795539033459</v>
      </c>
      <c r="AM38" s="288">
        <f>IF((AB38+J38)&lt;&gt;0,(資源化量内訳!D38-資源化量内訳!S38-資源化量内訳!U38-資源化量内訳!W38-資源化量内訳!V38)/(AB38+J38)*100,"-")</f>
        <v>6.0594795539033459</v>
      </c>
      <c r="AN38" s="283">
        <f>ごみ処理量内訳!AA38</f>
        <v>0</v>
      </c>
      <c r="AO38" s="283">
        <f>ごみ処理量内訳!AB38</f>
        <v>153</v>
      </c>
      <c r="AP38" s="283">
        <f>ごみ処理量内訳!AC38</f>
        <v>0</v>
      </c>
      <c r="AQ38" s="283">
        <f t="shared" si="8"/>
        <v>153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22850</v>
      </c>
      <c r="E39" s="283">
        <v>22850</v>
      </c>
      <c r="F39" s="283">
        <v>0</v>
      </c>
      <c r="G39" s="283">
        <v>603</v>
      </c>
      <c r="H39" s="283">
        <f>SUM(ごみ搬入量内訳!E39,+ごみ搬入量内訳!AD39)</f>
        <v>4478</v>
      </c>
      <c r="I39" s="283">
        <f>ごみ搬入量内訳!BC39</f>
        <v>1127</v>
      </c>
      <c r="J39" s="283">
        <f>資源化量内訳!BR39</f>
        <v>14</v>
      </c>
      <c r="K39" s="283">
        <f t="shared" si="1"/>
        <v>5619</v>
      </c>
      <c r="L39" s="286">
        <f t="shared" si="2"/>
        <v>673.72081172626724</v>
      </c>
      <c r="M39" s="283">
        <f>IF(D39&lt;&gt;0,(ごみ搬入量内訳!BR39+ごみ処理概要!J39)/ごみ処理概要!D39/365*1000000,"-")</f>
        <v>523.60540751176518</v>
      </c>
      <c r="N39" s="406">
        <f>IF(D39&lt;&gt;0,(ごみ搬入量内訳!E39+ごみ搬入量内訳!BD39-ごみ搬入量内訳!R39-ごみ搬入量内訳!BH39)/D39/365*1000000,"-")</f>
        <v>399.86810946914062</v>
      </c>
      <c r="O39" s="283">
        <f>IF(D39&lt;&gt;0,ごみ搬入量内訳!CM39/ごみ処理概要!D39/365*1000000,"-")</f>
        <v>150.11540421450198</v>
      </c>
      <c r="P39" s="283">
        <f>ごみ搬入量内訳!DH39</f>
        <v>0</v>
      </c>
      <c r="Q39" s="283">
        <f>ごみ処理量内訳!E39</f>
        <v>4528</v>
      </c>
      <c r="R39" s="283">
        <f>ごみ処理量内訳!N39</f>
        <v>0</v>
      </c>
      <c r="S39" s="283">
        <f t="shared" si="3"/>
        <v>0</v>
      </c>
      <c r="T39" s="283">
        <f>ごみ処理量内訳!G39</f>
        <v>0</v>
      </c>
      <c r="U39" s="283">
        <f>ごみ処理量内訳!L39</f>
        <v>0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1018</v>
      </c>
      <c r="AB39" s="283">
        <f t="shared" si="4"/>
        <v>5546</v>
      </c>
      <c r="AC39" s="288">
        <f t="shared" si="5"/>
        <v>100</v>
      </c>
      <c r="AD39" s="283">
        <f>施設資源化量内訳!Z39</f>
        <v>0</v>
      </c>
      <c r="AE39" s="283">
        <f>施設資源化量内訳!AV39</f>
        <v>0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0</v>
      </c>
      <c r="AK39" s="283">
        <f t="shared" si="6"/>
        <v>0</v>
      </c>
      <c r="AL39" s="288">
        <f t="shared" si="7"/>
        <v>18.561151079136689</v>
      </c>
      <c r="AM39" s="288">
        <f>IF((AB39+J39)&lt;&gt;0,(資源化量内訳!D39-資源化量内訳!S39-資源化量内訳!U39-資源化量内訳!W39-資源化量内訳!V39)/(AB39+J39)*100,"-")</f>
        <v>18.561151079136689</v>
      </c>
      <c r="AN39" s="283">
        <f>ごみ処理量内訳!AA39</f>
        <v>0</v>
      </c>
      <c r="AO39" s="283">
        <f>ごみ処理量内訳!AB39</f>
        <v>160</v>
      </c>
      <c r="AP39" s="283">
        <f>ごみ処理量内訳!AC39</f>
        <v>0</v>
      </c>
      <c r="AQ39" s="283">
        <f t="shared" si="8"/>
        <v>160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18310</v>
      </c>
      <c r="E40" s="283">
        <v>18310</v>
      </c>
      <c r="F40" s="283">
        <v>0</v>
      </c>
      <c r="G40" s="283">
        <v>553</v>
      </c>
      <c r="H40" s="283">
        <f>SUM(ごみ搬入量内訳!E40,+ごみ搬入量内訳!AD40)</f>
        <v>4799</v>
      </c>
      <c r="I40" s="283">
        <f>ごみ搬入量内訳!BC40</f>
        <v>539</v>
      </c>
      <c r="J40" s="283">
        <f>資源化量内訳!BR40</f>
        <v>0</v>
      </c>
      <c r="K40" s="283">
        <f t="shared" si="1"/>
        <v>5338</v>
      </c>
      <c r="L40" s="286">
        <f t="shared" si="2"/>
        <v>798.72515206152787</v>
      </c>
      <c r="M40" s="283">
        <f>IF(D40&lt;&gt;0,(ごみ搬入量内訳!BR40+ごみ処理概要!J40)/ごみ処理概要!D40/365*1000000,"-")</f>
        <v>561.41190905486178</v>
      </c>
      <c r="N40" s="406">
        <f>IF(D40&lt;&gt;0,(ごみ搬入量内訳!E40+ごみ搬入量内訳!BD40-ごみ搬入量内訳!R40-ごみ搬入量内訳!BH40)/D40/365*1000000,"-")</f>
        <v>500.06359276688391</v>
      </c>
      <c r="O40" s="283">
        <f>IF(D40&lt;&gt;0,ごみ搬入量内訳!CM40/ごみ処理概要!D40/365*1000000,"-")</f>
        <v>237.313243006666</v>
      </c>
      <c r="P40" s="283">
        <f>ごみ搬入量内訳!DH40</f>
        <v>0</v>
      </c>
      <c r="Q40" s="283">
        <f>ごみ処理量内訳!E40</f>
        <v>4608</v>
      </c>
      <c r="R40" s="283">
        <f>ごみ処理量内訳!N40</f>
        <v>6</v>
      </c>
      <c r="S40" s="283">
        <f t="shared" si="3"/>
        <v>724</v>
      </c>
      <c r="T40" s="283">
        <f>ごみ処理量内訳!G40</f>
        <v>158</v>
      </c>
      <c r="U40" s="283">
        <f>ごみ処理量内訳!L40</f>
        <v>532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34</v>
      </c>
      <c r="Z40" s="283">
        <f>ごみ処理量内訳!M40</f>
        <v>0</v>
      </c>
      <c r="AA40" s="283">
        <f>資源化量内訳!Z40</f>
        <v>0</v>
      </c>
      <c r="AB40" s="283">
        <f t="shared" si="4"/>
        <v>5338</v>
      </c>
      <c r="AC40" s="288">
        <f t="shared" si="5"/>
        <v>99.887598351442492</v>
      </c>
      <c r="AD40" s="283">
        <f>施設資源化量内訳!Z40</f>
        <v>271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34</v>
      </c>
      <c r="AJ40" s="283">
        <f>施設資源化量内訳!FB40</f>
        <v>498</v>
      </c>
      <c r="AK40" s="283">
        <f t="shared" si="6"/>
        <v>803</v>
      </c>
      <c r="AL40" s="288">
        <f t="shared" si="7"/>
        <v>15.043087298613713</v>
      </c>
      <c r="AM40" s="288">
        <f>IF((AB40+J40)&lt;&gt;0,(資源化量内訳!D40-資源化量内訳!S40-資源化量内訳!U40-資源化量内訳!W40-資源化量内訳!V40)/(AB40+J40)*100,"-")</f>
        <v>15.043087298613713</v>
      </c>
      <c r="AN40" s="283">
        <f>ごみ処理量内訳!AA40</f>
        <v>6</v>
      </c>
      <c r="AO40" s="283">
        <f>ごみ処理量内訳!AB40</f>
        <v>162</v>
      </c>
      <c r="AP40" s="283">
        <f>ごみ処理量内訳!AC40</f>
        <v>0</v>
      </c>
      <c r="AQ40" s="283">
        <f t="shared" si="8"/>
        <v>168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7994</v>
      </c>
      <c r="E41" s="283">
        <v>7994</v>
      </c>
      <c r="F41" s="283">
        <v>0</v>
      </c>
      <c r="G41" s="283">
        <v>559</v>
      </c>
      <c r="H41" s="283">
        <f>SUM(ごみ搬入量内訳!E41,+ごみ搬入量内訳!AD41)</f>
        <v>1877</v>
      </c>
      <c r="I41" s="283">
        <f>ごみ搬入量内訳!BC41</f>
        <v>17</v>
      </c>
      <c r="J41" s="283">
        <f>資源化量内訳!BR41</f>
        <v>19</v>
      </c>
      <c r="K41" s="283">
        <f t="shared" si="1"/>
        <v>1913</v>
      </c>
      <c r="L41" s="286">
        <f t="shared" si="2"/>
        <v>655.62870783224412</v>
      </c>
      <c r="M41" s="283">
        <f>IF(D41&lt;&gt;0,(ごみ搬入量内訳!BR41+ごみ処理概要!J41)/ごみ処理概要!D41/365*1000000,"-")</f>
        <v>520.25320360133117</v>
      </c>
      <c r="N41" s="406">
        <f>IF(D41&lt;&gt;0,(ごみ搬入量内訳!E41+ごみ搬入量内訳!BD41-ごみ搬入量内訳!R41-ごみ搬入量内訳!BH41)/D41/365*1000000,"-")</f>
        <v>504.14523221183009</v>
      </c>
      <c r="O41" s="283">
        <f>IF(D41&lt;&gt;0,ごみ搬入量内訳!CM41/ごみ処理概要!D41/365*1000000,"-")</f>
        <v>135.3755042309129</v>
      </c>
      <c r="P41" s="283">
        <f>ごみ搬入量内訳!DH41</f>
        <v>0</v>
      </c>
      <c r="Q41" s="283">
        <f>ごみ処理量内訳!E41</f>
        <v>1719</v>
      </c>
      <c r="R41" s="283">
        <f>ごみ処理量内訳!N41</f>
        <v>16</v>
      </c>
      <c r="S41" s="283">
        <f t="shared" si="3"/>
        <v>158</v>
      </c>
      <c r="T41" s="283">
        <f>ごみ処理量内訳!G41</f>
        <v>0</v>
      </c>
      <c r="U41" s="283">
        <f>ごみ処理量内訳!L41</f>
        <v>157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1</v>
      </c>
      <c r="Z41" s="283">
        <f>ごみ処理量内訳!M41</f>
        <v>0</v>
      </c>
      <c r="AA41" s="283">
        <f>資源化量内訳!Z41</f>
        <v>1</v>
      </c>
      <c r="AB41" s="283">
        <f t="shared" si="4"/>
        <v>1894</v>
      </c>
      <c r="AC41" s="288">
        <f t="shared" si="5"/>
        <v>99.155227032734956</v>
      </c>
      <c r="AD41" s="283">
        <f>施設資源化量内訳!Z41</f>
        <v>229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1</v>
      </c>
      <c r="AJ41" s="283">
        <f>施設資源化量内訳!FB41</f>
        <v>61</v>
      </c>
      <c r="AK41" s="283">
        <f t="shared" si="6"/>
        <v>291</v>
      </c>
      <c r="AL41" s="288">
        <f t="shared" si="7"/>
        <v>16.257187663355985</v>
      </c>
      <c r="AM41" s="288">
        <f>IF((AB41+J41)&lt;&gt;0,(資源化量内訳!D41-資源化量内訳!S41-資源化量内訳!U41-資源化量内訳!W41-資源化量内訳!V41)/(AB41+J41)*100,"-")</f>
        <v>4.2864610559330893</v>
      </c>
      <c r="AN41" s="283">
        <f>ごみ処理量内訳!AA41</f>
        <v>16</v>
      </c>
      <c r="AO41" s="283">
        <f>ごみ処理量内訳!AB41</f>
        <v>0</v>
      </c>
      <c r="AP41" s="283">
        <f>ごみ処理量内訳!AC41</f>
        <v>7</v>
      </c>
      <c r="AQ41" s="283">
        <f t="shared" si="8"/>
        <v>23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5771</v>
      </c>
      <c r="E42" s="283">
        <v>5771</v>
      </c>
      <c r="F42" s="283">
        <v>0</v>
      </c>
      <c r="G42" s="283">
        <v>175</v>
      </c>
      <c r="H42" s="283">
        <f>SUM(ごみ搬入量内訳!E42,+ごみ搬入量内訳!AD42)</f>
        <v>1474</v>
      </c>
      <c r="I42" s="283">
        <f>ごみ搬入量内訳!BC42</f>
        <v>3</v>
      </c>
      <c r="J42" s="283">
        <f>資源化量内訳!BR42</f>
        <v>62</v>
      </c>
      <c r="K42" s="283">
        <f t="shared" si="1"/>
        <v>1539</v>
      </c>
      <c r="L42" s="286">
        <f t="shared" si="2"/>
        <v>730.62525665645182</v>
      </c>
      <c r="M42" s="283">
        <f>IF(D42&lt;&gt;0,(ごみ搬入量内訳!BR42+ごみ処理概要!J42)/ごみ処理概要!D42/365*1000000,"-")</f>
        <v>522.21428351013458</v>
      </c>
      <c r="N42" s="406">
        <f>IF(D42&lt;&gt;0,(ごみ搬入量内訳!E42+ごみ搬入量内訳!BD42-ごみ搬入量内訳!R42-ごみ搬入量内訳!BH42)/D42/365*1000000,"-")</f>
        <v>479.48766031385077</v>
      </c>
      <c r="O42" s="283">
        <f>IF(D42&lt;&gt;0,ごみ搬入量内訳!CM42/ごみ処理概要!D42/365*1000000,"-")</f>
        <v>208.4109731463173</v>
      </c>
      <c r="P42" s="283">
        <f>ごみ搬入量内訳!DH42</f>
        <v>0</v>
      </c>
      <c r="Q42" s="283">
        <f>ごみ処理量内訳!E42</f>
        <v>1369</v>
      </c>
      <c r="R42" s="283">
        <f>ごみ処理量内訳!N42</f>
        <v>9</v>
      </c>
      <c r="S42" s="283">
        <f t="shared" si="3"/>
        <v>99</v>
      </c>
      <c r="T42" s="283">
        <f>ごみ処理量内訳!G42</f>
        <v>0</v>
      </c>
      <c r="U42" s="283">
        <f>ごみ処理量内訳!L42</f>
        <v>99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0</v>
      </c>
      <c r="AB42" s="283">
        <f t="shared" si="4"/>
        <v>1477</v>
      </c>
      <c r="AC42" s="288">
        <f t="shared" si="5"/>
        <v>99.390656736628301</v>
      </c>
      <c r="AD42" s="283">
        <f>施設資源化量内訳!Z42</f>
        <v>14</v>
      </c>
      <c r="AE42" s="283">
        <f>施設資源化量内訳!AV42</f>
        <v>0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42</v>
      </c>
      <c r="AK42" s="283">
        <f t="shared" si="6"/>
        <v>56</v>
      </c>
      <c r="AL42" s="288">
        <f t="shared" si="7"/>
        <v>7.6673164392462638</v>
      </c>
      <c r="AM42" s="288">
        <f>IF((AB42+J42)&lt;&gt;0,(資源化量内訳!D42-資源化量内訳!S42-資源化量内訳!U42-資源化量内訳!W42-資源化量内訳!V42)/(AB42+J42)*100,"-")</f>
        <v>6.757634827810266</v>
      </c>
      <c r="AN42" s="283">
        <f>ごみ処理量内訳!AA42</f>
        <v>9</v>
      </c>
      <c r="AO42" s="283">
        <f>ごみ処理量内訳!AB42</f>
        <v>0</v>
      </c>
      <c r="AP42" s="283">
        <f>ごみ処理量内訳!AC42</f>
        <v>0</v>
      </c>
      <c r="AQ42" s="283">
        <f t="shared" si="8"/>
        <v>9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9712</v>
      </c>
      <c r="E43" s="283">
        <v>9712</v>
      </c>
      <c r="F43" s="283">
        <v>0</v>
      </c>
      <c r="G43" s="283">
        <v>209</v>
      </c>
      <c r="H43" s="283">
        <f>SUM(ごみ搬入量内訳!E43,+ごみ搬入量内訳!AD43)</f>
        <v>1930</v>
      </c>
      <c r="I43" s="283">
        <f>ごみ搬入量内訳!BC43</f>
        <v>6</v>
      </c>
      <c r="J43" s="283">
        <f>資源化量内訳!BR43</f>
        <v>141</v>
      </c>
      <c r="K43" s="283">
        <f t="shared" si="1"/>
        <v>2077</v>
      </c>
      <c r="L43" s="286">
        <f t="shared" si="2"/>
        <v>585.91546117216944</v>
      </c>
      <c r="M43" s="283">
        <f>IF(D43&lt;&gt;0,(ごみ搬入量内訳!BR43+ごみ処理概要!J43)/ごみ処理概要!D43/365*1000000,"-")</f>
        <v>496.20861637065292</v>
      </c>
      <c r="N43" s="406">
        <f>IF(D43&lt;&gt;0,(ごみ搬入量内訳!E43+ごみ搬入量内訳!BD43-ごみ搬入量内訳!R43-ごみ搬入量内訳!BH43)/D43/365*1000000,"-")</f>
        <v>426.53065830155043</v>
      </c>
      <c r="O43" s="283">
        <f>IF(D43&lt;&gt;0,ごみ搬入量内訳!CM43/ごみ処理概要!D43/365*1000000,"-")</f>
        <v>89.706844801516553</v>
      </c>
      <c r="P43" s="283">
        <f>ごみ搬入量内訳!DH43</f>
        <v>0</v>
      </c>
      <c r="Q43" s="283">
        <f>ごみ処理量内訳!E43</f>
        <v>1681</v>
      </c>
      <c r="R43" s="283">
        <f>ごみ処理量内訳!N43</f>
        <v>13</v>
      </c>
      <c r="S43" s="283">
        <f t="shared" si="3"/>
        <v>242</v>
      </c>
      <c r="T43" s="283">
        <f>ごみ処理量内訳!G43</f>
        <v>0</v>
      </c>
      <c r="U43" s="283">
        <f>ごみ処理量内訳!L43</f>
        <v>241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1</v>
      </c>
      <c r="Z43" s="283">
        <f>ごみ処理量内訳!M43</f>
        <v>0</v>
      </c>
      <c r="AA43" s="283">
        <f>資源化量内訳!Z43</f>
        <v>0</v>
      </c>
      <c r="AB43" s="283">
        <f t="shared" si="4"/>
        <v>1936</v>
      </c>
      <c r="AC43" s="288">
        <f t="shared" si="5"/>
        <v>99.328512396694208</v>
      </c>
      <c r="AD43" s="283">
        <f>施設資源化量内訳!Z43</f>
        <v>224</v>
      </c>
      <c r="AE43" s="283">
        <f>施設資源化量内訳!AV43</f>
        <v>0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1</v>
      </c>
      <c r="AJ43" s="283">
        <f>施設資源化量内訳!FB43</f>
        <v>117</v>
      </c>
      <c r="AK43" s="283">
        <f t="shared" si="6"/>
        <v>342</v>
      </c>
      <c r="AL43" s="288">
        <f t="shared" si="7"/>
        <v>23.254694270582572</v>
      </c>
      <c r="AM43" s="288">
        <f>IF((AB43+J43)&lt;&gt;0,(資源化量内訳!D43-資源化量内訳!S43-資源化量内訳!U43-資源化量内訳!W43-資源化量内訳!V43)/(AB43+J43)*100,"-")</f>
        <v>12.469908521906596</v>
      </c>
      <c r="AN43" s="283">
        <f>ごみ処理量内訳!AA43</f>
        <v>13</v>
      </c>
      <c r="AO43" s="283">
        <f>ごみ処理量内訳!AB43</f>
        <v>0</v>
      </c>
      <c r="AP43" s="283">
        <f>ごみ処理量内訳!AC43</f>
        <v>10</v>
      </c>
      <c r="AQ43" s="283">
        <f t="shared" si="8"/>
        <v>23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3182</v>
      </c>
      <c r="E44" s="283">
        <v>3182</v>
      </c>
      <c r="F44" s="283">
        <v>0</v>
      </c>
      <c r="G44" s="283">
        <v>35</v>
      </c>
      <c r="H44" s="283">
        <f>SUM(ごみ搬入量内訳!E44,+ごみ搬入量内訳!AD44)</f>
        <v>621</v>
      </c>
      <c r="I44" s="283">
        <f>ごみ搬入量内訳!BC44</f>
        <v>3</v>
      </c>
      <c r="J44" s="283">
        <f>資源化量内訳!BR44</f>
        <v>95</v>
      </c>
      <c r="K44" s="283">
        <f t="shared" si="1"/>
        <v>719</v>
      </c>
      <c r="L44" s="286">
        <f t="shared" si="2"/>
        <v>619.064429195044</v>
      </c>
      <c r="M44" s="283">
        <f>IF(D44&lt;&gt;0,(ごみ搬入量内訳!BR44+ごみ処理概要!J44)/ごみ処理概要!D44/365*1000000,"-")</f>
        <v>553.62785531629106</v>
      </c>
      <c r="N44" s="406">
        <f>IF(D44&lt;&gt;0,(ごみ搬入量内訳!E44+ごみ搬入量内訳!BD44-ごみ搬入量内訳!R44-ごみ搬入量内訳!BH44)/D44/365*1000000,"-")</f>
        <v>444.27989633469087</v>
      </c>
      <c r="O44" s="283">
        <f>IF(D44&lt;&gt;0,ごみ搬入量内訳!CM44/ごみ処理概要!D44/365*1000000,"-")</f>
        <v>65.43657387875291</v>
      </c>
      <c r="P44" s="283">
        <f>ごみ搬入量内訳!DH44</f>
        <v>0</v>
      </c>
      <c r="Q44" s="283">
        <f>ごみ処理量内訳!E44</f>
        <v>525</v>
      </c>
      <c r="R44" s="283">
        <f>ごみ処理量内訳!N44</f>
        <v>12</v>
      </c>
      <c r="S44" s="283">
        <f t="shared" si="3"/>
        <v>87</v>
      </c>
      <c r="T44" s="283">
        <f>ごみ処理量内訳!G44</f>
        <v>0</v>
      </c>
      <c r="U44" s="283">
        <f>ごみ処理量内訳!L44</f>
        <v>87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0</v>
      </c>
      <c r="AB44" s="283">
        <f t="shared" si="4"/>
        <v>624</v>
      </c>
      <c r="AC44" s="288">
        <f t="shared" si="5"/>
        <v>98.076923076923066</v>
      </c>
      <c r="AD44" s="283">
        <f>施設資源化量内訳!Z44</f>
        <v>70</v>
      </c>
      <c r="AE44" s="283">
        <f>施設資源化量内訳!AV44</f>
        <v>0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37</v>
      </c>
      <c r="AK44" s="283">
        <f t="shared" si="6"/>
        <v>107</v>
      </c>
      <c r="AL44" s="288">
        <f t="shared" si="7"/>
        <v>28.094575799721838</v>
      </c>
      <c r="AM44" s="288">
        <f>IF((AB44+J44)&lt;&gt;0,(資源化量内訳!D44-資源化量内訳!S44-資源化量内訳!U44-資源化量内訳!W44-資源化量内訳!V44)/(AB44+J44)*100,"-")</f>
        <v>18.358831710709321</v>
      </c>
      <c r="AN44" s="283">
        <f>ごみ処理量内訳!AA44</f>
        <v>12</v>
      </c>
      <c r="AO44" s="283">
        <f>ごみ処理量内訳!AB44</f>
        <v>0</v>
      </c>
      <c r="AP44" s="283">
        <f>ごみ処理量内訳!AC44</f>
        <v>4</v>
      </c>
      <c r="AQ44" s="283">
        <f t="shared" si="8"/>
        <v>16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9830</v>
      </c>
      <c r="E45" s="283">
        <v>9830</v>
      </c>
      <c r="F45" s="283">
        <v>0</v>
      </c>
      <c r="G45" s="283">
        <v>164</v>
      </c>
      <c r="H45" s="283">
        <f>SUM(ごみ搬入量内訳!E45,+ごみ搬入量内訳!AD45)</f>
        <v>1915</v>
      </c>
      <c r="I45" s="283">
        <f>ごみ搬入量内訳!BC45</f>
        <v>67</v>
      </c>
      <c r="J45" s="283">
        <f>資源化量内訳!BR45</f>
        <v>183</v>
      </c>
      <c r="K45" s="283">
        <f t="shared" si="1"/>
        <v>2165</v>
      </c>
      <c r="L45" s="286">
        <f t="shared" si="2"/>
        <v>603.40863166989504</v>
      </c>
      <c r="M45" s="283">
        <f>IF(D45&lt;&gt;0,(ごみ搬入量内訳!BR45+ごみ処理概要!J45)/ごみ処理概要!D45/365*1000000,"-")</f>
        <v>441.75643473292547</v>
      </c>
      <c r="N45" s="406">
        <f>IF(D45&lt;&gt;0,(ごみ搬入量内訳!E45+ごみ搬入量内訳!BD45-ごみ搬入量内訳!R45-ごみ搬入量内訳!BH45)/D45/365*1000000,"-")</f>
        <v>371.24263158628185</v>
      </c>
      <c r="O45" s="283">
        <f>IF(D45&lt;&gt;0,ごみ搬入量内訳!CM45/ごみ処理概要!D45/365*1000000,"-")</f>
        <v>161.65219693696957</v>
      </c>
      <c r="P45" s="283">
        <f>ごみ搬入量内訳!DH45</f>
        <v>0</v>
      </c>
      <c r="Q45" s="283">
        <f>ごみ処理量内訳!E45</f>
        <v>1706</v>
      </c>
      <c r="R45" s="283">
        <f>ごみ処理量内訳!N45</f>
        <v>70</v>
      </c>
      <c r="S45" s="283">
        <f t="shared" si="3"/>
        <v>206</v>
      </c>
      <c r="T45" s="283">
        <f>ごみ処理量内訳!G45</f>
        <v>0</v>
      </c>
      <c r="U45" s="283">
        <f>ごみ処理量内訳!L45</f>
        <v>206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0</v>
      </c>
      <c r="AB45" s="283">
        <f t="shared" si="4"/>
        <v>1982</v>
      </c>
      <c r="AC45" s="288">
        <f t="shared" si="5"/>
        <v>96.468213925327944</v>
      </c>
      <c r="AD45" s="283">
        <f>施設資源化量内訳!Z45</f>
        <v>229</v>
      </c>
      <c r="AE45" s="283">
        <f>施設資源化量内訳!AV45</f>
        <v>0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101</v>
      </c>
      <c r="AK45" s="283">
        <f t="shared" si="6"/>
        <v>330</v>
      </c>
      <c r="AL45" s="288">
        <f t="shared" si="7"/>
        <v>23.695150115473439</v>
      </c>
      <c r="AM45" s="288">
        <f>IF((AB45+J45)&lt;&gt;0,(資源化量内訳!D45-資源化量内訳!S45-資源化量内訳!U45-資源化量内訳!W45-資源化量内訳!V45)/(AB45+J45)*100,"-")</f>
        <v>13.117782909930717</v>
      </c>
      <c r="AN45" s="283">
        <f>ごみ処理量内訳!AA45</f>
        <v>70</v>
      </c>
      <c r="AO45" s="283">
        <f>ごみ処理量内訳!AB45</f>
        <v>0</v>
      </c>
      <c r="AP45" s="283">
        <f>ごみ処理量内訳!AC45</f>
        <v>8</v>
      </c>
      <c r="AQ45" s="283">
        <f t="shared" si="8"/>
        <v>78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7020</v>
      </c>
      <c r="E46" s="283">
        <v>7020</v>
      </c>
      <c r="F46" s="283">
        <v>0</v>
      </c>
      <c r="G46" s="283">
        <v>136</v>
      </c>
      <c r="H46" s="283">
        <f>SUM(ごみ搬入量内訳!E46,+ごみ搬入量内訳!AD46)</f>
        <v>1460</v>
      </c>
      <c r="I46" s="283">
        <f>ごみ搬入量内訳!BC46</f>
        <v>3</v>
      </c>
      <c r="J46" s="283">
        <f>資源化量内訳!BR46</f>
        <v>0</v>
      </c>
      <c r="K46" s="283">
        <f t="shared" si="1"/>
        <v>1463</v>
      </c>
      <c r="L46" s="286">
        <f t="shared" si="2"/>
        <v>570.97139288920107</v>
      </c>
      <c r="M46" s="283">
        <f>IF(D46&lt;&gt;0,(ごみ搬入量内訳!BR46+ごみ処理概要!J46)/ごみ処理概要!D46/365*1000000,"-")</f>
        <v>426.17960426179604</v>
      </c>
      <c r="N46" s="406">
        <f>IF(D46&lt;&gt;0,(ごみ搬入量内訳!E46+ごみ搬入量内訳!BD46-ごみ搬入量内訳!R46-ごみ搬入量内訳!BH46)/D46/365*1000000,"-")</f>
        <v>402.37286812629276</v>
      </c>
      <c r="O46" s="283">
        <f>IF(D46&lt;&gt;0,ごみ搬入量内訳!CM46/ごみ処理概要!D46/365*1000000,"-")</f>
        <v>144.79178862740505</v>
      </c>
      <c r="P46" s="283">
        <f>ごみ搬入量内訳!DH46</f>
        <v>0</v>
      </c>
      <c r="Q46" s="283">
        <f>ごみ処理量内訳!E46</f>
        <v>1260</v>
      </c>
      <c r="R46" s="283">
        <f>ごみ処理量内訳!N46</f>
        <v>12</v>
      </c>
      <c r="S46" s="283">
        <f t="shared" si="3"/>
        <v>168</v>
      </c>
      <c r="T46" s="283">
        <f>ごみ処理量内訳!G46</f>
        <v>0</v>
      </c>
      <c r="U46" s="283">
        <f>ごみ処理量内訳!L46</f>
        <v>64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104</v>
      </c>
      <c r="AA46" s="283">
        <f>資源化量内訳!Z46</f>
        <v>23</v>
      </c>
      <c r="AB46" s="283">
        <f t="shared" si="4"/>
        <v>1463</v>
      </c>
      <c r="AC46" s="288">
        <f t="shared" si="5"/>
        <v>99.179767600820242</v>
      </c>
      <c r="AD46" s="283">
        <f>施設資源化量内訳!Z46</f>
        <v>169</v>
      </c>
      <c r="AE46" s="283">
        <f>施設資源化量内訳!AV46</f>
        <v>0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64</v>
      </c>
      <c r="AK46" s="283">
        <f t="shared" si="6"/>
        <v>233</v>
      </c>
      <c r="AL46" s="288">
        <f t="shared" si="7"/>
        <v>17.49829118250171</v>
      </c>
      <c r="AM46" s="288">
        <f>IF((AB46+J46)&lt;&gt;0,(資源化量内訳!D46-資源化量内訳!S46-資源化量内訳!U46-資源化量内訳!W46-資源化量内訳!V46)/(AB46+J46)*100,"-")</f>
        <v>5.9466848940533152</v>
      </c>
      <c r="AN46" s="283">
        <f>ごみ処理量内訳!AA46</f>
        <v>12</v>
      </c>
      <c r="AO46" s="283">
        <f>ごみ処理量内訳!AB46</f>
        <v>0</v>
      </c>
      <c r="AP46" s="283">
        <f>ごみ処理量内訳!AC46</f>
        <v>0</v>
      </c>
      <c r="AQ46" s="283">
        <f t="shared" si="8"/>
        <v>12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1946</v>
      </c>
      <c r="E47" s="283">
        <v>1946</v>
      </c>
      <c r="F47" s="283">
        <v>0</v>
      </c>
      <c r="G47" s="283">
        <v>25</v>
      </c>
      <c r="H47" s="283">
        <f>SUM(ごみ搬入量内訳!E47,+ごみ搬入量内訳!AD47)</f>
        <v>321</v>
      </c>
      <c r="I47" s="283">
        <f>ごみ搬入量内訳!BC47</f>
        <v>5</v>
      </c>
      <c r="J47" s="283">
        <f>資源化量内訳!BR47</f>
        <v>79</v>
      </c>
      <c r="K47" s="283">
        <f t="shared" si="1"/>
        <v>405</v>
      </c>
      <c r="L47" s="286">
        <f t="shared" si="2"/>
        <v>570.18964085092011</v>
      </c>
      <c r="M47" s="283">
        <f>IF(D47&lt;&gt;0,(ごみ搬入量内訳!BR47+ごみ処理概要!J47)/ごみ処理概要!D47/365*1000000,"-")</f>
        <v>515.28249025046102</v>
      </c>
      <c r="N47" s="406">
        <f>IF(D47&lt;&gt;0,(ごみ搬入量内訳!E47+ごみ搬入量内訳!BD47-ごみ搬入量内訳!R47-ごみ搬入量内訳!BH47)/D47/365*1000000,"-")</f>
        <v>360.41616804403833</v>
      </c>
      <c r="O47" s="283">
        <f>IF(D47&lt;&gt;0,ごみ搬入量内訳!CM47/ごみ処理概要!D47/365*1000000,"-")</f>
        <v>54.907150600458962</v>
      </c>
      <c r="P47" s="283">
        <f>ごみ搬入量内訳!DH47</f>
        <v>0</v>
      </c>
      <c r="Q47" s="283">
        <f>ごみ処理量内訳!E47</f>
        <v>253</v>
      </c>
      <c r="R47" s="283">
        <f>ごみ処理量内訳!N47</f>
        <v>7</v>
      </c>
      <c r="S47" s="283">
        <f t="shared" si="3"/>
        <v>66</v>
      </c>
      <c r="T47" s="283">
        <f>ごみ処理量内訳!G47</f>
        <v>0</v>
      </c>
      <c r="U47" s="283">
        <f>ごみ処理量内訳!L47</f>
        <v>66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0</v>
      </c>
      <c r="AB47" s="283">
        <f t="shared" si="4"/>
        <v>326</v>
      </c>
      <c r="AC47" s="288">
        <f t="shared" si="5"/>
        <v>97.852760736196316</v>
      </c>
      <c r="AD47" s="283">
        <f>施設資源化量内訳!Z47</f>
        <v>35</v>
      </c>
      <c r="AE47" s="283">
        <f>施設資源化量内訳!AV47</f>
        <v>0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44</v>
      </c>
      <c r="AK47" s="283">
        <f t="shared" si="6"/>
        <v>79</v>
      </c>
      <c r="AL47" s="288">
        <f t="shared" si="7"/>
        <v>39.012345679012341</v>
      </c>
      <c r="AM47" s="288">
        <f>IF((AB47+J47)&lt;&gt;0,(資源化量内訳!D47-資源化量内訳!S47-資源化量内訳!U47-資源化量内訳!W47-資源化量内訳!V47)/(AB47+J47)*100,"-")</f>
        <v>30.37037037037037</v>
      </c>
      <c r="AN47" s="283">
        <f>ごみ処理量内訳!AA47</f>
        <v>7</v>
      </c>
      <c r="AO47" s="283">
        <f>ごみ処理量内訳!AB47</f>
        <v>0</v>
      </c>
      <c r="AP47" s="283">
        <f>ごみ処理量内訳!AC47</f>
        <v>3</v>
      </c>
      <c r="AQ47" s="283">
        <f t="shared" si="8"/>
        <v>10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17768</v>
      </c>
      <c r="E48" s="283">
        <v>17768</v>
      </c>
      <c r="F48" s="283">
        <v>0</v>
      </c>
      <c r="G48" s="283">
        <v>604</v>
      </c>
      <c r="H48" s="283">
        <f>SUM(ごみ搬入量内訳!E48,+ごみ搬入量内訳!AD48)</f>
        <v>3986</v>
      </c>
      <c r="I48" s="283">
        <f>ごみ搬入量内訳!BC48</f>
        <v>19</v>
      </c>
      <c r="J48" s="283">
        <f>資源化量内訳!BR48</f>
        <v>282</v>
      </c>
      <c r="K48" s="283">
        <f t="shared" si="1"/>
        <v>4287</v>
      </c>
      <c r="L48" s="286">
        <f t="shared" si="2"/>
        <v>661.03137547568963</v>
      </c>
      <c r="M48" s="283">
        <f>IF(D48&lt;&gt;0,(ごみ搬入量内訳!BR48+ごみ処理概要!J48)/ごみ処理概要!D48/365*1000000,"-")</f>
        <v>490.18398475325813</v>
      </c>
      <c r="N48" s="406">
        <f>IF(D48&lt;&gt;0,(ごみ搬入量内訳!E48+ごみ搬入量内訳!BD48-ごみ搬入量内訳!R48-ごみ搬入量内訳!BH48)/D48/365*1000000,"-")</f>
        <v>422.80103371923047</v>
      </c>
      <c r="O48" s="283">
        <f>IF(D48&lt;&gt;0,ごみ搬入量内訳!CM48/ごみ処理概要!D48/365*1000000,"-")</f>
        <v>170.84739072243158</v>
      </c>
      <c r="P48" s="283">
        <f>ごみ搬入量内訳!DH48</f>
        <v>0</v>
      </c>
      <c r="Q48" s="283">
        <f>ごみ処理量内訳!E48</f>
        <v>3584</v>
      </c>
      <c r="R48" s="283">
        <f>ごみ処理量内訳!N48</f>
        <v>41</v>
      </c>
      <c r="S48" s="283">
        <f t="shared" si="3"/>
        <v>323</v>
      </c>
      <c r="T48" s="283">
        <f>ごみ処理量内訳!G48</f>
        <v>0</v>
      </c>
      <c r="U48" s="283">
        <f>ごみ処理量内訳!L48</f>
        <v>323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57</v>
      </c>
      <c r="AB48" s="283">
        <f t="shared" si="4"/>
        <v>4005</v>
      </c>
      <c r="AC48" s="288">
        <f t="shared" si="5"/>
        <v>98.97627965043695</v>
      </c>
      <c r="AD48" s="283">
        <f>施設資源化量内訳!Z48</f>
        <v>392</v>
      </c>
      <c r="AE48" s="283">
        <f>施設資源化量内訳!AV48</f>
        <v>0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147</v>
      </c>
      <c r="AK48" s="283">
        <f t="shared" si="6"/>
        <v>539</v>
      </c>
      <c r="AL48" s="288">
        <f t="shared" si="7"/>
        <v>20.480522509913694</v>
      </c>
      <c r="AM48" s="288">
        <f>IF((AB48+J48)&lt;&gt;0,(資源化量内訳!D48-資源化量内訳!S48-資源化量内訳!U48-資源化量内訳!W48-資源化量内訳!V48)/(AB48+J48)*100,"-")</f>
        <v>11.336599020293912</v>
      </c>
      <c r="AN48" s="283">
        <f>ごみ処理量内訳!AA48</f>
        <v>41</v>
      </c>
      <c r="AO48" s="283">
        <f>ごみ処理量内訳!AB48</f>
        <v>0</v>
      </c>
      <c r="AP48" s="283">
        <f>ごみ処理量内訳!AC48</f>
        <v>0</v>
      </c>
      <c r="AQ48" s="283">
        <f t="shared" si="8"/>
        <v>41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1458</v>
      </c>
      <c r="E49" s="283">
        <v>1458</v>
      </c>
      <c r="F49" s="283">
        <v>0</v>
      </c>
      <c r="G49" s="283">
        <v>28</v>
      </c>
      <c r="H49" s="283">
        <f>SUM(ごみ搬入量内訳!E49,+ごみ搬入量内訳!AD49)</f>
        <v>445</v>
      </c>
      <c r="I49" s="283">
        <f>ごみ搬入量内訳!BC49</f>
        <v>105</v>
      </c>
      <c r="J49" s="283">
        <f>資源化量内訳!BR49</f>
        <v>0</v>
      </c>
      <c r="K49" s="283">
        <f t="shared" si="1"/>
        <v>550</v>
      </c>
      <c r="L49" s="286">
        <f t="shared" si="2"/>
        <v>1033.5043313226975</v>
      </c>
      <c r="M49" s="283">
        <f>IF(D49&lt;&gt;0,(ごみ搬入量内訳!BR49+ごみ処理概要!J49)/ごみ処理概要!D49/365*1000000,"-")</f>
        <v>1033.5043313226975</v>
      </c>
      <c r="N49" s="406">
        <f>IF(D49&lt;&gt;0,(ごみ搬入量内訳!E49+ごみ搬入量内訳!BD49-ごみ搬入量内訳!R49-ごみ搬入量内訳!BH49)/D49/365*1000000,"-")</f>
        <v>759.15590882612696</v>
      </c>
      <c r="O49" s="283">
        <f>IF(D49&lt;&gt;0,ごみ搬入量内訳!CM49/ごみ処理概要!D49/365*1000000,"-")</f>
        <v>0</v>
      </c>
      <c r="P49" s="283">
        <f>ごみ搬入量内訳!DH49</f>
        <v>0</v>
      </c>
      <c r="Q49" s="283">
        <f>ごみ処理量内訳!E49</f>
        <v>383</v>
      </c>
      <c r="R49" s="283">
        <f>ごみ処理量内訳!N49</f>
        <v>9</v>
      </c>
      <c r="S49" s="283">
        <f t="shared" si="3"/>
        <v>158</v>
      </c>
      <c r="T49" s="283">
        <f>ごみ処理量内訳!G49</f>
        <v>0</v>
      </c>
      <c r="U49" s="283">
        <f>ごみ処理量内訳!L49</f>
        <v>134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24</v>
      </c>
      <c r="Z49" s="283">
        <f>ごみ処理量内訳!M49</f>
        <v>0</v>
      </c>
      <c r="AA49" s="283">
        <f>資源化量内訳!Z49</f>
        <v>0</v>
      </c>
      <c r="AB49" s="283">
        <f t="shared" si="4"/>
        <v>550</v>
      </c>
      <c r="AC49" s="288">
        <f t="shared" si="5"/>
        <v>98.36363636363636</v>
      </c>
      <c r="AD49" s="283">
        <f>施設資源化量内訳!Z49</f>
        <v>0</v>
      </c>
      <c r="AE49" s="283">
        <f>施設資源化量内訳!AV49</f>
        <v>0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24</v>
      </c>
      <c r="AJ49" s="283">
        <f>施設資源化量内訳!FB49</f>
        <v>134</v>
      </c>
      <c r="AK49" s="283">
        <f t="shared" si="6"/>
        <v>158</v>
      </c>
      <c r="AL49" s="288">
        <f t="shared" si="7"/>
        <v>28.72727272727273</v>
      </c>
      <c r="AM49" s="288">
        <f>IF((AB49+J49)&lt;&gt;0,(資源化量内訳!D49-資源化量内訳!S49-資源化量内訳!U49-資源化量内訳!W49-資源化量内訳!V49)/(AB49+J49)*100,"-")</f>
        <v>28.72727272727273</v>
      </c>
      <c r="AN49" s="283">
        <f>ごみ処理量内訳!AA49</f>
        <v>9</v>
      </c>
      <c r="AO49" s="283">
        <f>ごみ処理量内訳!AB49</f>
        <v>35</v>
      </c>
      <c r="AP49" s="283">
        <f>ごみ処理量内訳!AC49</f>
        <v>0</v>
      </c>
      <c r="AQ49" s="283">
        <f t="shared" si="8"/>
        <v>44</v>
      </c>
      <c r="AR49" s="313" t="s">
        <v>744</v>
      </c>
    </row>
    <row r="50" spans="1: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49">
    <sortCondition ref="A8:A49"/>
    <sortCondition ref="B8:B49"/>
    <sortCondition ref="C8:C49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8" man="1"/>
    <brk id="29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岐阜県</v>
      </c>
      <c r="B7" s="293" t="str">
        <f>ごみ処理概要!B7</f>
        <v>21000</v>
      </c>
      <c r="C7" s="294" t="s">
        <v>3</v>
      </c>
      <c r="D7" s="298">
        <f t="shared" ref="D7:D49" si="0">SUM(E7,AD7,BC7)</f>
        <v>592393</v>
      </c>
      <c r="E7" s="298">
        <f t="shared" ref="E7:E49" si="1">SUM(F7,J7,N7,R7,V7,Z7)</f>
        <v>370040</v>
      </c>
      <c r="F7" s="298">
        <f t="shared" ref="F7:F49" si="2">SUM(G7:I7)</f>
        <v>151</v>
      </c>
      <c r="G7" s="298">
        <f>SUM(G$8:G$207)</f>
        <v>135</v>
      </c>
      <c r="H7" s="298">
        <f>SUM(H$8:H$207)</f>
        <v>9</v>
      </c>
      <c r="I7" s="298">
        <f>SUM(I$8:I$207)</f>
        <v>7</v>
      </c>
      <c r="J7" s="298">
        <f t="shared" ref="J7:J49" si="3">SUM(K7:M7)</f>
        <v>312893</v>
      </c>
      <c r="K7" s="298">
        <f>SUM(K$8:K$207)</f>
        <v>90932</v>
      </c>
      <c r="L7" s="298">
        <f>SUM(L$8:L$207)</f>
        <v>221870</v>
      </c>
      <c r="M7" s="298">
        <f>SUM(M$8:M$207)</f>
        <v>91</v>
      </c>
      <c r="N7" s="298">
        <f t="shared" ref="N7:N49" si="4">SUM(O7:Q7)</f>
        <v>11390</v>
      </c>
      <c r="O7" s="298">
        <f>SUM(O$8:O$207)</f>
        <v>3585</v>
      </c>
      <c r="P7" s="298">
        <f>SUM(P$8:P$207)</f>
        <v>7752</v>
      </c>
      <c r="Q7" s="298">
        <f>SUM(Q$8:Q$207)</f>
        <v>53</v>
      </c>
      <c r="R7" s="298">
        <f t="shared" ref="R7:R49" si="5">SUM(S7:U7)</f>
        <v>38022</v>
      </c>
      <c r="S7" s="298">
        <f>SUM(S$8:S$207)</f>
        <v>5477</v>
      </c>
      <c r="T7" s="298">
        <f>SUM(T$8:T$207)</f>
        <v>32408</v>
      </c>
      <c r="U7" s="298">
        <f>SUM(U$8:U$207)</f>
        <v>137</v>
      </c>
      <c r="V7" s="298">
        <f t="shared" ref="V7:V49" si="6">SUM(W7:Y7)</f>
        <v>738</v>
      </c>
      <c r="W7" s="298">
        <f>SUM(W$8:W$207)</f>
        <v>171</v>
      </c>
      <c r="X7" s="298">
        <f>SUM(X$8:X$207)</f>
        <v>567</v>
      </c>
      <c r="Y7" s="298">
        <f>SUM(Y$8:Y$207)</f>
        <v>0</v>
      </c>
      <c r="Z7" s="298">
        <f t="shared" ref="Z7:Z49" si="7">SUM(AA7:AC7)</f>
        <v>6846</v>
      </c>
      <c r="AA7" s="298">
        <f>SUM(AA$8:AA$207)</f>
        <v>671</v>
      </c>
      <c r="AB7" s="298">
        <f>SUM(AB$8:AB$207)</f>
        <v>5811</v>
      </c>
      <c r="AC7" s="298">
        <f>SUM(AC$8:AC$207)</f>
        <v>364</v>
      </c>
      <c r="AD7" s="298">
        <f t="shared" ref="AD7:AD49" si="8">SUM(AE7,AI7,AM7,AQ7,AU7,AY7)</f>
        <v>152444</v>
      </c>
      <c r="AE7" s="298">
        <f t="shared" ref="AE7:AE49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49" si="10">SUM(AJ7:AL7)</f>
        <v>144208</v>
      </c>
      <c r="AJ7" s="298">
        <f>SUM(AJ$8:AJ$207)</f>
        <v>0</v>
      </c>
      <c r="AK7" s="298">
        <f>SUM(AK$8:AK$207)</f>
        <v>532</v>
      </c>
      <c r="AL7" s="298">
        <f>SUM(AL$8:AL$207)</f>
        <v>143676</v>
      </c>
      <c r="AM7" s="298">
        <f t="shared" ref="AM7:AM49" si="11">SUM(AN7:AP7)</f>
        <v>2208</v>
      </c>
      <c r="AN7" s="298">
        <f>SUM(AN$8:AN$207)</f>
        <v>0</v>
      </c>
      <c r="AO7" s="298">
        <f>SUM(AO$8:AO$207)</f>
        <v>0</v>
      </c>
      <c r="AP7" s="298">
        <f>SUM(AP$8:AP$207)</f>
        <v>2208</v>
      </c>
      <c r="AQ7" s="298">
        <f t="shared" ref="AQ7:AQ49" si="12">SUM(AR7:AT7)</f>
        <v>4178</v>
      </c>
      <c r="AR7" s="298">
        <f>SUM(AR$8:AR$207)</f>
        <v>0</v>
      </c>
      <c r="AS7" s="298">
        <f>SUM(AS$8:AS$207)</f>
        <v>118</v>
      </c>
      <c r="AT7" s="298">
        <f>SUM(AT$8:AT$207)</f>
        <v>4060</v>
      </c>
      <c r="AU7" s="298">
        <f t="shared" ref="AU7:AU49" si="13">SUM(AV7:AX7)</f>
        <v>8</v>
      </c>
      <c r="AV7" s="298">
        <f>SUM(AV$8:AV$207)</f>
        <v>0</v>
      </c>
      <c r="AW7" s="298">
        <f>SUM(AW$8:AW$207)</f>
        <v>0</v>
      </c>
      <c r="AX7" s="298">
        <f>SUM(AX$8:AX$207)</f>
        <v>8</v>
      </c>
      <c r="AY7" s="298">
        <f t="shared" ref="AY7:AY49" si="14">SUM(AZ7:BB7)</f>
        <v>1842</v>
      </c>
      <c r="AZ7" s="298">
        <f>SUM(AZ$8:AZ$207)</f>
        <v>0</v>
      </c>
      <c r="BA7" s="298">
        <f>SUM(BA$8:BA$207)</f>
        <v>0</v>
      </c>
      <c r="BB7" s="298">
        <f>SUM(BB$8:BB$207)</f>
        <v>1842</v>
      </c>
      <c r="BC7" s="298">
        <f t="shared" ref="BC7:BC49" si="15">SUM(BD7,BK7)</f>
        <v>69909</v>
      </c>
      <c r="BD7" s="298">
        <f t="shared" ref="BD7:BD49" si="16">SUM(BE7:BJ7)</f>
        <v>40552</v>
      </c>
      <c r="BE7" s="298">
        <f t="shared" ref="BE7:BJ7" si="17">SUM(BE$8:BE$207)</f>
        <v>209</v>
      </c>
      <c r="BF7" s="298">
        <f t="shared" si="17"/>
        <v>13046</v>
      </c>
      <c r="BG7" s="298">
        <f t="shared" si="17"/>
        <v>8281</v>
      </c>
      <c r="BH7" s="298">
        <f t="shared" si="17"/>
        <v>5829</v>
      </c>
      <c r="BI7" s="298">
        <f t="shared" si="17"/>
        <v>1734</v>
      </c>
      <c r="BJ7" s="298">
        <f t="shared" si="17"/>
        <v>11453</v>
      </c>
      <c r="BK7" s="298">
        <f t="shared" ref="BK7:BK49" si="18">SUM(BL7:BQ7)</f>
        <v>29357</v>
      </c>
      <c r="BL7" s="298">
        <f t="shared" ref="BL7:BQ7" si="19">SUM(BL$8:BL$207)</f>
        <v>0</v>
      </c>
      <c r="BM7" s="298">
        <f t="shared" si="19"/>
        <v>21309</v>
      </c>
      <c r="BN7" s="298">
        <f t="shared" si="19"/>
        <v>3230</v>
      </c>
      <c r="BO7" s="298">
        <f t="shared" si="19"/>
        <v>2709</v>
      </c>
      <c r="BP7" s="298">
        <f t="shared" si="19"/>
        <v>1202</v>
      </c>
      <c r="BQ7" s="298">
        <f t="shared" si="19"/>
        <v>907</v>
      </c>
      <c r="BR7" s="298">
        <f t="shared" ref="BR7:BX7" si="20">SUM(BY7,CF7)</f>
        <v>410592</v>
      </c>
      <c r="BS7" s="298">
        <f t="shared" si="20"/>
        <v>360</v>
      </c>
      <c r="BT7" s="298">
        <f t="shared" si="20"/>
        <v>325939</v>
      </c>
      <c r="BU7" s="298">
        <f t="shared" si="20"/>
        <v>19671</v>
      </c>
      <c r="BV7" s="298">
        <f t="shared" si="20"/>
        <v>43851</v>
      </c>
      <c r="BW7" s="298">
        <f t="shared" si="20"/>
        <v>2472</v>
      </c>
      <c r="BX7" s="298">
        <f t="shared" si="20"/>
        <v>18299</v>
      </c>
      <c r="BY7" s="298">
        <f t="shared" ref="BY7:BY49" si="21">SUM(BZ7:CE7)</f>
        <v>370040</v>
      </c>
      <c r="BZ7" s="298">
        <f t="shared" ref="BZ7:BZ49" si="22">F7</f>
        <v>151</v>
      </c>
      <c r="CA7" s="298">
        <f t="shared" ref="CA7:CA49" si="23">J7</f>
        <v>312893</v>
      </c>
      <c r="CB7" s="298">
        <f t="shared" ref="CB7:CB49" si="24">N7</f>
        <v>11390</v>
      </c>
      <c r="CC7" s="298">
        <f t="shared" ref="CC7:CC49" si="25">R7</f>
        <v>38022</v>
      </c>
      <c r="CD7" s="298">
        <f t="shared" ref="CD7:CD49" si="26">V7</f>
        <v>738</v>
      </c>
      <c r="CE7" s="298">
        <f t="shared" ref="CE7:CE49" si="27">Z7</f>
        <v>6846</v>
      </c>
      <c r="CF7" s="298">
        <f t="shared" ref="CF7:CF49" si="28">SUM(CG7:CL7)</f>
        <v>40552</v>
      </c>
      <c r="CG7" s="298">
        <f t="shared" ref="CG7:CL7" si="29">BE7</f>
        <v>209</v>
      </c>
      <c r="CH7" s="298">
        <f t="shared" si="29"/>
        <v>13046</v>
      </c>
      <c r="CI7" s="298">
        <f t="shared" si="29"/>
        <v>8281</v>
      </c>
      <c r="CJ7" s="298">
        <f t="shared" si="29"/>
        <v>5829</v>
      </c>
      <c r="CK7" s="298">
        <f t="shared" si="29"/>
        <v>1734</v>
      </c>
      <c r="CL7" s="298">
        <f t="shared" si="29"/>
        <v>11453</v>
      </c>
      <c r="CM7" s="298">
        <f t="shared" ref="CM7:CS7" si="30">SUM(CT7,DA7)</f>
        <v>181801</v>
      </c>
      <c r="CN7" s="298">
        <f t="shared" si="30"/>
        <v>0</v>
      </c>
      <c r="CO7" s="298">
        <f t="shared" si="30"/>
        <v>165517</v>
      </c>
      <c r="CP7" s="298">
        <f t="shared" si="30"/>
        <v>5438</v>
      </c>
      <c r="CQ7" s="298">
        <f t="shared" si="30"/>
        <v>6887</v>
      </c>
      <c r="CR7" s="298">
        <f t="shared" si="30"/>
        <v>1210</v>
      </c>
      <c r="CS7" s="298">
        <f t="shared" si="30"/>
        <v>2749</v>
      </c>
      <c r="CT7" s="298">
        <f t="shared" ref="CT7:CT49" si="31">SUM(CU7:CZ7)</f>
        <v>152444</v>
      </c>
      <c r="CU7" s="298">
        <f t="shared" ref="CU7:CU49" si="32">AE7</f>
        <v>0</v>
      </c>
      <c r="CV7" s="298">
        <f t="shared" ref="CV7:CV49" si="33">AI7</f>
        <v>144208</v>
      </c>
      <c r="CW7" s="298">
        <f t="shared" ref="CW7:CW49" si="34">AM7</f>
        <v>2208</v>
      </c>
      <c r="CX7" s="298">
        <f t="shared" ref="CX7:CX49" si="35">AQ7</f>
        <v>4178</v>
      </c>
      <c r="CY7" s="298">
        <f t="shared" ref="CY7:CY49" si="36">AU7</f>
        <v>8</v>
      </c>
      <c r="CZ7" s="298">
        <f t="shared" ref="CZ7:CZ49" si="37">AY7</f>
        <v>1842</v>
      </c>
      <c r="DA7" s="298">
        <f t="shared" ref="DA7:DA49" si="38">SUM(DB7:DG7)</f>
        <v>29357</v>
      </c>
      <c r="DB7" s="298">
        <f t="shared" ref="DB7:DG7" si="39">BL7</f>
        <v>0</v>
      </c>
      <c r="DC7" s="298">
        <f t="shared" si="39"/>
        <v>21309</v>
      </c>
      <c r="DD7" s="298">
        <f t="shared" si="39"/>
        <v>3230</v>
      </c>
      <c r="DE7" s="298">
        <f t="shared" si="39"/>
        <v>2709</v>
      </c>
      <c r="DF7" s="298">
        <f t="shared" si="39"/>
        <v>1202</v>
      </c>
      <c r="DG7" s="298">
        <f t="shared" si="39"/>
        <v>907</v>
      </c>
      <c r="DH7" s="298">
        <f>SUM(DH$8:DH$207)</f>
        <v>973</v>
      </c>
      <c r="DI7" s="298">
        <f t="shared" ref="DI7:DI49" si="40">SUM(DJ7:DM7)</f>
        <v>78</v>
      </c>
      <c r="DJ7" s="298">
        <f>SUM(DJ$8:DJ$207)</f>
        <v>5</v>
      </c>
      <c r="DK7" s="298">
        <f>SUM(DK$8:DK$207)</f>
        <v>8</v>
      </c>
      <c r="DL7" s="298">
        <f>SUM(DL$8:DL$207)</f>
        <v>33</v>
      </c>
      <c r="DM7" s="298">
        <f>SUM(DM$8:DM$207)</f>
        <v>32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125794</v>
      </c>
      <c r="E8" s="283">
        <f t="shared" si="1"/>
        <v>80681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66848</v>
      </c>
      <c r="K8" s="283">
        <v>25788</v>
      </c>
      <c r="L8" s="283">
        <v>41060</v>
      </c>
      <c r="M8" s="283">
        <v>0</v>
      </c>
      <c r="N8" s="283">
        <f t="shared" si="4"/>
        <v>0</v>
      </c>
      <c r="O8" s="283">
        <v>0</v>
      </c>
      <c r="P8" s="283">
        <v>0</v>
      </c>
      <c r="Q8" s="283">
        <v>0</v>
      </c>
      <c r="R8" s="283">
        <f t="shared" si="5"/>
        <v>11620</v>
      </c>
      <c r="S8" s="283">
        <v>714</v>
      </c>
      <c r="T8" s="283">
        <v>10906</v>
      </c>
      <c r="U8" s="283">
        <v>0</v>
      </c>
      <c r="V8" s="283">
        <f t="shared" si="6"/>
        <v>417</v>
      </c>
      <c r="W8" s="283">
        <v>0</v>
      </c>
      <c r="X8" s="283">
        <v>417</v>
      </c>
      <c r="Y8" s="283">
        <v>0</v>
      </c>
      <c r="Z8" s="283">
        <f t="shared" si="7"/>
        <v>1796</v>
      </c>
      <c r="AA8" s="283">
        <v>39</v>
      </c>
      <c r="AB8" s="283">
        <v>1757</v>
      </c>
      <c r="AC8" s="283">
        <v>0</v>
      </c>
      <c r="AD8" s="283">
        <f t="shared" si="8"/>
        <v>37632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33465</v>
      </c>
      <c r="AJ8" s="283">
        <v>0</v>
      </c>
      <c r="AK8" s="283">
        <v>0</v>
      </c>
      <c r="AL8" s="283">
        <v>33465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2796</v>
      </c>
      <c r="AR8" s="283">
        <v>0</v>
      </c>
      <c r="AS8" s="283">
        <v>0</v>
      </c>
      <c r="AT8" s="283">
        <v>2796</v>
      </c>
      <c r="AU8" s="283">
        <f t="shared" si="13"/>
        <v>8</v>
      </c>
      <c r="AV8" s="283">
        <v>0</v>
      </c>
      <c r="AW8" s="283">
        <v>0</v>
      </c>
      <c r="AX8" s="283">
        <v>8</v>
      </c>
      <c r="AY8" s="283">
        <f t="shared" si="14"/>
        <v>1363</v>
      </c>
      <c r="AZ8" s="283">
        <v>0</v>
      </c>
      <c r="BA8" s="283">
        <v>0</v>
      </c>
      <c r="BB8" s="283">
        <v>1363</v>
      </c>
      <c r="BC8" s="283">
        <f t="shared" si="15"/>
        <v>7481</v>
      </c>
      <c r="BD8" s="283">
        <f t="shared" si="16"/>
        <v>5004</v>
      </c>
      <c r="BE8" s="283">
        <v>0</v>
      </c>
      <c r="BF8" s="283">
        <v>0</v>
      </c>
      <c r="BG8" s="283">
        <v>0</v>
      </c>
      <c r="BH8" s="283">
        <v>100</v>
      </c>
      <c r="BI8" s="283">
        <v>0</v>
      </c>
      <c r="BJ8" s="283">
        <v>4904</v>
      </c>
      <c r="BK8" s="283">
        <f t="shared" si="18"/>
        <v>2477</v>
      </c>
      <c r="BL8" s="283">
        <v>0</v>
      </c>
      <c r="BM8" s="283">
        <v>2477</v>
      </c>
      <c r="BN8" s="283">
        <v>0</v>
      </c>
      <c r="BO8" s="283">
        <v>0</v>
      </c>
      <c r="BP8" s="283">
        <v>0</v>
      </c>
      <c r="BQ8" s="283">
        <v>0</v>
      </c>
      <c r="BR8" s="283">
        <f t="shared" ref="BR8:BR49" si="41">SUM(BY8,CF8)</f>
        <v>85685</v>
      </c>
      <c r="BS8" s="283">
        <f t="shared" ref="BS8:BS49" si="42">SUM(BZ8,CG8)</f>
        <v>0</v>
      </c>
      <c r="BT8" s="283">
        <f t="shared" ref="BT8:BT49" si="43">SUM(CA8,CH8)</f>
        <v>66848</v>
      </c>
      <c r="BU8" s="283">
        <f t="shared" ref="BU8:BU49" si="44">SUM(CB8,CI8)</f>
        <v>0</v>
      </c>
      <c r="BV8" s="283">
        <f t="shared" ref="BV8:BV49" si="45">SUM(CC8,CJ8)</f>
        <v>11720</v>
      </c>
      <c r="BW8" s="283">
        <f t="shared" ref="BW8:BW49" si="46">SUM(CD8,CK8)</f>
        <v>417</v>
      </c>
      <c r="BX8" s="283">
        <f t="shared" ref="BX8:BX49" si="47">SUM(CE8,CL8)</f>
        <v>6700</v>
      </c>
      <c r="BY8" s="283">
        <f t="shared" si="21"/>
        <v>80681</v>
      </c>
      <c r="BZ8" s="283">
        <f t="shared" si="22"/>
        <v>0</v>
      </c>
      <c r="CA8" s="283">
        <f t="shared" si="23"/>
        <v>66848</v>
      </c>
      <c r="CB8" s="283">
        <f t="shared" si="24"/>
        <v>0</v>
      </c>
      <c r="CC8" s="283">
        <f t="shared" si="25"/>
        <v>11620</v>
      </c>
      <c r="CD8" s="283">
        <f t="shared" si="26"/>
        <v>417</v>
      </c>
      <c r="CE8" s="283">
        <f t="shared" si="27"/>
        <v>1796</v>
      </c>
      <c r="CF8" s="283">
        <f t="shared" si="28"/>
        <v>5004</v>
      </c>
      <c r="CG8" s="283">
        <f t="shared" ref="CG8:CG49" si="48">BE8</f>
        <v>0</v>
      </c>
      <c r="CH8" s="283">
        <f t="shared" ref="CH8:CH49" si="49">BF8</f>
        <v>0</v>
      </c>
      <c r="CI8" s="283">
        <f t="shared" ref="CI8:CI49" si="50">BG8</f>
        <v>0</v>
      </c>
      <c r="CJ8" s="283">
        <f t="shared" ref="CJ8:CJ49" si="51">BH8</f>
        <v>100</v>
      </c>
      <c r="CK8" s="283">
        <f t="shared" ref="CK8:CK49" si="52">BI8</f>
        <v>0</v>
      </c>
      <c r="CL8" s="283">
        <f t="shared" ref="CL8:CL49" si="53">BJ8</f>
        <v>4904</v>
      </c>
      <c r="CM8" s="283">
        <f t="shared" ref="CM8:CM49" si="54">SUM(CT8,DA8)</f>
        <v>40109</v>
      </c>
      <c r="CN8" s="283">
        <f t="shared" ref="CN8:CN49" si="55">SUM(CU8,DB8)</f>
        <v>0</v>
      </c>
      <c r="CO8" s="283">
        <f t="shared" ref="CO8:CO49" si="56">SUM(CV8,DC8)</f>
        <v>35942</v>
      </c>
      <c r="CP8" s="283">
        <f t="shared" ref="CP8:CP49" si="57">SUM(CW8,DD8)</f>
        <v>0</v>
      </c>
      <c r="CQ8" s="283">
        <f t="shared" ref="CQ8:CQ49" si="58">SUM(CX8,DE8)</f>
        <v>2796</v>
      </c>
      <c r="CR8" s="283">
        <f t="shared" ref="CR8:CR49" si="59">SUM(CY8,DF8)</f>
        <v>8</v>
      </c>
      <c r="CS8" s="283">
        <f t="shared" ref="CS8:CS49" si="60">SUM(CZ8,DG8)</f>
        <v>1363</v>
      </c>
      <c r="CT8" s="283">
        <f t="shared" si="31"/>
        <v>37632</v>
      </c>
      <c r="CU8" s="283">
        <f t="shared" si="32"/>
        <v>0</v>
      </c>
      <c r="CV8" s="283">
        <f t="shared" si="33"/>
        <v>33465</v>
      </c>
      <c r="CW8" s="283">
        <f t="shared" si="34"/>
        <v>0</v>
      </c>
      <c r="CX8" s="283">
        <f t="shared" si="35"/>
        <v>2796</v>
      </c>
      <c r="CY8" s="283">
        <f t="shared" si="36"/>
        <v>8</v>
      </c>
      <c r="CZ8" s="283">
        <f t="shared" si="37"/>
        <v>1363</v>
      </c>
      <c r="DA8" s="283">
        <f t="shared" si="38"/>
        <v>2477</v>
      </c>
      <c r="DB8" s="283">
        <f t="shared" ref="DB8:DB49" si="61">BL8</f>
        <v>0</v>
      </c>
      <c r="DC8" s="283">
        <f t="shared" ref="DC8:DC49" si="62">BM8</f>
        <v>2477</v>
      </c>
      <c r="DD8" s="283">
        <f t="shared" ref="DD8:DD49" si="63">BN8</f>
        <v>0</v>
      </c>
      <c r="DE8" s="283">
        <f t="shared" ref="DE8:DE49" si="64">BO8</f>
        <v>0</v>
      </c>
      <c r="DF8" s="283">
        <f t="shared" ref="DF8:DF49" si="65">BP8</f>
        <v>0</v>
      </c>
      <c r="DG8" s="283">
        <f t="shared" ref="DG8:DG49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50737</v>
      </c>
      <c r="E9" s="283">
        <f t="shared" si="1"/>
        <v>27379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23683</v>
      </c>
      <c r="K9" s="283">
        <v>8369</v>
      </c>
      <c r="L9" s="283">
        <v>15314</v>
      </c>
      <c r="M9" s="283">
        <v>0</v>
      </c>
      <c r="N9" s="283">
        <f t="shared" si="4"/>
        <v>1523</v>
      </c>
      <c r="O9" s="283">
        <v>677</v>
      </c>
      <c r="P9" s="283">
        <v>846</v>
      </c>
      <c r="Q9" s="283">
        <v>0</v>
      </c>
      <c r="R9" s="283">
        <f t="shared" si="5"/>
        <v>1867</v>
      </c>
      <c r="S9" s="283">
        <v>525</v>
      </c>
      <c r="T9" s="283">
        <v>1342</v>
      </c>
      <c r="U9" s="283">
        <v>0</v>
      </c>
      <c r="V9" s="283">
        <f t="shared" si="6"/>
        <v>68</v>
      </c>
      <c r="W9" s="283">
        <v>63</v>
      </c>
      <c r="X9" s="283">
        <v>5</v>
      </c>
      <c r="Y9" s="283">
        <v>0</v>
      </c>
      <c r="Z9" s="283">
        <f t="shared" si="7"/>
        <v>238</v>
      </c>
      <c r="AA9" s="283">
        <v>238</v>
      </c>
      <c r="AB9" s="283">
        <v>0</v>
      </c>
      <c r="AC9" s="283">
        <v>0</v>
      </c>
      <c r="AD9" s="283">
        <f t="shared" si="8"/>
        <v>15626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14974</v>
      </c>
      <c r="AJ9" s="283">
        <v>0</v>
      </c>
      <c r="AK9" s="283">
        <v>0</v>
      </c>
      <c r="AL9" s="283">
        <v>14974</v>
      </c>
      <c r="AM9" s="283">
        <f t="shared" si="11"/>
        <v>531</v>
      </c>
      <c r="AN9" s="283">
        <v>0</v>
      </c>
      <c r="AO9" s="283">
        <v>0</v>
      </c>
      <c r="AP9" s="283">
        <v>531</v>
      </c>
      <c r="AQ9" s="283">
        <f t="shared" si="12"/>
        <v>121</v>
      </c>
      <c r="AR9" s="283">
        <v>0</v>
      </c>
      <c r="AS9" s="283">
        <v>20</v>
      </c>
      <c r="AT9" s="283">
        <v>101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7732</v>
      </c>
      <c r="BD9" s="283">
        <f t="shared" si="16"/>
        <v>4295</v>
      </c>
      <c r="BE9" s="283">
        <v>0</v>
      </c>
      <c r="BF9" s="283">
        <v>1143</v>
      </c>
      <c r="BG9" s="283">
        <v>3089</v>
      </c>
      <c r="BH9" s="283">
        <v>63</v>
      </c>
      <c r="BI9" s="283">
        <v>0</v>
      </c>
      <c r="BJ9" s="283">
        <v>0</v>
      </c>
      <c r="BK9" s="283">
        <f t="shared" si="18"/>
        <v>3437</v>
      </c>
      <c r="BL9" s="283">
        <v>0</v>
      </c>
      <c r="BM9" s="283">
        <v>3250</v>
      </c>
      <c r="BN9" s="283">
        <v>187</v>
      </c>
      <c r="BO9" s="283">
        <v>0</v>
      </c>
      <c r="BP9" s="283">
        <v>0</v>
      </c>
      <c r="BQ9" s="283">
        <v>0</v>
      </c>
      <c r="BR9" s="283">
        <f t="shared" si="41"/>
        <v>31674</v>
      </c>
      <c r="BS9" s="283">
        <f t="shared" si="42"/>
        <v>0</v>
      </c>
      <c r="BT9" s="283">
        <f t="shared" si="43"/>
        <v>24826</v>
      </c>
      <c r="BU9" s="283">
        <f t="shared" si="44"/>
        <v>4612</v>
      </c>
      <c r="BV9" s="283">
        <f t="shared" si="45"/>
        <v>1930</v>
      </c>
      <c r="BW9" s="283">
        <f t="shared" si="46"/>
        <v>68</v>
      </c>
      <c r="BX9" s="283">
        <f t="shared" si="47"/>
        <v>238</v>
      </c>
      <c r="BY9" s="283">
        <f t="shared" si="21"/>
        <v>27379</v>
      </c>
      <c r="BZ9" s="283">
        <f t="shared" si="22"/>
        <v>0</v>
      </c>
      <c r="CA9" s="283">
        <f t="shared" si="23"/>
        <v>23683</v>
      </c>
      <c r="CB9" s="283">
        <f t="shared" si="24"/>
        <v>1523</v>
      </c>
      <c r="CC9" s="283">
        <f t="shared" si="25"/>
        <v>1867</v>
      </c>
      <c r="CD9" s="283">
        <f t="shared" si="26"/>
        <v>68</v>
      </c>
      <c r="CE9" s="283">
        <f t="shared" si="27"/>
        <v>238</v>
      </c>
      <c r="CF9" s="283">
        <f t="shared" si="28"/>
        <v>4295</v>
      </c>
      <c r="CG9" s="283">
        <f t="shared" si="48"/>
        <v>0</v>
      </c>
      <c r="CH9" s="283">
        <f t="shared" si="49"/>
        <v>1143</v>
      </c>
      <c r="CI9" s="283">
        <f t="shared" si="50"/>
        <v>3089</v>
      </c>
      <c r="CJ9" s="283">
        <f t="shared" si="51"/>
        <v>63</v>
      </c>
      <c r="CK9" s="283">
        <f t="shared" si="52"/>
        <v>0</v>
      </c>
      <c r="CL9" s="283">
        <f t="shared" si="53"/>
        <v>0</v>
      </c>
      <c r="CM9" s="283">
        <f t="shared" si="54"/>
        <v>19063</v>
      </c>
      <c r="CN9" s="283">
        <f t="shared" si="55"/>
        <v>0</v>
      </c>
      <c r="CO9" s="283">
        <f t="shared" si="56"/>
        <v>18224</v>
      </c>
      <c r="CP9" s="283">
        <f t="shared" si="57"/>
        <v>718</v>
      </c>
      <c r="CQ9" s="283">
        <f t="shared" si="58"/>
        <v>121</v>
      </c>
      <c r="CR9" s="283">
        <f t="shared" si="59"/>
        <v>0</v>
      </c>
      <c r="CS9" s="283">
        <f t="shared" si="60"/>
        <v>0</v>
      </c>
      <c r="CT9" s="283">
        <f t="shared" si="31"/>
        <v>15626</v>
      </c>
      <c r="CU9" s="283">
        <f t="shared" si="32"/>
        <v>0</v>
      </c>
      <c r="CV9" s="283">
        <f t="shared" si="33"/>
        <v>14974</v>
      </c>
      <c r="CW9" s="283">
        <f t="shared" si="34"/>
        <v>531</v>
      </c>
      <c r="CX9" s="283">
        <f t="shared" si="35"/>
        <v>121</v>
      </c>
      <c r="CY9" s="283">
        <f t="shared" si="36"/>
        <v>0</v>
      </c>
      <c r="CZ9" s="283">
        <f t="shared" si="37"/>
        <v>0</v>
      </c>
      <c r="DA9" s="283">
        <f t="shared" si="38"/>
        <v>3437</v>
      </c>
      <c r="DB9" s="283">
        <f t="shared" si="61"/>
        <v>0</v>
      </c>
      <c r="DC9" s="283">
        <f t="shared" si="62"/>
        <v>3250</v>
      </c>
      <c r="DD9" s="283">
        <f t="shared" si="63"/>
        <v>187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3</v>
      </c>
      <c r="DJ9" s="283">
        <v>3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27968</v>
      </c>
      <c r="E10" s="283">
        <f t="shared" si="1"/>
        <v>17497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12780</v>
      </c>
      <c r="K10" s="283">
        <v>0</v>
      </c>
      <c r="L10" s="283">
        <v>12780</v>
      </c>
      <c r="M10" s="283">
        <v>0</v>
      </c>
      <c r="N10" s="283">
        <f t="shared" si="4"/>
        <v>1556</v>
      </c>
      <c r="O10" s="283">
        <v>0</v>
      </c>
      <c r="P10" s="283">
        <v>1556</v>
      </c>
      <c r="Q10" s="283">
        <v>0</v>
      </c>
      <c r="R10" s="283">
        <f t="shared" si="5"/>
        <v>3071</v>
      </c>
      <c r="S10" s="283">
        <v>0</v>
      </c>
      <c r="T10" s="283">
        <v>3071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90</v>
      </c>
      <c r="AA10" s="283">
        <v>0</v>
      </c>
      <c r="AB10" s="283">
        <v>90</v>
      </c>
      <c r="AC10" s="283">
        <v>0</v>
      </c>
      <c r="AD10" s="283">
        <f t="shared" si="8"/>
        <v>6597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5713</v>
      </c>
      <c r="AJ10" s="283">
        <v>0</v>
      </c>
      <c r="AK10" s="283">
        <v>0</v>
      </c>
      <c r="AL10" s="283">
        <v>5713</v>
      </c>
      <c r="AM10" s="283">
        <f t="shared" si="11"/>
        <v>625</v>
      </c>
      <c r="AN10" s="283">
        <v>0</v>
      </c>
      <c r="AO10" s="283">
        <v>0</v>
      </c>
      <c r="AP10" s="283">
        <v>625</v>
      </c>
      <c r="AQ10" s="283">
        <f t="shared" si="12"/>
        <v>247</v>
      </c>
      <c r="AR10" s="283">
        <v>0</v>
      </c>
      <c r="AS10" s="283">
        <v>0</v>
      </c>
      <c r="AT10" s="283">
        <v>247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12</v>
      </c>
      <c r="AZ10" s="283">
        <v>0</v>
      </c>
      <c r="BA10" s="283">
        <v>0</v>
      </c>
      <c r="BB10" s="283">
        <v>12</v>
      </c>
      <c r="BC10" s="283">
        <f t="shared" si="15"/>
        <v>3874</v>
      </c>
      <c r="BD10" s="283">
        <f t="shared" si="16"/>
        <v>2080</v>
      </c>
      <c r="BE10" s="283">
        <v>0</v>
      </c>
      <c r="BF10" s="283">
        <v>851</v>
      </c>
      <c r="BG10" s="283">
        <v>287</v>
      </c>
      <c r="BH10" s="283">
        <v>318</v>
      </c>
      <c r="BI10" s="283">
        <v>0</v>
      </c>
      <c r="BJ10" s="283">
        <v>624</v>
      </c>
      <c r="BK10" s="283">
        <f t="shared" si="18"/>
        <v>1794</v>
      </c>
      <c r="BL10" s="283">
        <v>0</v>
      </c>
      <c r="BM10" s="283">
        <v>1501</v>
      </c>
      <c r="BN10" s="283">
        <v>244</v>
      </c>
      <c r="BO10" s="283">
        <v>49</v>
      </c>
      <c r="BP10" s="283">
        <v>0</v>
      </c>
      <c r="BQ10" s="283">
        <v>0</v>
      </c>
      <c r="BR10" s="283">
        <f t="shared" si="41"/>
        <v>19577</v>
      </c>
      <c r="BS10" s="283">
        <f t="shared" si="42"/>
        <v>0</v>
      </c>
      <c r="BT10" s="283">
        <f t="shared" si="43"/>
        <v>13631</v>
      </c>
      <c r="BU10" s="283">
        <f t="shared" si="44"/>
        <v>1843</v>
      </c>
      <c r="BV10" s="283">
        <f t="shared" si="45"/>
        <v>3389</v>
      </c>
      <c r="BW10" s="283">
        <f t="shared" si="46"/>
        <v>0</v>
      </c>
      <c r="BX10" s="283">
        <f t="shared" si="47"/>
        <v>714</v>
      </c>
      <c r="BY10" s="283">
        <f t="shared" si="21"/>
        <v>17497</v>
      </c>
      <c r="BZ10" s="283">
        <f t="shared" si="22"/>
        <v>0</v>
      </c>
      <c r="CA10" s="283">
        <f t="shared" si="23"/>
        <v>12780</v>
      </c>
      <c r="CB10" s="283">
        <f t="shared" si="24"/>
        <v>1556</v>
      </c>
      <c r="CC10" s="283">
        <f t="shared" si="25"/>
        <v>3071</v>
      </c>
      <c r="CD10" s="283">
        <f t="shared" si="26"/>
        <v>0</v>
      </c>
      <c r="CE10" s="283">
        <f t="shared" si="27"/>
        <v>90</v>
      </c>
      <c r="CF10" s="283">
        <f t="shared" si="28"/>
        <v>2080</v>
      </c>
      <c r="CG10" s="283">
        <f t="shared" si="48"/>
        <v>0</v>
      </c>
      <c r="CH10" s="283">
        <f t="shared" si="49"/>
        <v>851</v>
      </c>
      <c r="CI10" s="283">
        <f t="shared" si="50"/>
        <v>287</v>
      </c>
      <c r="CJ10" s="283">
        <f t="shared" si="51"/>
        <v>318</v>
      </c>
      <c r="CK10" s="283">
        <f t="shared" si="52"/>
        <v>0</v>
      </c>
      <c r="CL10" s="283">
        <f t="shared" si="53"/>
        <v>624</v>
      </c>
      <c r="CM10" s="283">
        <f t="shared" si="54"/>
        <v>8391</v>
      </c>
      <c r="CN10" s="283">
        <f t="shared" si="55"/>
        <v>0</v>
      </c>
      <c r="CO10" s="283">
        <f t="shared" si="56"/>
        <v>7214</v>
      </c>
      <c r="CP10" s="283">
        <f t="shared" si="57"/>
        <v>869</v>
      </c>
      <c r="CQ10" s="283">
        <f t="shared" si="58"/>
        <v>296</v>
      </c>
      <c r="CR10" s="283">
        <f t="shared" si="59"/>
        <v>0</v>
      </c>
      <c r="CS10" s="283">
        <f t="shared" si="60"/>
        <v>12</v>
      </c>
      <c r="CT10" s="283">
        <f t="shared" si="31"/>
        <v>6597</v>
      </c>
      <c r="CU10" s="283">
        <f t="shared" si="32"/>
        <v>0</v>
      </c>
      <c r="CV10" s="283">
        <f t="shared" si="33"/>
        <v>5713</v>
      </c>
      <c r="CW10" s="283">
        <f t="shared" si="34"/>
        <v>625</v>
      </c>
      <c r="CX10" s="283">
        <f t="shared" si="35"/>
        <v>247</v>
      </c>
      <c r="CY10" s="283">
        <f t="shared" si="36"/>
        <v>0</v>
      </c>
      <c r="CZ10" s="283">
        <f t="shared" si="37"/>
        <v>12</v>
      </c>
      <c r="DA10" s="283">
        <f t="shared" si="38"/>
        <v>1794</v>
      </c>
      <c r="DB10" s="283">
        <f t="shared" si="61"/>
        <v>0</v>
      </c>
      <c r="DC10" s="283">
        <f t="shared" si="62"/>
        <v>1501</v>
      </c>
      <c r="DD10" s="283">
        <f t="shared" si="63"/>
        <v>244</v>
      </c>
      <c r="DE10" s="283">
        <f t="shared" si="64"/>
        <v>49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36082</v>
      </c>
      <c r="E11" s="283">
        <f t="shared" si="1"/>
        <v>18799</v>
      </c>
      <c r="F11" s="283">
        <f t="shared" si="2"/>
        <v>151</v>
      </c>
      <c r="G11" s="283">
        <v>135</v>
      </c>
      <c r="H11" s="283">
        <v>9</v>
      </c>
      <c r="I11" s="283">
        <v>7</v>
      </c>
      <c r="J11" s="283">
        <f t="shared" si="3"/>
        <v>17214</v>
      </c>
      <c r="K11" s="283">
        <v>15793</v>
      </c>
      <c r="L11" s="283">
        <v>1421</v>
      </c>
      <c r="M11" s="283">
        <v>0</v>
      </c>
      <c r="N11" s="283">
        <f t="shared" si="4"/>
        <v>13</v>
      </c>
      <c r="O11" s="283">
        <v>0</v>
      </c>
      <c r="P11" s="283">
        <v>0</v>
      </c>
      <c r="Q11" s="283">
        <v>13</v>
      </c>
      <c r="R11" s="283">
        <f t="shared" si="5"/>
        <v>1421</v>
      </c>
      <c r="S11" s="283">
        <v>0</v>
      </c>
      <c r="T11" s="283">
        <v>1421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8136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8038</v>
      </c>
      <c r="AJ11" s="283">
        <v>0</v>
      </c>
      <c r="AK11" s="283">
        <v>0</v>
      </c>
      <c r="AL11" s="283">
        <v>8038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98</v>
      </c>
      <c r="AR11" s="283">
        <v>0</v>
      </c>
      <c r="AS11" s="283">
        <v>98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9147</v>
      </c>
      <c r="BD11" s="283">
        <f t="shared" si="16"/>
        <v>3576</v>
      </c>
      <c r="BE11" s="283">
        <v>209</v>
      </c>
      <c r="BF11" s="283">
        <v>2129</v>
      </c>
      <c r="BG11" s="283">
        <v>161</v>
      </c>
      <c r="BH11" s="283">
        <v>1077</v>
      </c>
      <c r="BI11" s="283">
        <v>0</v>
      </c>
      <c r="BJ11" s="283">
        <v>0</v>
      </c>
      <c r="BK11" s="283">
        <f t="shared" si="18"/>
        <v>5571</v>
      </c>
      <c r="BL11" s="283">
        <v>0</v>
      </c>
      <c r="BM11" s="283">
        <v>4408</v>
      </c>
      <c r="BN11" s="283">
        <v>1163</v>
      </c>
      <c r="BO11" s="283">
        <v>0</v>
      </c>
      <c r="BP11" s="283">
        <v>0</v>
      </c>
      <c r="BQ11" s="283">
        <v>0</v>
      </c>
      <c r="BR11" s="283">
        <f t="shared" si="41"/>
        <v>22375</v>
      </c>
      <c r="BS11" s="283">
        <f t="shared" si="42"/>
        <v>360</v>
      </c>
      <c r="BT11" s="283">
        <f t="shared" si="43"/>
        <v>19343</v>
      </c>
      <c r="BU11" s="283">
        <f t="shared" si="44"/>
        <v>174</v>
      </c>
      <c r="BV11" s="283">
        <f t="shared" si="45"/>
        <v>2498</v>
      </c>
      <c r="BW11" s="283">
        <f t="shared" si="46"/>
        <v>0</v>
      </c>
      <c r="BX11" s="283">
        <f t="shared" si="47"/>
        <v>0</v>
      </c>
      <c r="BY11" s="283">
        <f t="shared" si="21"/>
        <v>18799</v>
      </c>
      <c r="BZ11" s="283">
        <f t="shared" si="22"/>
        <v>151</v>
      </c>
      <c r="CA11" s="283">
        <f t="shared" si="23"/>
        <v>17214</v>
      </c>
      <c r="CB11" s="283">
        <f t="shared" si="24"/>
        <v>13</v>
      </c>
      <c r="CC11" s="283">
        <f t="shared" si="25"/>
        <v>1421</v>
      </c>
      <c r="CD11" s="283">
        <f t="shared" si="26"/>
        <v>0</v>
      </c>
      <c r="CE11" s="283">
        <f t="shared" si="27"/>
        <v>0</v>
      </c>
      <c r="CF11" s="283">
        <f t="shared" si="28"/>
        <v>3576</v>
      </c>
      <c r="CG11" s="283">
        <f t="shared" si="48"/>
        <v>209</v>
      </c>
      <c r="CH11" s="283">
        <f t="shared" si="49"/>
        <v>2129</v>
      </c>
      <c r="CI11" s="283">
        <f t="shared" si="50"/>
        <v>161</v>
      </c>
      <c r="CJ11" s="283">
        <f t="shared" si="51"/>
        <v>1077</v>
      </c>
      <c r="CK11" s="283">
        <f t="shared" si="52"/>
        <v>0</v>
      </c>
      <c r="CL11" s="283">
        <f t="shared" si="53"/>
        <v>0</v>
      </c>
      <c r="CM11" s="283">
        <f t="shared" si="54"/>
        <v>13707</v>
      </c>
      <c r="CN11" s="283">
        <f t="shared" si="55"/>
        <v>0</v>
      </c>
      <c r="CO11" s="283">
        <f t="shared" si="56"/>
        <v>12446</v>
      </c>
      <c r="CP11" s="283">
        <f t="shared" si="57"/>
        <v>1163</v>
      </c>
      <c r="CQ11" s="283">
        <f t="shared" si="58"/>
        <v>98</v>
      </c>
      <c r="CR11" s="283">
        <f t="shared" si="59"/>
        <v>0</v>
      </c>
      <c r="CS11" s="283">
        <f t="shared" si="60"/>
        <v>0</v>
      </c>
      <c r="CT11" s="283">
        <f t="shared" si="31"/>
        <v>8136</v>
      </c>
      <c r="CU11" s="283">
        <f t="shared" si="32"/>
        <v>0</v>
      </c>
      <c r="CV11" s="283">
        <f t="shared" si="33"/>
        <v>8038</v>
      </c>
      <c r="CW11" s="283">
        <f t="shared" si="34"/>
        <v>0</v>
      </c>
      <c r="CX11" s="283">
        <f t="shared" si="35"/>
        <v>98</v>
      </c>
      <c r="CY11" s="283">
        <f t="shared" si="36"/>
        <v>0</v>
      </c>
      <c r="CZ11" s="283">
        <f t="shared" si="37"/>
        <v>0</v>
      </c>
      <c r="DA11" s="283">
        <f t="shared" si="38"/>
        <v>5571</v>
      </c>
      <c r="DB11" s="283">
        <f t="shared" si="61"/>
        <v>0</v>
      </c>
      <c r="DC11" s="283">
        <f t="shared" si="62"/>
        <v>4408</v>
      </c>
      <c r="DD11" s="283">
        <f t="shared" si="63"/>
        <v>1163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25987</v>
      </c>
      <c r="E12" s="283">
        <f t="shared" si="1"/>
        <v>15537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13861</v>
      </c>
      <c r="K12" s="283">
        <v>11838</v>
      </c>
      <c r="L12" s="283">
        <v>2023</v>
      </c>
      <c r="M12" s="283">
        <v>0</v>
      </c>
      <c r="N12" s="283">
        <f t="shared" si="4"/>
        <v>852</v>
      </c>
      <c r="O12" s="283">
        <v>790</v>
      </c>
      <c r="P12" s="283">
        <v>62</v>
      </c>
      <c r="Q12" s="283">
        <v>0</v>
      </c>
      <c r="R12" s="283">
        <f t="shared" si="5"/>
        <v>693</v>
      </c>
      <c r="S12" s="283">
        <v>7</v>
      </c>
      <c r="T12" s="283">
        <v>686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131</v>
      </c>
      <c r="AA12" s="283">
        <v>120</v>
      </c>
      <c r="AB12" s="283">
        <v>11</v>
      </c>
      <c r="AC12" s="283">
        <v>0</v>
      </c>
      <c r="AD12" s="283">
        <f t="shared" si="8"/>
        <v>6666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6477</v>
      </c>
      <c r="AJ12" s="283">
        <v>0</v>
      </c>
      <c r="AK12" s="283">
        <v>0</v>
      </c>
      <c r="AL12" s="283">
        <v>6477</v>
      </c>
      <c r="AM12" s="283">
        <f t="shared" si="11"/>
        <v>178</v>
      </c>
      <c r="AN12" s="283">
        <v>0</v>
      </c>
      <c r="AO12" s="283">
        <v>0</v>
      </c>
      <c r="AP12" s="283">
        <v>178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11</v>
      </c>
      <c r="AZ12" s="283">
        <v>0</v>
      </c>
      <c r="BA12" s="283">
        <v>0</v>
      </c>
      <c r="BB12" s="283">
        <v>11</v>
      </c>
      <c r="BC12" s="283">
        <f t="shared" si="15"/>
        <v>3784</v>
      </c>
      <c r="BD12" s="283">
        <f t="shared" si="16"/>
        <v>2185</v>
      </c>
      <c r="BE12" s="283">
        <v>0</v>
      </c>
      <c r="BF12" s="283">
        <v>622</v>
      </c>
      <c r="BG12" s="283">
        <v>771</v>
      </c>
      <c r="BH12" s="283">
        <v>0</v>
      </c>
      <c r="BI12" s="283">
        <v>0</v>
      </c>
      <c r="BJ12" s="283">
        <v>792</v>
      </c>
      <c r="BK12" s="283">
        <f t="shared" si="18"/>
        <v>1599</v>
      </c>
      <c r="BL12" s="283">
        <v>0</v>
      </c>
      <c r="BM12" s="283">
        <v>1288</v>
      </c>
      <c r="BN12" s="283">
        <v>257</v>
      </c>
      <c r="BO12" s="283">
        <v>0</v>
      </c>
      <c r="BP12" s="283">
        <v>0</v>
      </c>
      <c r="BQ12" s="283">
        <v>54</v>
      </c>
      <c r="BR12" s="283">
        <f t="shared" si="41"/>
        <v>17722</v>
      </c>
      <c r="BS12" s="283">
        <f t="shared" si="42"/>
        <v>0</v>
      </c>
      <c r="BT12" s="283">
        <f t="shared" si="43"/>
        <v>14483</v>
      </c>
      <c r="BU12" s="283">
        <f t="shared" si="44"/>
        <v>1623</v>
      </c>
      <c r="BV12" s="283">
        <f t="shared" si="45"/>
        <v>693</v>
      </c>
      <c r="BW12" s="283">
        <f t="shared" si="46"/>
        <v>0</v>
      </c>
      <c r="BX12" s="283">
        <f t="shared" si="47"/>
        <v>923</v>
      </c>
      <c r="BY12" s="283">
        <f t="shared" si="21"/>
        <v>15537</v>
      </c>
      <c r="BZ12" s="283">
        <f t="shared" si="22"/>
        <v>0</v>
      </c>
      <c r="CA12" s="283">
        <f t="shared" si="23"/>
        <v>13861</v>
      </c>
      <c r="CB12" s="283">
        <f t="shared" si="24"/>
        <v>852</v>
      </c>
      <c r="CC12" s="283">
        <f t="shared" si="25"/>
        <v>693</v>
      </c>
      <c r="CD12" s="283">
        <f t="shared" si="26"/>
        <v>0</v>
      </c>
      <c r="CE12" s="283">
        <f t="shared" si="27"/>
        <v>131</v>
      </c>
      <c r="CF12" s="283">
        <f t="shared" si="28"/>
        <v>2185</v>
      </c>
      <c r="CG12" s="283">
        <f t="shared" si="48"/>
        <v>0</v>
      </c>
      <c r="CH12" s="283">
        <f t="shared" si="49"/>
        <v>622</v>
      </c>
      <c r="CI12" s="283">
        <f t="shared" si="50"/>
        <v>771</v>
      </c>
      <c r="CJ12" s="283">
        <f t="shared" si="51"/>
        <v>0</v>
      </c>
      <c r="CK12" s="283">
        <f t="shared" si="52"/>
        <v>0</v>
      </c>
      <c r="CL12" s="283">
        <f t="shared" si="53"/>
        <v>792</v>
      </c>
      <c r="CM12" s="283">
        <f t="shared" si="54"/>
        <v>8265</v>
      </c>
      <c r="CN12" s="283">
        <f t="shared" si="55"/>
        <v>0</v>
      </c>
      <c r="CO12" s="283">
        <f t="shared" si="56"/>
        <v>7765</v>
      </c>
      <c r="CP12" s="283">
        <f t="shared" si="57"/>
        <v>435</v>
      </c>
      <c r="CQ12" s="283">
        <f t="shared" si="58"/>
        <v>0</v>
      </c>
      <c r="CR12" s="283">
        <f t="shared" si="59"/>
        <v>0</v>
      </c>
      <c r="CS12" s="283">
        <f t="shared" si="60"/>
        <v>65</v>
      </c>
      <c r="CT12" s="283">
        <f t="shared" si="31"/>
        <v>6666</v>
      </c>
      <c r="CU12" s="283">
        <f t="shared" si="32"/>
        <v>0</v>
      </c>
      <c r="CV12" s="283">
        <f t="shared" si="33"/>
        <v>6477</v>
      </c>
      <c r="CW12" s="283">
        <f t="shared" si="34"/>
        <v>178</v>
      </c>
      <c r="CX12" s="283">
        <f t="shared" si="35"/>
        <v>0</v>
      </c>
      <c r="CY12" s="283">
        <f t="shared" si="36"/>
        <v>0</v>
      </c>
      <c r="CZ12" s="283">
        <f t="shared" si="37"/>
        <v>11</v>
      </c>
      <c r="DA12" s="283">
        <f t="shared" si="38"/>
        <v>1599</v>
      </c>
      <c r="DB12" s="283">
        <f t="shared" si="61"/>
        <v>0</v>
      </c>
      <c r="DC12" s="283">
        <f t="shared" si="62"/>
        <v>1288</v>
      </c>
      <c r="DD12" s="283">
        <f t="shared" si="63"/>
        <v>257</v>
      </c>
      <c r="DE12" s="283">
        <f t="shared" si="64"/>
        <v>0</v>
      </c>
      <c r="DF12" s="283">
        <f t="shared" si="65"/>
        <v>0</v>
      </c>
      <c r="DG12" s="283">
        <f t="shared" si="66"/>
        <v>54</v>
      </c>
      <c r="DH12" s="283">
        <v>0</v>
      </c>
      <c r="DI12" s="283">
        <f t="shared" si="40"/>
        <v>25</v>
      </c>
      <c r="DJ12" s="283">
        <v>0</v>
      </c>
      <c r="DK12" s="283">
        <v>0</v>
      </c>
      <c r="DL12" s="283">
        <v>25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24107</v>
      </c>
      <c r="E13" s="283">
        <f t="shared" si="1"/>
        <v>15032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13752</v>
      </c>
      <c r="K13" s="283">
        <v>1866</v>
      </c>
      <c r="L13" s="283">
        <v>11886</v>
      </c>
      <c r="M13" s="283">
        <v>0</v>
      </c>
      <c r="N13" s="283">
        <f t="shared" si="4"/>
        <v>642</v>
      </c>
      <c r="O13" s="283">
        <v>341</v>
      </c>
      <c r="P13" s="283">
        <v>301</v>
      </c>
      <c r="Q13" s="283">
        <v>0</v>
      </c>
      <c r="R13" s="283">
        <f t="shared" si="5"/>
        <v>620</v>
      </c>
      <c r="S13" s="283">
        <v>427</v>
      </c>
      <c r="T13" s="283">
        <v>193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18</v>
      </c>
      <c r="AA13" s="283">
        <v>0</v>
      </c>
      <c r="AB13" s="283">
        <v>18</v>
      </c>
      <c r="AC13" s="283">
        <v>0</v>
      </c>
      <c r="AD13" s="283">
        <f t="shared" si="8"/>
        <v>4810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4671</v>
      </c>
      <c r="AJ13" s="283">
        <v>0</v>
      </c>
      <c r="AK13" s="283">
        <v>0</v>
      </c>
      <c r="AL13" s="283">
        <v>4671</v>
      </c>
      <c r="AM13" s="283">
        <f t="shared" si="11"/>
        <v>62</v>
      </c>
      <c r="AN13" s="283">
        <v>0</v>
      </c>
      <c r="AO13" s="283">
        <v>0</v>
      </c>
      <c r="AP13" s="283">
        <v>62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77</v>
      </c>
      <c r="AZ13" s="283">
        <v>0</v>
      </c>
      <c r="BA13" s="283">
        <v>0</v>
      </c>
      <c r="BB13" s="283">
        <v>77</v>
      </c>
      <c r="BC13" s="283">
        <f t="shared" si="15"/>
        <v>4265</v>
      </c>
      <c r="BD13" s="283">
        <f t="shared" si="16"/>
        <v>2594</v>
      </c>
      <c r="BE13" s="283">
        <v>0</v>
      </c>
      <c r="BF13" s="283">
        <v>390</v>
      </c>
      <c r="BG13" s="283">
        <v>138</v>
      </c>
      <c r="BH13" s="283">
        <v>342</v>
      </c>
      <c r="BI13" s="283">
        <v>0</v>
      </c>
      <c r="BJ13" s="283">
        <v>1724</v>
      </c>
      <c r="BK13" s="283">
        <f t="shared" si="18"/>
        <v>1671</v>
      </c>
      <c r="BL13" s="283">
        <v>0</v>
      </c>
      <c r="BM13" s="283">
        <v>1075</v>
      </c>
      <c r="BN13" s="283">
        <v>13</v>
      </c>
      <c r="BO13" s="283">
        <v>0</v>
      </c>
      <c r="BP13" s="283">
        <v>0</v>
      </c>
      <c r="BQ13" s="283">
        <v>583</v>
      </c>
      <c r="BR13" s="283">
        <f t="shared" si="41"/>
        <v>17626</v>
      </c>
      <c r="BS13" s="283">
        <f t="shared" si="42"/>
        <v>0</v>
      </c>
      <c r="BT13" s="283">
        <f t="shared" si="43"/>
        <v>14142</v>
      </c>
      <c r="BU13" s="283">
        <f t="shared" si="44"/>
        <v>780</v>
      </c>
      <c r="BV13" s="283">
        <f t="shared" si="45"/>
        <v>962</v>
      </c>
      <c r="BW13" s="283">
        <f t="shared" si="46"/>
        <v>0</v>
      </c>
      <c r="BX13" s="283">
        <f t="shared" si="47"/>
        <v>1742</v>
      </c>
      <c r="BY13" s="283">
        <f t="shared" si="21"/>
        <v>15032</v>
      </c>
      <c r="BZ13" s="283">
        <f t="shared" si="22"/>
        <v>0</v>
      </c>
      <c r="CA13" s="283">
        <f t="shared" si="23"/>
        <v>13752</v>
      </c>
      <c r="CB13" s="283">
        <f t="shared" si="24"/>
        <v>642</v>
      </c>
      <c r="CC13" s="283">
        <f t="shared" si="25"/>
        <v>620</v>
      </c>
      <c r="CD13" s="283">
        <f t="shared" si="26"/>
        <v>0</v>
      </c>
      <c r="CE13" s="283">
        <f t="shared" si="27"/>
        <v>18</v>
      </c>
      <c r="CF13" s="283">
        <f t="shared" si="28"/>
        <v>2594</v>
      </c>
      <c r="CG13" s="283">
        <f t="shared" si="48"/>
        <v>0</v>
      </c>
      <c r="CH13" s="283">
        <f t="shared" si="49"/>
        <v>390</v>
      </c>
      <c r="CI13" s="283">
        <f t="shared" si="50"/>
        <v>138</v>
      </c>
      <c r="CJ13" s="283">
        <f t="shared" si="51"/>
        <v>342</v>
      </c>
      <c r="CK13" s="283">
        <f t="shared" si="52"/>
        <v>0</v>
      </c>
      <c r="CL13" s="283">
        <f t="shared" si="53"/>
        <v>1724</v>
      </c>
      <c r="CM13" s="283">
        <f t="shared" si="54"/>
        <v>6481</v>
      </c>
      <c r="CN13" s="283">
        <f t="shared" si="55"/>
        <v>0</v>
      </c>
      <c r="CO13" s="283">
        <f t="shared" si="56"/>
        <v>5746</v>
      </c>
      <c r="CP13" s="283">
        <f t="shared" si="57"/>
        <v>75</v>
      </c>
      <c r="CQ13" s="283">
        <f t="shared" si="58"/>
        <v>0</v>
      </c>
      <c r="CR13" s="283">
        <f t="shared" si="59"/>
        <v>0</v>
      </c>
      <c r="CS13" s="283">
        <f t="shared" si="60"/>
        <v>660</v>
      </c>
      <c r="CT13" s="283">
        <f t="shared" si="31"/>
        <v>4810</v>
      </c>
      <c r="CU13" s="283">
        <f t="shared" si="32"/>
        <v>0</v>
      </c>
      <c r="CV13" s="283">
        <f t="shared" si="33"/>
        <v>4671</v>
      </c>
      <c r="CW13" s="283">
        <f t="shared" si="34"/>
        <v>62</v>
      </c>
      <c r="CX13" s="283">
        <f t="shared" si="35"/>
        <v>0</v>
      </c>
      <c r="CY13" s="283">
        <f t="shared" si="36"/>
        <v>0</v>
      </c>
      <c r="CZ13" s="283">
        <f t="shared" si="37"/>
        <v>77</v>
      </c>
      <c r="DA13" s="283">
        <f t="shared" si="38"/>
        <v>1671</v>
      </c>
      <c r="DB13" s="283">
        <f t="shared" si="61"/>
        <v>0</v>
      </c>
      <c r="DC13" s="283">
        <f t="shared" si="62"/>
        <v>1075</v>
      </c>
      <c r="DD13" s="283">
        <f t="shared" si="63"/>
        <v>13</v>
      </c>
      <c r="DE13" s="283">
        <f t="shared" si="64"/>
        <v>0</v>
      </c>
      <c r="DF13" s="283">
        <f t="shared" si="65"/>
        <v>0</v>
      </c>
      <c r="DG13" s="283">
        <f t="shared" si="66"/>
        <v>583</v>
      </c>
      <c r="DH13" s="283">
        <v>0</v>
      </c>
      <c r="DI13" s="283">
        <f t="shared" si="40"/>
        <v>4</v>
      </c>
      <c r="DJ13" s="283">
        <v>0</v>
      </c>
      <c r="DK13" s="283">
        <v>0</v>
      </c>
      <c r="DL13" s="283">
        <v>0</v>
      </c>
      <c r="DM13" s="283">
        <v>4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6198</v>
      </c>
      <c r="E14" s="283">
        <f t="shared" si="1"/>
        <v>3849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3387</v>
      </c>
      <c r="K14" s="283">
        <v>3387</v>
      </c>
      <c r="L14" s="283">
        <v>0</v>
      </c>
      <c r="M14" s="283">
        <v>0</v>
      </c>
      <c r="N14" s="283">
        <f t="shared" si="4"/>
        <v>245</v>
      </c>
      <c r="O14" s="283">
        <v>245</v>
      </c>
      <c r="P14" s="283">
        <v>0</v>
      </c>
      <c r="Q14" s="283">
        <v>0</v>
      </c>
      <c r="R14" s="283">
        <f t="shared" si="5"/>
        <v>171</v>
      </c>
      <c r="S14" s="283">
        <v>29</v>
      </c>
      <c r="T14" s="283">
        <v>142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46</v>
      </c>
      <c r="AA14" s="283">
        <v>46</v>
      </c>
      <c r="AB14" s="283">
        <v>0</v>
      </c>
      <c r="AC14" s="283">
        <v>0</v>
      </c>
      <c r="AD14" s="283">
        <f t="shared" si="8"/>
        <v>1587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1539</v>
      </c>
      <c r="AJ14" s="283">
        <v>0</v>
      </c>
      <c r="AK14" s="283">
        <v>0</v>
      </c>
      <c r="AL14" s="283">
        <v>1539</v>
      </c>
      <c r="AM14" s="283">
        <f t="shared" si="11"/>
        <v>47</v>
      </c>
      <c r="AN14" s="283">
        <v>0</v>
      </c>
      <c r="AO14" s="283">
        <v>0</v>
      </c>
      <c r="AP14" s="283">
        <v>47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1</v>
      </c>
      <c r="AZ14" s="283">
        <v>0</v>
      </c>
      <c r="BA14" s="283">
        <v>0</v>
      </c>
      <c r="BB14" s="283">
        <v>1</v>
      </c>
      <c r="BC14" s="283">
        <f t="shared" si="15"/>
        <v>762</v>
      </c>
      <c r="BD14" s="283">
        <f t="shared" si="16"/>
        <v>431</v>
      </c>
      <c r="BE14" s="283">
        <v>0</v>
      </c>
      <c r="BF14" s="283">
        <v>120</v>
      </c>
      <c r="BG14" s="283">
        <v>116</v>
      </c>
      <c r="BH14" s="283">
        <v>0</v>
      </c>
      <c r="BI14" s="283">
        <v>0</v>
      </c>
      <c r="BJ14" s="283">
        <v>195</v>
      </c>
      <c r="BK14" s="283">
        <f t="shared" si="18"/>
        <v>331</v>
      </c>
      <c r="BL14" s="283">
        <v>0</v>
      </c>
      <c r="BM14" s="283">
        <v>286</v>
      </c>
      <c r="BN14" s="283">
        <v>40</v>
      </c>
      <c r="BO14" s="283">
        <v>0</v>
      </c>
      <c r="BP14" s="283">
        <v>0</v>
      </c>
      <c r="BQ14" s="283">
        <v>5</v>
      </c>
      <c r="BR14" s="283">
        <f t="shared" si="41"/>
        <v>4280</v>
      </c>
      <c r="BS14" s="283">
        <f t="shared" si="42"/>
        <v>0</v>
      </c>
      <c r="BT14" s="283">
        <f t="shared" si="43"/>
        <v>3507</v>
      </c>
      <c r="BU14" s="283">
        <f t="shared" si="44"/>
        <v>361</v>
      </c>
      <c r="BV14" s="283">
        <f t="shared" si="45"/>
        <v>171</v>
      </c>
      <c r="BW14" s="283">
        <f t="shared" si="46"/>
        <v>0</v>
      </c>
      <c r="BX14" s="283">
        <f t="shared" si="47"/>
        <v>241</v>
      </c>
      <c r="BY14" s="283">
        <f t="shared" si="21"/>
        <v>3849</v>
      </c>
      <c r="BZ14" s="283">
        <f t="shared" si="22"/>
        <v>0</v>
      </c>
      <c r="CA14" s="283">
        <f t="shared" si="23"/>
        <v>3387</v>
      </c>
      <c r="CB14" s="283">
        <f t="shared" si="24"/>
        <v>245</v>
      </c>
      <c r="CC14" s="283">
        <f t="shared" si="25"/>
        <v>171</v>
      </c>
      <c r="CD14" s="283">
        <f t="shared" si="26"/>
        <v>0</v>
      </c>
      <c r="CE14" s="283">
        <f t="shared" si="27"/>
        <v>46</v>
      </c>
      <c r="CF14" s="283">
        <f t="shared" si="28"/>
        <v>431</v>
      </c>
      <c r="CG14" s="283">
        <f t="shared" si="48"/>
        <v>0</v>
      </c>
      <c r="CH14" s="283">
        <f t="shared" si="49"/>
        <v>120</v>
      </c>
      <c r="CI14" s="283">
        <f t="shared" si="50"/>
        <v>116</v>
      </c>
      <c r="CJ14" s="283">
        <f t="shared" si="51"/>
        <v>0</v>
      </c>
      <c r="CK14" s="283">
        <f t="shared" si="52"/>
        <v>0</v>
      </c>
      <c r="CL14" s="283">
        <f t="shared" si="53"/>
        <v>195</v>
      </c>
      <c r="CM14" s="283">
        <f t="shared" si="54"/>
        <v>1918</v>
      </c>
      <c r="CN14" s="283">
        <f t="shared" si="55"/>
        <v>0</v>
      </c>
      <c r="CO14" s="283">
        <f t="shared" si="56"/>
        <v>1825</v>
      </c>
      <c r="CP14" s="283">
        <f t="shared" si="57"/>
        <v>87</v>
      </c>
      <c r="CQ14" s="283">
        <f t="shared" si="58"/>
        <v>0</v>
      </c>
      <c r="CR14" s="283">
        <f t="shared" si="59"/>
        <v>0</v>
      </c>
      <c r="CS14" s="283">
        <f t="shared" si="60"/>
        <v>6</v>
      </c>
      <c r="CT14" s="283">
        <f t="shared" si="31"/>
        <v>1587</v>
      </c>
      <c r="CU14" s="283">
        <f t="shared" si="32"/>
        <v>0</v>
      </c>
      <c r="CV14" s="283">
        <f t="shared" si="33"/>
        <v>1539</v>
      </c>
      <c r="CW14" s="283">
        <f t="shared" si="34"/>
        <v>47</v>
      </c>
      <c r="CX14" s="283">
        <f t="shared" si="35"/>
        <v>0</v>
      </c>
      <c r="CY14" s="283">
        <f t="shared" si="36"/>
        <v>0</v>
      </c>
      <c r="CZ14" s="283">
        <f t="shared" si="37"/>
        <v>1</v>
      </c>
      <c r="DA14" s="283">
        <f t="shared" si="38"/>
        <v>331</v>
      </c>
      <c r="DB14" s="283">
        <f t="shared" si="61"/>
        <v>0</v>
      </c>
      <c r="DC14" s="283">
        <f t="shared" si="62"/>
        <v>286</v>
      </c>
      <c r="DD14" s="283">
        <f t="shared" si="63"/>
        <v>40</v>
      </c>
      <c r="DE14" s="283">
        <f t="shared" si="64"/>
        <v>0</v>
      </c>
      <c r="DF14" s="283">
        <f t="shared" si="65"/>
        <v>0</v>
      </c>
      <c r="DG14" s="283">
        <f t="shared" si="66"/>
        <v>5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12637</v>
      </c>
      <c r="E15" s="283">
        <f t="shared" si="1"/>
        <v>8295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6581</v>
      </c>
      <c r="K15" s="283">
        <v>0</v>
      </c>
      <c r="L15" s="283">
        <v>6581</v>
      </c>
      <c r="M15" s="283">
        <v>0</v>
      </c>
      <c r="N15" s="283">
        <f t="shared" si="4"/>
        <v>386</v>
      </c>
      <c r="O15" s="283">
        <v>386</v>
      </c>
      <c r="P15" s="283">
        <v>0</v>
      </c>
      <c r="Q15" s="283">
        <v>0</v>
      </c>
      <c r="R15" s="283">
        <f t="shared" si="5"/>
        <v>1328</v>
      </c>
      <c r="S15" s="283">
        <v>1328</v>
      </c>
      <c r="T15" s="283">
        <v>0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2515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2495</v>
      </c>
      <c r="AJ15" s="283">
        <v>0</v>
      </c>
      <c r="AK15" s="283">
        <v>0</v>
      </c>
      <c r="AL15" s="283">
        <v>2495</v>
      </c>
      <c r="AM15" s="283">
        <f t="shared" si="11"/>
        <v>11</v>
      </c>
      <c r="AN15" s="283">
        <v>0</v>
      </c>
      <c r="AO15" s="283">
        <v>0</v>
      </c>
      <c r="AP15" s="283">
        <v>11</v>
      </c>
      <c r="AQ15" s="283">
        <f t="shared" si="12"/>
        <v>9</v>
      </c>
      <c r="AR15" s="283">
        <v>0</v>
      </c>
      <c r="AS15" s="283">
        <v>0</v>
      </c>
      <c r="AT15" s="283">
        <v>9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1827</v>
      </c>
      <c r="BD15" s="283">
        <f t="shared" si="16"/>
        <v>563</v>
      </c>
      <c r="BE15" s="283">
        <v>0</v>
      </c>
      <c r="BF15" s="283">
        <v>385</v>
      </c>
      <c r="BG15" s="283">
        <v>178</v>
      </c>
      <c r="BH15" s="283">
        <v>0</v>
      </c>
      <c r="BI15" s="283">
        <v>0</v>
      </c>
      <c r="BJ15" s="283">
        <v>0</v>
      </c>
      <c r="BK15" s="283">
        <f t="shared" si="18"/>
        <v>1264</v>
      </c>
      <c r="BL15" s="283">
        <v>0</v>
      </c>
      <c r="BM15" s="283">
        <v>420</v>
      </c>
      <c r="BN15" s="283">
        <v>835</v>
      </c>
      <c r="BO15" s="283">
        <v>9</v>
      </c>
      <c r="BP15" s="283">
        <v>0</v>
      </c>
      <c r="BQ15" s="283">
        <v>0</v>
      </c>
      <c r="BR15" s="283">
        <f t="shared" si="41"/>
        <v>8858</v>
      </c>
      <c r="BS15" s="283">
        <f t="shared" si="42"/>
        <v>0</v>
      </c>
      <c r="BT15" s="283">
        <f t="shared" si="43"/>
        <v>6966</v>
      </c>
      <c r="BU15" s="283">
        <f t="shared" si="44"/>
        <v>564</v>
      </c>
      <c r="BV15" s="283">
        <f t="shared" si="45"/>
        <v>1328</v>
      </c>
      <c r="BW15" s="283">
        <f t="shared" si="46"/>
        <v>0</v>
      </c>
      <c r="BX15" s="283">
        <f t="shared" si="47"/>
        <v>0</v>
      </c>
      <c r="BY15" s="283">
        <f t="shared" si="21"/>
        <v>8295</v>
      </c>
      <c r="BZ15" s="283">
        <f t="shared" si="22"/>
        <v>0</v>
      </c>
      <c r="CA15" s="283">
        <f t="shared" si="23"/>
        <v>6581</v>
      </c>
      <c r="CB15" s="283">
        <f t="shared" si="24"/>
        <v>386</v>
      </c>
      <c r="CC15" s="283">
        <f t="shared" si="25"/>
        <v>1328</v>
      </c>
      <c r="CD15" s="283">
        <f t="shared" si="26"/>
        <v>0</v>
      </c>
      <c r="CE15" s="283">
        <f t="shared" si="27"/>
        <v>0</v>
      </c>
      <c r="CF15" s="283">
        <f t="shared" si="28"/>
        <v>563</v>
      </c>
      <c r="CG15" s="283">
        <f t="shared" si="48"/>
        <v>0</v>
      </c>
      <c r="CH15" s="283">
        <f t="shared" si="49"/>
        <v>385</v>
      </c>
      <c r="CI15" s="283">
        <f t="shared" si="50"/>
        <v>178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3779</v>
      </c>
      <c r="CN15" s="283">
        <f t="shared" si="55"/>
        <v>0</v>
      </c>
      <c r="CO15" s="283">
        <f t="shared" si="56"/>
        <v>2915</v>
      </c>
      <c r="CP15" s="283">
        <f t="shared" si="57"/>
        <v>846</v>
      </c>
      <c r="CQ15" s="283">
        <f t="shared" si="58"/>
        <v>18</v>
      </c>
      <c r="CR15" s="283">
        <f t="shared" si="59"/>
        <v>0</v>
      </c>
      <c r="CS15" s="283">
        <f t="shared" si="60"/>
        <v>0</v>
      </c>
      <c r="CT15" s="283">
        <f t="shared" si="31"/>
        <v>2515</v>
      </c>
      <c r="CU15" s="283">
        <f t="shared" si="32"/>
        <v>0</v>
      </c>
      <c r="CV15" s="283">
        <f t="shared" si="33"/>
        <v>2495</v>
      </c>
      <c r="CW15" s="283">
        <f t="shared" si="34"/>
        <v>11</v>
      </c>
      <c r="CX15" s="283">
        <f t="shared" si="35"/>
        <v>9</v>
      </c>
      <c r="CY15" s="283">
        <f t="shared" si="36"/>
        <v>0</v>
      </c>
      <c r="CZ15" s="283">
        <f t="shared" si="37"/>
        <v>0</v>
      </c>
      <c r="DA15" s="283">
        <f t="shared" si="38"/>
        <v>1264</v>
      </c>
      <c r="DB15" s="283">
        <f t="shared" si="61"/>
        <v>0</v>
      </c>
      <c r="DC15" s="283">
        <f t="shared" si="62"/>
        <v>420</v>
      </c>
      <c r="DD15" s="283">
        <f t="shared" si="63"/>
        <v>835</v>
      </c>
      <c r="DE15" s="283">
        <f t="shared" si="64"/>
        <v>9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17863</v>
      </c>
      <c r="E16" s="283">
        <f t="shared" si="1"/>
        <v>11699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9259</v>
      </c>
      <c r="K16" s="283">
        <v>0</v>
      </c>
      <c r="L16" s="283">
        <v>9259</v>
      </c>
      <c r="M16" s="283">
        <v>0</v>
      </c>
      <c r="N16" s="283">
        <f t="shared" si="4"/>
        <v>219</v>
      </c>
      <c r="O16" s="283">
        <v>0</v>
      </c>
      <c r="P16" s="283">
        <v>219</v>
      </c>
      <c r="Q16" s="283">
        <v>0</v>
      </c>
      <c r="R16" s="283">
        <f t="shared" si="5"/>
        <v>2221</v>
      </c>
      <c r="S16" s="283">
        <v>0</v>
      </c>
      <c r="T16" s="283">
        <v>2221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0</v>
      </c>
      <c r="AA16" s="283">
        <v>0</v>
      </c>
      <c r="AB16" s="283">
        <v>0</v>
      </c>
      <c r="AC16" s="283">
        <v>0</v>
      </c>
      <c r="AD16" s="283">
        <f t="shared" si="8"/>
        <v>4877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4324</v>
      </c>
      <c r="AJ16" s="283">
        <v>0</v>
      </c>
      <c r="AK16" s="283">
        <v>0</v>
      </c>
      <c r="AL16" s="283">
        <v>4324</v>
      </c>
      <c r="AM16" s="283">
        <f t="shared" si="11"/>
        <v>7</v>
      </c>
      <c r="AN16" s="283">
        <v>0</v>
      </c>
      <c r="AO16" s="283">
        <v>0</v>
      </c>
      <c r="AP16" s="283">
        <v>7</v>
      </c>
      <c r="AQ16" s="283">
        <f t="shared" si="12"/>
        <v>546</v>
      </c>
      <c r="AR16" s="283">
        <v>0</v>
      </c>
      <c r="AS16" s="283">
        <v>0</v>
      </c>
      <c r="AT16" s="283">
        <v>546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1287</v>
      </c>
      <c r="BD16" s="283">
        <f t="shared" si="16"/>
        <v>866</v>
      </c>
      <c r="BE16" s="283">
        <v>0</v>
      </c>
      <c r="BF16" s="283">
        <v>0</v>
      </c>
      <c r="BG16" s="283">
        <v>482</v>
      </c>
      <c r="BH16" s="283">
        <v>384</v>
      </c>
      <c r="BI16" s="283">
        <v>0</v>
      </c>
      <c r="BJ16" s="283">
        <v>0</v>
      </c>
      <c r="BK16" s="283">
        <f t="shared" si="18"/>
        <v>421</v>
      </c>
      <c r="BL16" s="283">
        <v>0</v>
      </c>
      <c r="BM16" s="283">
        <v>419</v>
      </c>
      <c r="BN16" s="283">
        <v>0</v>
      </c>
      <c r="BO16" s="283">
        <v>0</v>
      </c>
      <c r="BP16" s="283">
        <v>2</v>
      </c>
      <c r="BQ16" s="283">
        <v>0</v>
      </c>
      <c r="BR16" s="283">
        <f t="shared" si="41"/>
        <v>12565</v>
      </c>
      <c r="BS16" s="283">
        <f t="shared" si="42"/>
        <v>0</v>
      </c>
      <c r="BT16" s="283">
        <f t="shared" si="43"/>
        <v>9259</v>
      </c>
      <c r="BU16" s="283">
        <f t="shared" si="44"/>
        <v>701</v>
      </c>
      <c r="BV16" s="283">
        <f t="shared" si="45"/>
        <v>2605</v>
      </c>
      <c r="BW16" s="283">
        <f t="shared" si="46"/>
        <v>0</v>
      </c>
      <c r="BX16" s="283">
        <f t="shared" si="47"/>
        <v>0</v>
      </c>
      <c r="BY16" s="283">
        <f t="shared" si="21"/>
        <v>11699</v>
      </c>
      <c r="BZ16" s="283">
        <f t="shared" si="22"/>
        <v>0</v>
      </c>
      <c r="CA16" s="283">
        <f t="shared" si="23"/>
        <v>9259</v>
      </c>
      <c r="CB16" s="283">
        <f t="shared" si="24"/>
        <v>219</v>
      </c>
      <c r="CC16" s="283">
        <f t="shared" si="25"/>
        <v>2221</v>
      </c>
      <c r="CD16" s="283">
        <f t="shared" si="26"/>
        <v>0</v>
      </c>
      <c r="CE16" s="283">
        <f t="shared" si="27"/>
        <v>0</v>
      </c>
      <c r="CF16" s="283">
        <f t="shared" si="28"/>
        <v>866</v>
      </c>
      <c r="CG16" s="283">
        <f t="shared" si="48"/>
        <v>0</v>
      </c>
      <c r="CH16" s="283">
        <f t="shared" si="49"/>
        <v>0</v>
      </c>
      <c r="CI16" s="283">
        <f t="shared" si="50"/>
        <v>482</v>
      </c>
      <c r="CJ16" s="283">
        <f t="shared" si="51"/>
        <v>384</v>
      </c>
      <c r="CK16" s="283">
        <f t="shared" si="52"/>
        <v>0</v>
      </c>
      <c r="CL16" s="283">
        <f t="shared" si="53"/>
        <v>0</v>
      </c>
      <c r="CM16" s="283">
        <f t="shared" si="54"/>
        <v>5298</v>
      </c>
      <c r="CN16" s="283">
        <f t="shared" si="55"/>
        <v>0</v>
      </c>
      <c r="CO16" s="283">
        <f t="shared" si="56"/>
        <v>4743</v>
      </c>
      <c r="CP16" s="283">
        <f t="shared" si="57"/>
        <v>7</v>
      </c>
      <c r="CQ16" s="283">
        <f t="shared" si="58"/>
        <v>546</v>
      </c>
      <c r="CR16" s="283">
        <f t="shared" si="59"/>
        <v>2</v>
      </c>
      <c r="CS16" s="283">
        <f t="shared" si="60"/>
        <v>0</v>
      </c>
      <c r="CT16" s="283">
        <f t="shared" si="31"/>
        <v>4877</v>
      </c>
      <c r="CU16" s="283">
        <f t="shared" si="32"/>
        <v>0</v>
      </c>
      <c r="CV16" s="283">
        <f t="shared" si="33"/>
        <v>4324</v>
      </c>
      <c r="CW16" s="283">
        <f t="shared" si="34"/>
        <v>7</v>
      </c>
      <c r="CX16" s="283">
        <f t="shared" si="35"/>
        <v>546</v>
      </c>
      <c r="CY16" s="283">
        <f t="shared" si="36"/>
        <v>0</v>
      </c>
      <c r="CZ16" s="283">
        <f t="shared" si="37"/>
        <v>0</v>
      </c>
      <c r="DA16" s="283">
        <f t="shared" si="38"/>
        <v>421</v>
      </c>
      <c r="DB16" s="283">
        <f t="shared" si="61"/>
        <v>0</v>
      </c>
      <c r="DC16" s="283">
        <f t="shared" si="62"/>
        <v>419</v>
      </c>
      <c r="DD16" s="283">
        <f t="shared" si="63"/>
        <v>0</v>
      </c>
      <c r="DE16" s="283">
        <f t="shared" si="64"/>
        <v>0</v>
      </c>
      <c r="DF16" s="283">
        <f t="shared" si="65"/>
        <v>2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13341</v>
      </c>
      <c r="E17" s="283">
        <f t="shared" si="1"/>
        <v>7834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7032</v>
      </c>
      <c r="K17" s="283">
        <v>7032</v>
      </c>
      <c r="L17" s="283">
        <v>0</v>
      </c>
      <c r="M17" s="283">
        <v>0</v>
      </c>
      <c r="N17" s="283">
        <f t="shared" si="4"/>
        <v>452</v>
      </c>
      <c r="O17" s="283">
        <v>452</v>
      </c>
      <c r="P17" s="283">
        <v>0</v>
      </c>
      <c r="Q17" s="283">
        <v>0</v>
      </c>
      <c r="R17" s="283">
        <f t="shared" si="5"/>
        <v>350</v>
      </c>
      <c r="S17" s="283">
        <v>0</v>
      </c>
      <c r="T17" s="283">
        <v>350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3771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3692</v>
      </c>
      <c r="AJ17" s="283">
        <v>0</v>
      </c>
      <c r="AK17" s="283">
        <v>0</v>
      </c>
      <c r="AL17" s="283">
        <v>3692</v>
      </c>
      <c r="AM17" s="283">
        <f t="shared" si="11"/>
        <v>54</v>
      </c>
      <c r="AN17" s="283">
        <v>0</v>
      </c>
      <c r="AO17" s="283">
        <v>0</v>
      </c>
      <c r="AP17" s="283">
        <v>54</v>
      </c>
      <c r="AQ17" s="283">
        <f t="shared" si="12"/>
        <v>25</v>
      </c>
      <c r="AR17" s="283">
        <v>0</v>
      </c>
      <c r="AS17" s="283">
        <v>0</v>
      </c>
      <c r="AT17" s="283">
        <v>25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1736</v>
      </c>
      <c r="BD17" s="283">
        <f t="shared" si="16"/>
        <v>1736</v>
      </c>
      <c r="BE17" s="283">
        <v>0</v>
      </c>
      <c r="BF17" s="283">
        <v>1001</v>
      </c>
      <c r="BG17" s="283">
        <v>677</v>
      </c>
      <c r="BH17" s="283">
        <v>58</v>
      </c>
      <c r="BI17" s="283">
        <v>0</v>
      </c>
      <c r="BJ17" s="283">
        <v>0</v>
      </c>
      <c r="BK17" s="283">
        <f t="shared" si="18"/>
        <v>0</v>
      </c>
      <c r="BL17" s="283">
        <v>0</v>
      </c>
      <c r="BM17" s="283">
        <v>0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9570</v>
      </c>
      <c r="BS17" s="283">
        <f t="shared" si="42"/>
        <v>0</v>
      </c>
      <c r="BT17" s="283">
        <f t="shared" si="43"/>
        <v>8033</v>
      </c>
      <c r="BU17" s="283">
        <f t="shared" si="44"/>
        <v>1129</v>
      </c>
      <c r="BV17" s="283">
        <f t="shared" si="45"/>
        <v>408</v>
      </c>
      <c r="BW17" s="283">
        <f t="shared" si="46"/>
        <v>0</v>
      </c>
      <c r="BX17" s="283">
        <f t="shared" si="47"/>
        <v>0</v>
      </c>
      <c r="BY17" s="283">
        <f t="shared" si="21"/>
        <v>7834</v>
      </c>
      <c r="BZ17" s="283">
        <f t="shared" si="22"/>
        <v>0</v>
      </c>
      <c r="CA17" s="283">
        <f t="shared" si="23"/>
        <v>7032</v>
      </c>
      <c r="CB17" s="283">
        <f t="shared" si="24"/>
        <v>452</v>
      </c>
      <c r="CC17" s="283">
        <f t="shared" si="25"/>
        <v>350</v>
      </c>
      <c r="CD17" s="283">
        <f t="shared" si="26"/>
        <v>0</v>
      </c>
      <c r="CE17" s="283">
        <f t="shared" si="27"/>
        <v>0</v>
      </c>
      <c r="CF17" s="283">
        <f t="shared" si="28"/>
        <v>1736</v>
      </c>
      <c r="CG17" s="283">
        <f t="shared" si="48"/>
        <v>0</v>
      </c>
      <c r="CH17" s="283">
        <f t="shared" si="49"/>
        <v>1001</v>
      </c>
      <c r="CI17" s="283">
        <f t="shared" si="50"/>
        <v>677</v>
      </c>
      <c r="CJ17" s="283">
        <f t="shared" si="51"/>
        <v>58</v>
      </c>
      <c r="CK17" s="283">
        <f t="shared" si="52"/>
        <v>0</v>
      </c>
      <c r="CL17" s="283">
        <f t="shared" si="53"/>
        <v>0</v>
      </c>
      <c r="CM17" s="283">
        <f t="shared" si="54"/>
        <v>3771</v>
      </c>
      <c r="CN17" s="283">
        <f t="shared" si="55"/>
        <v>0</v>
      </c>
      <c r="CO17" s="283">
        <f t="shared" si="56"/>
        <v>3692</v>
      </c>
      <c r="CP17" s="283">
        <f t="shared" si="57"/>
        <v>54</v>
      </c>
      <c r="CQ17" s="283">
        <f t="shared" si="58"/>
        <v>25</v>
      </c>
      <c r="CR17" s="283">
        <f t="shared" si="59"/>
        <v>0</v>
      </c>
      <c r="CS17" s="283">
        <f t="shared" si="60"/>
        <v>0</v>
      </c>
      <c r="CT17" s="283">
        <f t="shared" si="31"/>
        <v>3771</v>
      </c>
      <c r="CU17" s="283">
        <f t="shared" si="32"/>
        <v>0</v>
      </c>
      <c r="CV17" s="283">
        <f t="shared" si="33"/>
        <v>3692</v>
      </c>
      <c r="CW17" s="283">
        <f t="shared" si="34"/>
        <v>54</v>
      </c>
      <c r="CX17" s="283">
        <f t="shared" si="35"/>
        <v>25</v>
      </c>
      <c r="CY17" s="283">
        <f t="shared" si="36"/>
        <v>0</v>
      </c>
      <c r="CZ17" s="283">
        <f t="shared" si="37"/>
        <v>0</v>
      </c>
      <c r="DA17" s="283">
        <f t="shared" si="38"/>
        <v>0</v>
      </c>
      <c r="DB17" s="283">
        <f t="shared" si="61"/>
        <v>0</v>
      </c>
      <c r="DC17" s="283">
        <f t="shared" si="62"/>
        <v>0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14332</v>
      </c>
      <c r="E18" s="283">
        <f t="shared" si="1"/>
        <v>9793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9026</v>
      </c>
      <c r="K18" s="283">
        <v>0</v>
      </c>
      <c r="L18" s="283">
        <v>9026</v>
      </c>
      <c r="M18" s="283">
        <v>0</v>
      </c>
      <c r="N18" s="283">
        <f t="shared" si="4"/>
        <v>292</v>
      </c>
      <c r="O18" s="283">
        <v>0</v>
      </c>
      <c r="P18" s="283">
        <v>292</v>
      </c>
      <c r="Q18" s="283">
        <v>0</v>
      </c>
      <c r="R18" s="283">
        <f t="shared" si="5"/>
        <v>170</v>
      </c>
      <c r="S18" s="283">
        <v>10</v>
      </c>
      <c r="T18" s="283">
        <v>160</v>
      </c>
      <c r="U18" s="283">
        <v>0</v>
      </c>
      <c r="V18" s="283">
        <f t="shared" si="6"/>
        <v>18</v>
      </c>
      <c r="W18" s="283">
        <v>18</v>
      </c>
      <c r="X18" s="283">
        <v>0</v>
      </c>
      <c r="Y18" s="283">
        <v>0</v>
      </c>
      <c r="Z18" s="283">
        <f t="shared" si="7"/>
        <v>287</v>
      </c>
      <c r="AA18" s="283">
        <v>0</v>
      </c>
      <c r="AB18" s="283">
        <v>287</v>
      </c>
      <c r="AC18" s="283">
        <v>0</v>
      </c>
      <c r="AD18" s="283">
        <f t="shared" si="8"/>
        <v>4365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4326</v>
      </c>
      <c r="AJ18" s="283">
        <v>0</v>
      </c>
      <c r="AK18" s="283">
        <v>0</v>
      </c>
      <c r="AL18" s="283">
        <v>4326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39</v>
      </c>
      <c r="AZ18" s="283">
        <v>0</v>
      </c>
      <c r="BA18" s="283">
        <v>0</v>
      </c>
      <c r="BB18" s="283">
        <v>39</v>
      </c>
      <c r="BC18" s="283">
        <f t="shared" si="15"/>
        <v>174</v>
      </c>
      <c r="BD18" s="283">
        <f t="shared" si="16"/>
        <v>157</v>
      </c>
      <c r="BE18" s="283">
        <v>0</v>
      </c>
      <c r="BF18" s="283">
        <v>12</v>
      </c>
      <c r="BG18" s="283">
        <v>138</v>
      </c>
      <c r="BH18" s="283">
        <v>0</v>
      </c>
      <c r="BI18" s="283">
        <v>0</v>
      </c>
      <c r="BJ18" s="283">
        <v>7</v>
      </c>
      <c r="BK18" s="283">
        <f t="shared" si="18"/>
        <v>17</v>
      </c>
      <c r="BL18" s="283">
        <v>0</v>
      </c>
      <c r="BM18" s="283">
        <v>17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9950</v>
      </c>
      <c r="BS18" s="283">
        <f t="shared" si="42"/>
        <v>0</v>
      </c>
      <c r="BT18" s="283">
        <f t="shared" si="43"/>
        <v>9038</v>
      </c>
      <c r="BU18" s="283">
        <f t="shared" si="44"/>
        <v>430</v>
      </c>
      <c r="BV18" s="283">
        <f t="shared" si="45"/>
        <v>170</v>
      </c>
      <c r="BW18" s="283">
        <f t="shared" si="46"/>
        <v>18</v>
      </c>
      <c r="BX18" s="283">
        <f t="shared" si="47"/>
        <v>294</v>
      </c>
      <c r="BY18" s="283">
        <f t="shared" si="21"/>
        <v>9793</v>
      </c>
      <c r="BZ18" s="283">
        <f t="shared" si="22"/>
        <v>0</v>
      </c>
      <c r="CA18" s="283">
        <f t="shared" si="23"/>
        <v>9026</v>
      </c>
      <c r="CB18" s="283">
        <f t="shared" si="24"/>
        <v>292</v>
      </c>
      <c r="CC18" s="283">
        <f t="shared" si="25"/>
        <v>170</v>
      </c>
      <c r="CD18" s="283">
        <f t="shared" si="26"/>
        <v>18</v>
      </c>
      <c r="CE18" s="283">
        <f t="shared" si="27"/>
        <v>287</v>
      </c>
      <c r="CF18" s="283">
        <f t="shared" si="28"/>
        <v>157</v>
      </c>
      <c r="CG18" s="283">
        <f t="shared" si="48"/>
        <v>0</v>
      </c>
      <c r="CH18" s="283">
        <f t="shared" si="49"/>
        <v>12</v>
      </c>
      <c r="CI18" s="283">
        <f t="shared" si="50"/>
        <v>138</v>
      </c>
      <c r="CJ18" s="283">
        <f t="shared" si="51"/>
        <v>0</v>
      </c>
      <c r="CK18" s="283">
        <f t="shared" si="52"/>
        <v>0</v>
      </c>
      <c r="CL18" s="283">
        <f t="shared" si="53"/>
        <v>7</v>
      </c>
      <c r="CM18" s="283">
        <f t="shared" si="54"/>
        <v>4382</v>
      </c>
      <c r="CN18" s="283">
        <f t="shared" si="55"/>
        <v>0</v>
      </c>
      <c r="CO18" s="283">
        <f t="shared" si="56"/>
        <v>4343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39</v>
      </c>
      <c r="CT18" s="283">
        <f t="shared" si="31"/>
        <v>4365</v>
      </c>
      <c r="CU18" s="283">
        <f t="shared" si="32"/>
        <v>0</v>
      </c>
      <c r="CV18" s="283">
        <f t="shared" si="33"/>
        <v>4326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39</v>
      </c>
      <c r="DA18" s="283">
        <f t="shared" si="38"/>
        <v>17</v>
      </c>
      <c r="DB18" s="283">
        <f t="shared" si="61"/>
        <v>0</v>
      </c>
      <c r="DC18" s="283">
        <f t="shared" si="62"/>
        <v>17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17720</v>
      </c>
      <c r="E19" s="283">
        <f t="shared" si="1"/>
        <v>11490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9325</v>
      </c>
      <c r="K19" s="283">
        <v>9325</v>
      </c>
      <c r="L19" s="283">
        <v>0</v>
      </c>
      <c r="M19" s="283">
        <v>0</v>
      </c>
      <c r="N19" s="283">
        <f t="shared" si="4"/>
        <v>501</v>
      </c>
      <c r="O19" s="283">
        <v>501</v>
      </c>
      <c r="P19" s="283">
        <v>0</v>
      </c>
      <c r="Q19" s="283">
        <v>0</v>
      </c>
      <c r="R19" s="283">
        <f t="shared" si="5"/>
        <v>1645</v>
      </c>
      <c r="S19" s="283">
        <v>1645</v>
      </c>
      <c r="T19" s="283">
        <v>0</v>
      </c>
      <c r="U19" s="283">
        <v>0</v>
      </c>
      <c r="V19" s="283">
        <f t="shared" si="6"/>
        <v>16</v>
      </c>
      <c r="W19" s="283">
        <v>16</v>
      </c>
      <c r="X19" s="283">
        <v>0</v>
      </c>
      <c r="Y19" s="283">
        <v>0</v>
      </c>
      <c r="Z19" s="283">
        <f t="shared" si="7"/>
        <v>3</v>
      </c>
      <c r="AA19" s="283">
        <v>3</v>
      </c>
      <c r="AB19" s="283">
        <v>0</v>
      </c>
      <c r="AC19" s="283">
        <v>0</v>
      </c>
      <c r="AD19" s="283">
        <f t="shared" si="8"/>
        <v>3961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3862</v>
      </c>
      <c r="AJ19" s="283">
        <v>0</v>
      </c>
      <c r="AK19" s="283">
        <v>0</v>
      </c>
      <c r="AL19" s="283">
        <v>3862</v>
      </c>
      <c r="AM19" s="283">
        <f t="shared" si="11"/>
        <v>99</v>
      </c>
      <c r="AN19" s="283">
        <v>0</v>
      </c>
      <c r="AO19" s="283">
        <v>0</v>
      </c>
      <c r="AP19" s="283">
        <v>99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2269</v>
      </c>
      <c r="BD19" s="283">
        <f t="shared" si="16"/>
        <v>740</v>
      </c>
      <c r="BE19" s="283">
        <v>0</v>
      </c>
      <c r="BF19" s="283">
        <v>408</v>
      </c>
      <c r="BG19" s="283">
        <v>332</v>
      </c>
      <c r="BH19" s="283">
        <v>0</v>
      </c>
      <c r="BI19" s="283">
        <v>0</v>
      </c>
      <c r="BJ19" s="283">
        <v>0</v>
      </c>
      <c r="BK19" s="283">
        <f t="shared" si="18"/>
        <v>1529</v>
      </c>
      <c r="BL19" s="283">
        <v>0</v>
      </c>
      <c r="BM19" s="283">
        <v>363</v>
      </c>
      <c r="BN19" s="283">
        <v>2</v>
      </c>
      <c r="BO19" s="283">
        <v>0</v>
      </c>
      <c r="BP19" s="283">
        <v>1164</v>
      </c>
      <c r="BQ19" s="283">
        <v>0</v>
      </c>
      <c r="BR19" s="283">
        <f t="shared" si="41"/>
        <v>12230</v>
      </c>
      <c r="BS19" s="283">
        <f t="shared" si="42"/>
        <v>0</v>
      </c>
      <c r="BT19" s="283">
        <f t="shared" si="43"/>
        <v>9733</v>
      </c>
      <c r="BU19" s="283">
        <f t="shared" si="44"/>
        <v>833</v>
      </c>
      <c r="BV19" s="283">
        <f t="shared" si="45"/>
        <v>1645</v>
      </c>
      <c r="BW19" s="283">
        <f t="shared" si="46"/>
        <v>16</v>
      </c>
      <c r="BX19" s="283">
        <f t="shared" si="47"/>
        <v>3</v>
      </c>
      <c r="BY19" s="283">
        <f t="shared" si="21"/>
        <v>11490</v>
      </c>
      <c r="BZ19" s="283">
        <f t="shared" si="22"/>
        <v>0</v>
      </c>
      <c r="CA19" s="283">
        <f t="shared" si="23"/>
        <v>9325</v>
      </c>
      <c r="CB19" s="283">
        <f t="shared" si="24"/>
        <v>501</v>
      </c>
      <c r="CC19" s="283">
        <f t="shared" si="25"/>
        <v>1645</v>
      </c>
      <c r="CD19" s="283">
        <f t="shared" si="26"/>
        <v>16</v>
      </c>
      <c r="CE19" s="283">
        <f t="shared" si="27"/>
        <v>3</v>
      </c>
      <c r="CF19" s="283">
        <f t="shared" si="28"/>
        <v>740</v>
      </c>
      <c r="CG19" s="283">
        <f t="shared" si="48"/>
        <v>0</v>
      </c>
      <c r="CH19" s="283">
        <f t="shared" si="49"/>
        <v>408</v>
      </c>
      <c r="CI19" s="283">
        <f t="shared" si="50"/>
        <v>332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5490</v>
      </c>
      <c r="CN19" s="283">
        <f t="shared" si="55"/>
        <v>0</v>
      </c>
      <c r="CO19" s="283">
        <f t="shared" si="56"/>
        <v>4225</v>
      </c>
      <c r="CP19" s="283">
        <f t="shared" si="57"/>
        <v>101</v>
      </c>
      <c r="CQ19" s="283">
        <f t="shared" si="58"/>
        <v>0</v>
      </c>
      <c r="CR19" s="283">
        <f t="shared" si="59"/>
        <v>1164</v>
      </c>
      <c r="CS19" s="283">
        <f t="shared" si="60"/>
        <v>0</v>
      </c>
      <c r="CT19" s="283">
        <f t="shared" si="31"/>
        <v>3961</v>
      </c>
      <c r="CU19" s="283">
        <f t="shared" si="32"/>
        <v>0</v>
      </c>
      <c r="CV19" s="283">
        <f t="shared" si="33"/>
        <v>3862</v>
      </c>
      <c r="CW19" s="283">
        <f t="shared" si="34"/>
        <v>99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1529</v>
      </c>
      <c r="DB19" s="283">
        <f t="shared" si="61"/>
        <v>0</v>
      </c>
      <c r="DC19" s="283">
        <f t="shared" si="62"/>
        <v>363</v>
      </c>
      <c r="DD19" s="283">
        <f t="shared" si="63"/>
        <v>2</v>
      </c>
      <c r="DE19" s="283">
        <f t="shared" si="64"/>
        <v>0</v>
      </c>
      <c r="DF19" s="283">
        <f t="shared" si="65"/>
        <v>1164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44126</v>
      </c>
      <c r="E20" s="283">
        <f t="shared" si="1"/>
        <v>31971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27059</v>
      </c>
      <c r="K20" s="283">
        <v>0</v>
      </c>
      <c r="L20" s="283">
        <v>27059</v>
      </c>
      <c r="M20" s="283">
        <v>0</v>
      </c>
      <c r="N20" s="283">
        <f t="shared" si="4"/>
        <v>1341</v>
      </c>
      <c r="O20" s="283">
        <v>0</v>
      </c>
      <c r="P20" s="283">
        <v>1341</v>
      </c>
      <c r="Q20" s="283">
        <v>0</v>
      </c>
      <c r="R20" s="283">
        <f t="shared" si="5"/>
        <v>3190</v>
      </c>
      <c r="S20" s="283">
        <v>0</v>
      </c>
      <c r="T20" s="283">
        <v>3190</v>
      </c>
      <c r="U20" s="283">
        <v>0</v>
      </c>
      <c r="V20" s="283">
        <f t="shared" si="6"/>
        <v>59</v>
      </c>
      <c r="W20" s="283">
        <v>0</v>
      </c>
      <c r="X20" s="283">
        <v>59</v>
      </c>
      <c r="Y20" s="283">
        <v>0</v>
      </c>
      <c r="Z20" s="283">
        <f t="shared" si="7"/>
        <v>322</v>
      </c>
      <c r="AA20" s="283">
        <v>0</v>
      </c>
      <c r="AB20" s="283">
        <v>322</v>
      </c>
      <c r="AC20" s="283">
        <v>0</v>
      </c>
      <c r="AD20" s="283">
        <f t="shared" si="8"/>
        <v>7582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7100</v>
      </c>
      <c r="AJ20" s="283">
        <v>0</v>
      </c>
      <c r="AK20" s="283">
        <v>0</v>
      </c>
      <c r="AL20" s="283">
        <v>7100</v>
      </c>
      <c r="AM20" s="283">
        <f t="shared" si="11"/>
        <v>482</v>
      </c>
      <c r="AN20" s="283">
        <v>0</v>
      </c>
      <c r="AO20" s="283">
        <v>0</v>
      </c>
      <c r="AP20" s="283">
        <v>482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4573</v>
      </c>
      <c r="BD20" s="283">
        <f t="shared" si="16"/>
        <v>761</v>
      </c>
      <c r="BE20" s="283">
        <v>0</v>
      </c>
      <c r="BF20" s="283">
        <v>0</v>
      </c>
      <c r="BG20" s="283">
        <v>508</v>
      </c>
      <c r="BH20" s="283">
        <v>73</v>
      </c>
      <c r="BI20" s="283">
        <v>0</v>
      </c>
      <c r="BJ20" s="283">
        <v>180</v>
      </c>
      <c r="BK20" s="283">
        <f t="shared" si="18"/>
        <v>3812</v>
      </c>
      <c r="BL20" s="283">
        <v>0</v>
      </c>
      <c r="BM20" s="283">
        <v>651</v>
      </c>
      <c r="BN20" s="283">
        <v>464</v>
      </c>
      <c r="BO20" s="283">
        <v>2498</v>
      </c>
      <c r="BP20" s="283">
        <v>0</v>
      </c>
      <c r="BQ20" s="283">
        <v>199</v>
      </c>
      <c r="BR20" s="283">
        <f t="shared" si="41"/>
        <v>32732</v>
      </c>
      <c r="BS20" s="283">
        <f t="shared" si="42"/>
        <v>0</v>
      </c>
      <c r="BT20" s="283">
        <f t="shared" si="43"/>
        <v>27059</v>
      </c>
      <c r="BU20" s="283">
        <f t="shared" si="44"/>
        <v>1849</v>
      </c>
      <c r="BV20" s="283">
        <f t="shared" si="45"/>
        <v>3263</v>
      </c>
      <c r="BW20" s="283">
        <f t="shared" si="46"/>
        <v>59</v>
      </c>
      <c r="BX20" s="283">
        <f t="shared" si="47"/>
        <v>502</v>
      </c>
      <c r="BY20" s="283">
        <f t="shared" si="21"/>
        <v>31971</v>
      </c>
      <c r="BZ20" s="283">
        <f t="shared" si="22"/>
        <v>0</v>
      </c>
      <c r="CA20" s="283">
        <f t="shared" si="23"/>
        <v>27059</v>
      </c>
      <c r="CB20" s="283">
        <f t="shared" si="24"/>
        <v>1341</v>
      </c>
      <c r="CC20" s="283">
        <f t="shared" si="25"/>
        <v>3190</v>
      </c>
      <c r="CD20" s="283">
        <f t="shared" si="26"/>
        <v>59</v>
      </c>
      <c r="CE20" s="283">
        <f t="shared" si="27"/>
        <v>322</v>
      </c>
      <c r="CF20" s="283">
        <f t="shared" si="28"/>
        <v>761</v>
      </c>
      <c r="CG20" s="283">
        <f t="shared" si="48"/>
        <v>0</v>
      </c>
      <c r="CH20" s="283">
        <f t="shared" si="49"/>
        <v>0</v>
      </c>
      <c r="CI20" s="283">
        <f t="shared" si="50"/>
        <v>508</v>
      </c>
      <c r="CJ20" s="283">
        <f t="shared" si="51"/>
        <v>73</v>
      </c>
      <c r="CK20" s="283">
        <f t="shared" si="52"/>
        <v>0</v>
      </c>
      <c r="CL20" s="283">
        <f t="shared" si="53"/>
        <v>180</v>
      </c>
      <c r="CM20" s="283">
        <f t="shared" si="54"/>
        <v>11394</v>
      </c>
      <c r="CN20" s="283">
        <f t="shared" si="55"/>
        <v>0</v>
      </c>
      <c r="CO20" s="283">
        <f t="shared" si="56"/>
        <v>7751</v>
      </c>
      <c r="CP20" s="283">
        <f t="shared" si="57"/>
        <v>946</v>
      </c>
      <c r="CQ20" s="283">
        <f t="shared" si="58"/>
        <v>2498</v>
      </c>
      <c r="CR20" s="283">
        <f t="shared" si="59"/>
        <v>0</v>
      </c>
      <c r="CS20" s="283">
        <f t="shared" si="60"/>
        <v>199</v>
      </c>
      <c r="CT20" s="283">
        <f t="shared" si="31"/>
        <v>7582</v>
      </c>
      <c r="CU20" s="283">
        <f t="shared" si="32"/>
        <v>0</v>
      </c>
      <c r="CV20" s="283">
        <f t="shared" si="33"/>
        <v>7100</v>
      </c>
      <c r="CW20" s="283">
        <f t="shared" si="34"/>
        <v>482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3812</v>
      </c>
      <c r="DB20" s="283">
        <f t="shared" si="61"/>
        <v>0</v>
      </c>
      <c r="DC20" s="283">
        <f t="shared" si="62"/>
        <v>651</v>
      </c>
      <c r="DD20" s="283">
        <f t="shared" si="63"/>
        <v>464</v>
      </c>
      <c r="DE20" s="283">
        <f t="shared" si="64"/>
        <v>2498</v>
      </c>
      <c r="DF20" s="283">
        <f t="shared" si="65"/>
        <v>0</v>
      </c>
      <c r="DG20" s="283">
        <f t="shared" si="66"/>
        <v>199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25369</v>
      </c>
      <c r="E21" s="283">
        <f t="shared" si="1"/>
        <v>18635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16530</v>
      </c>
      <c r="K21" s="283">
        <v>0</v>
      </c>
      <c r="L21" s="283">
        <v>16530</v>
      </c>
      <c r="M21" s="283">
        <v>0</v>
      </c>
      <c r="N21" s="283">
        <f t="shared" si="4"/>
        <v>762</v>
      </c>
      <c r="O21" s="283">
        <v>0</v>
      </c>
      <c r="P21" s="283">
        <v>762</v>
      </c>
      <c r="Q21" s="283">
        <v>0</v>
      </c>
      <c r="R21" s="283">
        <f t="shared" si="5"/>
        <v>821</v>
      </c>
      <c r="S21" s="283">
        <v>347</v>
      </c>
      <c r="T21" s="283">
        <v>474</v>
      </c>
      <c r="U21" s="283">
        <v>0</v>
      </c>
      <c r="V21" s="283">
        <f t="shared" si="6"/>
        <v>35</v>
      </c>
      <c r="W21" s="283">
        <v>35</v>
      </c>
      <c r="X21" s="283">
        <v>0</v>
      </c>
      <c r="Y21" s="283">
        <v>0</v>
      </c>
      <c r="Z21" s="283">
        <f t="shared" si="7"/>
        <v>487</v>
      </c>
      <c r="AA21" s="283">
        <v>0</v>
      </c>
      <c r="AB21" s="283">
        <v>487</v>
      </c>
      <c r="AC21" s="283">
        <v>0</v>
      </c>
      <c r="AD21" s="283">
        <f t="shared" si="8"/>
        <v>6476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6444</v>
      </c>
      <c r="AJ21" s="283">
        <v>0</v>
      </c>
      <c r="AK21" s="283">
        <v>0</v>
      </c>
      <c r="AL21" s="283">
        <v>6444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32</v>
      </c>
      <c r="AZ21" s="283">
        <v>0</v>
      </c>
      <c r="BA21" s="283">
        <v>0</v>
      </c>
      <c r="BB21" s="283">
        <v>32</v>
      </c>
      <c r="BC21" s="283">
        <f t="shared" si="15"/>
        <v>258</v>
      </c>
      <c r="BD21" s="283">
        <f t="shared" si="16"/>
        <v>198</v>
      </c>
      <c r="BE21" s="283">
        <v>0</v>
      </c>
      <c r="BF21" s="283">
        <v>19</v>
      </c>
      <c r="BG21" s="283">
        <v>157</v>
      </c>
      <c r="BH21" s="283">
        <v>13</v>
      </c>
      <c r="BI21" s="283">
        <v>0</v>
      </c>
      <c r="BJ21" s="283">
        <v>9</v>
      </c>
      <c r="BK21" s="283">
        <f t="shared" si="18"/>
        <v>60</v>
      </c>
      <c r="BL21" s="283">
        <v>0</v>
      </c>
      <c r="BM21" s="283">
        <v>54</v>
      </c>
      <c r="BN21" s="283">
        <v>0</v>
      </c>
      <c r="BO21" s="283">
        <v>0</v>
      </c>
      <c r="BP21" s="283">
        <v>0</v>
      </c>
      <c r="BQ21" s="283">
        <v>6</v>
      </c>
      <c r="BR21" s="283">
        <f t="shared" si="41"/>
        <v>18833</v>
      </c>
      <c r="BS21" s="283">
        <f t="shared" si="42"/>
        <v>0</v>
      </c>
      <c r="BT21" s="283">
        <f t="shared" si="43"/>
        <v>16549</v>
      </c>
      <c r="BU21" s="283">
        <f t="shared" si="44"/>
        <v>919</v>
      </c>
      <c r="BV21" s="283">
        <f t="shared" si="45"/>
        <v>834</v>
      </c>
      <c r="BW21" s="283">
        <f t="shared" si="46"/>
        <v>35</v>
      </c>
      <c r="BX21" s="283">
        <f t="shared" si="47"/>
        <v>496</v>
      </c>
      <c r="BY21" s="283">
        <f t="shared" si="21"/>
        <v>18635</v>
      </c>
      <c r="BZ21" s="283">
        <f t="shared" si="22"/>
        <v>0</v>
      </c>
      <c r="CA21" s="283">
        <f t="shared" si="23"/>
        <v>16530</v>
      </c>
      <c r="CB21" s="283">
        <f t="shared" si="24"/>
        <v>762</v>
      </c>
      <c r="CC21" s="283">
        <f t="shared" si="25"/>
        <v>821</v>
      </c>
      <c r="CD21" s="283">
        <f t="shared" si="26"/>
        <v>35</v>
      </c>
      <c r="CE21" s="283">
        <f t="shared" si="27"/>
        <v>487</v>
      </c>
      <c r="CF21" s="283">
        <f t="shared" si="28"/>
        <v>198</v>
      </c>
      <c r="CG21" s="283">
        <f t="shared" si="48"/>
        <v>0</v>
      </c>
      <c r="CH21" s="283">
        <f t="shared" si="49"/>
        <v>19</v>
      </c>
      <c r="CI21" s="283">
        <f t="shared" si="50"/>
        <v>157</v>
      </c>
      <c r="CJ21" s="283">
        <f t="shared" si="51"/>
        <v>13</v>
      </c>
      <c r="CK21" s="283">
        <f t="shared" si="52"/>
        <v>0</v>
      </c>
      <c r="CL21" s="283">
        <f t="shared" si="53"/>
        <v>9</v>
      </c>
      <c r="CM21" s="283">
        <f t="shared" si="54"/>
        <v>6536</v>
      </c>
      <c r="CN21" s="283">
        <f t="shared" si="55"/>
        <v>0</v>
      </c>
      <c r="CO21" s="283">
        <f t="shared" si="56"/>
        <v>6498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38</v>
      </c>
      <c r="CT21" s="283">
        <f t="shared" si="31"/>
        <v>6476</v>
      </c>
      <c r="CU21" s="283">
        <f t="shared" si="32"/>
        <v>0</v>
      </c>
      <c r="CV21" s="283">
        <f t="shared" si="33"/>
        <v>6444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32</v>
      </c>
      <c r="DA21" s="283">
        <f t="shared" si="38"/>
        <v>60</v>
      </c>
      <c r="DB21" s="283">
        <f t="shared" si="61"/>
        <v>0</v>
      </c>
      <c r="DC21" s="283">
        <f t="shared" si="62"/>
        <v>54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6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6286</v>
      </c>
      <c r="E22" s="283">
        <f t="shared" si="1"/>
        <v>4385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3872</v>
      </c>
      <c r="K22" s="283">
        <v>0</v>
      </c>
      <c r="L22" s="283">
        <v>3842</v>
      </c>
      <c r="M22" s="283">
        <v>30</v>
      </c>
      <c r="N22" s="283">
        <f t="shared" si="4"/>
        <v>78</v>
      </c>
      <c r="O22" s="283">
        <v>0</v>
      </c>
      <c r="P22" s="283">
        <v>54</v>
      </c>
      <c r="Q22" s="283">
        <v>24</v>
      </c>
      <c r="R22" s="283">
        <f t="shared" si="5"/>
        <v>219</v>
      </c>
      <c r="S22" s="283">
        <v>0</v>
      </c>
      <c r="T22" s="283">
        <v>219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216</v>
      </c>
      <c r="AA22" s="283">
        <v>0</v>
      </c>
      <c r="AB22" s="283">
        <v>64</v>
      </c>
      <c r="AC22" s="283">
        <v>152</v>
      </c>
      <c r="AD22" s="283">
        <f t="shared" si="8"/>
        <v>1487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1347</v>
      </c>
      <c r="AJ22" s="283">
        <v>0</v>
      </c>
      <c r="AK22" s="283">
        <v>0</v>
      </c>
      <c r="AL22" s="283">
        <v>1347</v>
      </c>
      <c r="AM22" s="283">
        <f t="shared" si="11"/>
        <v>6</v>
      </c>
      <c r="AN22" s="283">
        <v>0</v>
      </c>
      <c r="AO22" s="283">
        <v>0</v>
      </c>
      <c r="AP22" s="283">
        <v>6</v>
      </c>
      <c r="AQ22" s="283">
        <f t="shared" si="12"/>
        <v>118</v>
      </c>
      <c r="AR22" s="283">
        <v>0</v>
      </c>
      <c r="AS22" s="283">
        <v>0</v>
      </c>
      <c r="AT22" s="283">
        <v>118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16</v>
      </c>
      <c r="AZ22" s="283">
        <v>0</v>
      </c>
      <c r="BA22" s="283">
        <v>0</v>
      </c>
      <c r="BB22" s="283">
        <v>16</v>
      </c>
      <c r="BC22" s="283">
        <f t="shared" si="15"/>
        <v>414</v>
      </c>
      <c r="BD22" s="283">
        <f t="shared" si="16"/>
        <v>221</v>
      </c>
      <c r="BE22" s="283">
        <v>0</v>
      </c>
      <c r="BF22" s="283">
        <v>0</v>
      </c>
      <c r="BG22" s="283">
        <v>85</v>
      </c>
      <c r="BH22" s="283">
        <v>6</v>
      </c>
      <c r="BI22" s="283">
        <v>7</v>
      </c>
      <c r="BJ22" s="283">
        <v>123</v>
      </c>
      <c r="BK22" s="283">
        <f t="shared" si="18"/>
        <v>193</v>
      </c>
      <c r="BL22" s="283">
        <v>0</v>
      </c>
      <c r="BM22" s="283">
        <v>136</v>
      </c>
      <c r="BN22" s="283">
        <v>10</v>
      </c>
      <c r="BO22" s="283">
        <v>0</v>
      </c>
      <c r="BP22" s="283">
        <v>0</v>
      </c>
      <c r="BQ22" s="283">
        <v>47</v>
      </c>
      <c r="BR22" s="283">
        <f t="shared" si="41"/>
        <v>4606</v>
      </c>
      <c r="BS22" s="283">
        <f t="shared" si="42"/>
        <v>0</v>
      </c>
      <c r="BT22" s="283">
        <f t="shared" si="43"/>
        <v>3872</v>
      </c>
      <c r="BU22" s="283">
        <f t="shared" si="44"/>
        <v>163</v>
      </c>
      <c r="BV22" s="283">
        <f t="shared" si="45"/>
        <v>225</v>
      </c>
      <c r="BW22" s="283">
        <f t="shared" si="46"/>
        <v>7</v>
      </c>
      <c r="BX22" s="283">
        <f t="shared" si="47"/>
        <v>339</v>
      </c>
      <c r="BY22" s="283">
        <f t="shared" si="21"/>
        <v>4385</v>
      </c>
      <c r="BZ22" s="283">
        <f t="shared" si="22"/>
        <v>0</v>
      </c>
      <c r="CA22" s="283">
        <f t="shared" si="23"/>
        <v>3872</v>
      </c>
      <c r="CB22" s="283">
        <f t="shared" si="24"/>
        <v>78</v>
      </c>
      <c r="CC22" s="283">
        <f t="shared" si="25"/>
        <v>219</v>
      </c>
      <c r="CD22" s="283">
        <f t="shared" si="26"/>
        <v>0</v>
      </c>
      <c r="CE22" s="283">
        <f t="shared" si="27"/>
        <v>216</v>
      </c>
      <c r="CF22" s="283">
        <f t="shared" si="28"/>
        <v>221</v>
      </c>
      <c r="CG22" s="283">
        <f t="shared" si="48"/>
        <v>0</v>
      </c>
      <c r="CH22" s="283">
        <f t="shared" si="49"/>
        <v>0</v>
      </c>
      <c r="CI22" s="283">
        <f t="shared" si="50"/>
        <v>85</v>
      </c>
      <c r="CJ22" s="283">
        <f t="shared" si="51"/>
        <v>6</v>
      </c>
      <c r="CK22" s="283">
        <f t="shared" si="52"/>
        <v>7</v>
      </c>
      <c r="CL22" s="283">
        <f t="shared" si="53"/>
        <v>123</v>
      </c>
      <c r="CM22" s="283">
        <f t="shared" si="54"/>
        <v>1680</v>
      </c>
      <c r="CN22" s="283">
        <f t="shared" si="55"/>
        <v>0</v>
      </c>
      <c r="CO22" s="283">
        <f t="shared" si="56"/>
        <v>1483</v>
      </c>
      <c r="CP22" s="283">
        <f t="shared" si="57"/>
        <v>16</v>
      </c>
      <c r="CQ22" s="283">
        <f t="shared" si="58"/>
        <v>118</v>
      </c>
      <c r="CR22" s="283">
        <f t="shared" si="59"/>
        <v>0</v>
      </c>
      <c r="CS22" s="283">
        <f t="shared" si="60"/>
        <v>63</v>
      </c>
      <c r="CT22" s="283">
        <f t="shared" si="31"/>
        <v>1487</v>
      </c>
      <c r="CU22" s="283">
        <f t="shared" si="32"/>
        <v>0</v>
      </c>
      <c r="CV22" s="283">
        <f t="shared" si="33"/>
        <v>1347</v>
      </c>
      <c r="CW22" s="283">
        <f t="shared" si="34"/>
        <v>6</v>
      </c>
      <c r="CX22" s="283">
        <f t="shared" si="35"/>
        <v>118</v>
      </c>
      <c r="CY22" s="283">
        <f t="shared" si="36"/>
        <v>0</v>
      </c>
      <c r="CZ22" s="283">
        <f t="shared" si="37"/>
        <v>16</v>
      </c>
      <c r="DA22" s="283">
        <f t="shared" si="38"/>
        <v>193</v>
      </c>
      <c r="DB22" s="283">
        <f t="shared" si="61"/>
        <v>0</v>
      </c>
      <c r="DC22" s="283">
        <f t="shared" si="62"/>
        <v>136</v>
      </c>
      <c r="DD22" s="283">
        <f t="shared" si="63"/>
        <v>10</v>
      </c>
      <c r="DE22" s="283">
        <f t="shared" si="64"/>
        <v>0</v>
      </c>
      <c r="DF22" s="283">
        <f t="shared" si="65"/>
        <v>0</v>
      </c>
      <c r="DG22" s="283">
        <f t="shared" si="66"/>
        <v>47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13913</v>
      </c>
      <c r="E23" s="283">
        <f t="shared" si="1"/>
        <v>7284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6574</v>
      </c>
      <c r="K23" s="283">
        <v>0</v>
      </c>
      <c r="L23" s="283">
        <v>6574</v>
      </c>
      <c r="M23" s="283">
        <v>0</v>
      </c>
      <c r="N23" s="283">
        <f t="shared" si="4"/>
        <v>0</v>
      </c>
      <c r="O23" s="283">
        <v>0</v>
      </c>
      <c r="P23" s="283">
        <v>0</v>
      </c>
      <c r="Q23" s="283">
        <v>0</v>
      </c>
      <c r="R23" s="283">
        <f t="shared" si="5"/>
        <v>710</v>
      </c>
      <c r="S23" s="283">
        <v>0</v>
      </c>
      <c r="T23" s="283">
        <v>710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0</v>
      </c>
      <c r="AA23" s="283">
        <v>0</v>
      </c>
      <c r="AB23" s="283">
        <v>0</v>
      </c>
      <c r="AC23" s="283">
        <v>0</v>
      </c>
      <c r="AD23" s="283">
        <f t="shared" si="8"/>
        <v>5099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5099</v>
      </c>
      <c r="AJ23" s="283">
        <v>0</v>
      </c>
      <c r="AK23" s="283">
        <v>0</v>
      </c>
      <c r="AL23" s="283">
        <v>5099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1530</v>
      </c>
      <c r="BD23" s="283">
        <f t="shared" si="16"/>
        <v>1530</v>
      </c>
      <c r="BE23" s="283">
        <v>0</v>
      </c>
      <c r="BF23" s="283">
        <v>182</v>
      </c>
      <c r="BG23" s="283">
        <v>0</v>
      </c>
      <c r="BH23" s="283">
        <v>342</v>
      </c>
      <c r="BI23" s="283">
        <v>0</v>
      </c>
      <c r="BJ23" s="283">
        <v>1006</v>
      </c>
      <c r="BK23" s="283">
        <f t="shared" si="18"/>
        <v>0</v>
      </c>
      <c r="BL23" s="283">
        <v>0</v>
      </c>
      <c r="BM23" s="283">
        <v>0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8814</v>
      </c>
      <c r="BS23" s="283">
        <f t="shared" si="42"/>
        <v>0</v>
      </c>
      <c r="BT23" s="283">
        <f t="shared" si="43"/>
        <v>6756</v>
      </c>
      <c r="BU23" s="283">
        <f t="shared" si="44"/>
        <v>0</v>
      </c>
      <c r="BV23" s="283">
        <f t="shared" si="45"/>
        <v>1052</v>
      </c>
      <c r="BW23" s="283">
        <f t="shared" si="46"/>
        <v>0</v>
      </c>
      <c r="BX23" s="283">
        <f t="shared" si="47"/>
        <v>1006</v>
      </c>
      <c r="BY23" s="283">
        <f t="shared" si="21"/>
        <v>7284</v>
      </c>
      <c r="BZ23" s="283">
        <f t="shared" si="22"/>
        <v>0</v>
      </c>
      <c r="CA23" s="283">
        <f t="shared" si="23"/>
        <v>6574</v>
      </c>
      <c r="CB23" s="283">
        <f t="shared" si="24"/>
        <v>0</v>
      </c>
      <c r="CC23" s="283">
        <f t="shared" si="25"/>
        <v>710</v>
      </c>
      <c r="CD23" s="283">
        <f t="shared" si="26"/>
        <v>0</v>
      </c>
      <c r="CE23" s="283">
        <f t="shared" si="27"/>
        <v>0</v>
      </c>
      <c r="CF23" s="283">
        <f t="shared" si="28"/>
        <v>1530</v>
      </c>
      <c r="CG23" s="283">
        <f t="shared" si="48"/>
        <v>0</v>
      </c>
      <c r="CH23" s="283">
        <f t="shared" si="49"/>
        <v>182</v>
      </c>
      <c r="CI23" s="283">
        <f t="shared" si="50"/>
        <v>0</v>
      </c>
      <c r="CJ23" s="283">
        <f t="shared" si="51"/>
        <v>342</v>
      </c>
      <c r="CK23" s="283">
        <f t="shared" si="52"/>
        <v>0</v>
      </c>
      <c r="CL23" s="283">
        <f t="shared" si="53"/>
        <v>1006</v>
      </c>
      <c r="CM23" s="283">
        <f t="shared" si="54"/>
        <v>5099</v>
      </c>
      <c r="CN23" s="283">
        <f t="shared" si="55"/>
        <v>0</v>
      </c>
      <c r="CO23" s="283">
        <f t="shared" si="56"/>
        <v>5099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5099</v>
      </c>
      <c r="CU23" s="283">
        <f t="shared" si="32"/>
        <v>0</v>
      </c>
      <c r="CV23" s="283">
        <f t="shared" si="33"/>
        <v>5099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0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6517</v>
      </c>
      <c r="E24" s="283">
        <f t="shared" si="1"/>
        <v>4398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3754</v>
      </c>
      <c r="K24" s="283">
        <v>0</v>
      </c>
      <c r="L24" s="283">
        <v>3754</v>
      </c>
      <c r="M24" s="283">
        <v>0</v>
      </c>
      <c r="N24" s="283">
        <f t="shared" si="4"/>
        <v>64</v>
      </c>
      <c r="O24" s="283">
        <v>0</v>
      </c>
      <c r="P24" s="283">
        <v>64</v>
      </c>
      <c r="Q24" s="283">
        <v>0</v>
      </c>
      <c r="R24" s="283">
        <f t="shared" si="5"/>
        <v>549</v>
      </c>
      <c r="S24" s="283">
        <v>0</v>
      </c>
      <c r="T24" s="283">
        <v>549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31</v>
      </c>
      <c r="AA24" s="283">
        <v>0</v>
      </c>
      <c r="AB24" s="283">
        <v>31</v>
      </c>
      <c r="AC24" s="283">
        <v>0</v>
      </c>
      <c r="AD24" s="283">
        <f t="shared" si="8"/>
        <v>871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792</v>
      </c>
      <c r="AJ24" s="283">
        <v>0</v>
      </c>
      <c r="AK24" s="283">
        <v>0</v>
      </c>
      <c r="AL24" s="283">
        <v>792</v>
      </c>
      <c r="AM24" s="283">
        <f t="shared" si="11"/>
        <v>18</v>
      </c>
      <c r="AN24" s="283">
        <v>0</v>
      </c>
      <c r="AO24" s="283">
        <v>0</v>
      </c>
      <c r="AP24" s="283">
        <v>18</v>
      </c>
      <c r="AQ24" s="283">
        <f t="shared" si="12"/>
        <v>43</v>
      </c>
      <c r="AR24" s="283">
        <v>0</v>
      </c>
      <c r="AS24" s="283">
        <v>0</v>
      </c>
      <c r="AT24" s="283">
        <v>43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18</v>
      </c>
      <c r="AZ24" s="283">
        <v>0</v>
      </c>
      <c r="BA24" s="283">
        <v>0</v>
      </c>
      <c r="BB24" s="283">
        <v>18</v>
      </c>
      <c r="BC24" s="283">
        <f t="shared" si="15"/>
        <v>1248</v>
      </c>
      <c r="BD24" s="283">
        <f t="shared" si="16"/>
        <v>833</v>
      </c>
      <c r="BE24" s="283">
        <v>0</v>
      </c>
      <c r="BF24" s="283">
        <v>425</v>
      </c>
      <c r="BG24" s="283">
        <v>47</v>
      </c>
      <c r="BH24" s="283">
        <v>321</v>
      </c>
      <c r="BI24" s="283">
        <v>0</v>
      </c>
      <c r="BJ24" s="283">
        <v>40</v>
      </c>
      <c r="BK24" s="283">
        <f t="shared" si="18"/>
        <v>415</v>
      </c>
      <c r="BL24" s="283">
        <v>0</v>
      </c>
      <c r="BM24" s="283">
        <v>369</v>
      </c>
      <c r="BN24" s="283">
        <v>4</v>
      </c>
      <c r="BO24" s="283">
        <v>36</v>
      </c>
      <c r="BP24" s="283">
        <v>0</v>
      </c>
      <c r="BQ24" s="283">
        <v>6</v>
      </c>
      <c r="BR24" s="283">
        <f t="shared" si="41"/>
        <v>5231</v>
      </c>
      <c r="BS24" s="283">
        <f t="shared" si="42"/>
        <v>0</v>
      </c>
      <c r="BT24" s="283">
        <f t="shared" si="43"/>
        <v>4179</v>
      </c>
      <c r="BU24" s="283">
        <f t="shared" si="44"/>
        <v>111</v>
      </c>
      <c r="BV24" s="283">
        <f t="shared" si="45"/>
        <v>870</v>
      </c>
      <c r="BW24" s="283">
        <f t="shared" si="46"/>
        <v>0</v>
      </c>
      <c r="BX24" s="283">
        <f t="shared" si="47"/>
        <v>71</v>
      </c>
      <c r="BY24" s="283">
        <f t="shared" si="21"/>
        <v>4398</v>
      </c>
      <c r="BZ24" s="283">
        <f t="shared" si="22"/>
        <v>0</v>
      </c>
      <c r="CA24" s="283">
        <f t="shared" si="23"/>
        <v>3754</v>
      </c>
      <c r="CB24" s="283">
        <f t="shared" si="24"/>
        <v>64</v>
      </c>
      <c r="CC24" s="283">
        <f t="shared" si="25"/>
        <v>549</v>
      </c>
      <c r="CD24" s="283">
        <f t="shared" si="26"/>
        <v>0</v>
      </c>
      <c r="CE24" s="283">
        <f t="shared" si="27"/>
        <v>31</v>
      </c>
      <c r="CF24" s="283">
        <f t="shared" si="28"/>
        <v>833</v>
      </c>
      <c r="CG24" s="283">
        <f t="shared" si="48"/>
        <v>0</v>
      </c>
      <c r="CH24" s="283">
        <f t="shared" si="49"/>
        <v>425</v>
      </c>
      <c r="CI24" s="283">
        <f t="shared" si="50"/>
        <v>47</v>
      </c>
      <c r="CJ24" s="283">
        <f t="shared" si="51"/>
        <v>321</v>
      </c>
      <c r="CK24" s="283">
        <f t="shared" si="52"/>
        <v>0</v>
      </c>
      <c r="CL24" s="283">
        <f t="shared" si="53"/>
        <v>40</v>
      </c>
      <c r="CM24" s="283">
        <f t="shared" si="54"/>
        <v>1286</v>
      </c>
      <c r="CN24" s="283">
        <f t="shared" si="55"/>
        <v>0</v>
      </c>
      <c r="CO24" s="283">
        <f t="shared" si="56"/>
        <v>1161</v>
      </c>
      <c r="CP24" s="283">
        <f t="shared" si="57"/>
        <v>22</v>
      </c>
      <c r="CQ24" s="283">
        <f t="shared" si="58"/>
        <v>79</v>
      </c>
      <c r="CR24" s="283">
        <f t="shared" si="59"/>
        <v>0</v>
      </c>
      <c r="CS24" s="283">
        <f t="shared" si="60"/>
        <v>24</v>
      </c>
      <c r="CT24" s="283">
        <f t="shared" si="31"/>
        <v>871</v>
      </c>
      <c r="CU24" s="283">
        <f t="shared" si="32"/>
        <v>0</v>
      </c>
      <c r="CV24" s="283">
        <f t="shared" si="33"/>
        <v>792</v>
      </c>
      <c r="CW24" s="283">
        <f t="shared" si="34"/>
        <v>18</v>
      </c>
      <c r="CX24" s="283">
        <f t="shared" si="35"/>
        <v>43</v>
      </c>
      <c r="CY24" s="283">
        <f t="shared" si="36"/>
        <v>0</v>
      </c>
      <c r="CZ24" s="283">
        <f t="shared" si="37"/>
        <v>18</v>
      </c>
      <c r="DA24" s="283">
        <f t="shared" si="38"/>
        <v>415</v>
      </c>
      <c r="DB24" s="283">
        <f t="shared" si="61"/>
        <v>0</v>
      </c>
      <c r="DC24" s="283">
        <f t="shared" si="62"/>
        <v>369</v>
      </c>
      <c r="DD24" s="283">
        <f t="shared" si="63"/>
        <v>4</v>
      </c>
      <c r="DE24" s="283">
        <f t="shared" si="64"/>
        <v>36</v>
      </c>
      <c r="DF24" s="283">
        <f t="shared" si="65"/>
        <v>0</v>
      </c>
      <c r="DG24" s="283">
        <f t="shared" si="66"/>
        <v>6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9864</v>
      </c>
      <c r="E25" s="283">
        <f t="shared" si="1"/>
        <v>5673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3980</v>
      </c>
      <c r="K25" s="283">
        <v>0</v>
      </c>
      <c r="L25" s="283">
        <v>3980</v>
      </c>
      <c r="M25" s="283">
        <v>0</v>
      </c>
      <c r="N25" s="283">
        <f t="shared" si="4"/>
        <v>0</v>
      </c>
      <c r="O25" s="283">
        <v>0</v>
      </c>
      <c r="P25" s="283">
        <v>0</v>
      </c>
      <c r="Q25" s="283">
        <v>0</v>
      </c>
      <c r="R25" s="283">
        <f t="shared" si="5"/>
        <v>1072</v>
      </c>
      <c r="S25" s="283">
        <v>0</v>
      </c>
      <c r="T25" s="283">
        <v>1072</v>
      </c>
      <c r="U25" s="283">
        <v>0</v>
      </c>
      <c r="V25" s="283">
        <f t="shared" si="6"/>
        <v>15</v>
      </c>
      <c r="W25" s="283">
        <v>0</v>
      </c>
      <c r="X25" s="283">
        <v>15</v>
      </c>
      <c r="Y25" s="283">
        <v>0</v>
      </c>
      <c r="Z25" s="283">
        <f t="shared" si="7"/>
        <v>606</v>
      </c>
      <c r="AA25" s="283">
        <v>0</v>
      </c>
      <c r="AB25" s="283">
        <v>606</v>
      </c>
      <c r="AC25" s="283">
        <v>0</v>
      </c>
      <c r="AD25" s="283">
        <f t="shared" si="8"/>
        <v>3909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3909</v>
      </c>
      <c r="AJ25" s="283">
        <v>0</v>
      </c>
      <c r="AK25" s="283">
        <v>0</v>
      </c>
      <c r="AL25" s="283">
        <v>3909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282</v>
      </c>
      <c r="BD25" s="283">
        <f t="shared" si="16"/>
        <v>282</v>
      </c>
      <c r="BE25" s="283">
        <v>0</v>
      </c>
      <c r="BF25" s="283">
        <v>282</v>
      </c>
      <c r="BG25" s="283">
        <v>0</v>
      </c>
      <c r="BH25" s="283">
        <v>0</v>
      </c>
      <c r="BI25" s="283">
        <v>0</v>
      </c>
      <c r="BJ25" s="283">
        <v>0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5955</v>
      </c>
      <c r="BS25" s="283">
        <f t="shared" si="42"/>
        <v>0</v>
      </c>
      <c r="BT25" s="283">
        <f t="shared" si="43"/>
        <v>4262</v>
      </c>
      <c r="BU25" s="283">
        <f t="shared" si="44"/>
        <v>0</v>
      </c>
      <c r="BV25" s="283">
        <f t="shared" si="45"/>
        <v>1072</v>
      </c>
      <c r="BW25" s="283">
        <f t="shared" si="46"/>
        <v>15</v>
      </c>
      <c r="BX25" s="283">
        <f t="shared" si="47"/>
        <v>606</v>
      </c>
      <c r="BY25" s="283">
        <f t="shared" si="21"/>
        <v>5673</v>
      </c>
      <c r="BZ25" s="283">
        <f t="shared" si="22"/>
        <v>0</v>
      </c>
      <c r="CA25" s="283">
        <f t="shared" si="23"/>
        <v>3980</v>
      </c>
      <c r="CB25" s="283">
        <f t="shared" si="24"/>
        <v>0</v>
      </c>
      <c r="CC25" s="283">
        <f t="shared" si="25"/>
        <v>1072</v>
      </c>
      <c r="CD25" s="283">
        <f t="shared" si="26"/>
        <v>15</v>
      </c>
      <c r="CE25" s="283">
        <f t="shared" si="27"/>
        <v>606</v>
      </c>
      <c r="CF25" s="283">
        <f t="shared" si="28"/>
        <v>282</v>
      </c>
      <c r="CG25" s="283">
        <f t="shared" si="48"/>
        <v>0</v>
      </c>
      <c r="CH25" s="283">
        <f t="shared" si="49"/>
        <v>282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3909</v>
      </c>
      <c r="CN25" s="283">
        <f t="shared" si="55"/>
        <v>0</v>
      </c>
      <c r="CO25" s="283">
        <f t="shared" si="56"/>
        <v>3909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3909</v>
      </c>
      <c r="CU25" s="283">
        <f t="shared" si="32"/>
        <v>0</v>
      </c>
      <c r="CV25" s="283">
        <f t="shared" si="33"/>
        <v>3909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973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12204</v>
      </c>
      <c r="E26" s="283">
        <f t="shared" si="1"/>
        <v>6972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5834</v>
      </c>
      <c r="K26" s="283">
        <v>0</v>
      </c>
      <c r="L26" s="283">
        <v>5834</v>
      </c>
      <c r="M26" s="283">
        <v>0</v>
      </c>
      <c r="N26" s="283">
        <f t="shared" si="4"/>
        <v>171</v>
      </c>
      <c r="O26" s="283">
        <v>0</v>
      </c>
      <c r="P26" s="283">
        <v>171</v>
      </c>
      <c r="Q26" s="283">
        <v>0</v>
      </c>
      <c r="R26" s="283">
        <f t="shared" si="5"/>
        <v>761</v>
      </c>
      <c r="S26" s="283">
        <v>0</v>
      </c>
      <c r="T26" s="283">
        <v>761</v>
      </c>
      <c r="U26" s="283">
        <v>0</v>
      </c>
      <c r="V26" s="283">
        <f t="shared" si="6"/>
        <v>32</v>
      </c>
      <c r="W26" s="283">
        <v>0</v>
      </c>
      <c r="X26" s="283">
        <v>32</v>
      </c>
      <c r="Y26" s="283">
        <v>0</v>
      </c>
      <c r="Z26" s="283">
        <f t="shared" si="7"/>
        <v>174</v>
      </c>
      <c r="AA26" s="283">
        <v>0</v>
      </c>
      <c r="AB26" s="283">
        <v>174</v>
      </c>
      <c r="AC26" s="283">
        <v>0</v>
      </c>
      <c r="AD26" s="283">
        <f t="shared" si="8"/>
        <v>1109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1040</v>
      </c>
      <c r="AJ26" s="283">
        <v>0</v>
      </c>
      <c r="AK26" s="283">
        <v>50</v>
      </c>
      <c r="AL26" s="283">
        <v>990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41</v>
      </c>
      <c r="AR26" s="283">
        <v>0</v>
      </c>
      <c r="AS26" s="283">
        <v>0</v>
      </c>
      <c r="AT26" s="283">
        <v>41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28</v>
      </c>
      <c r="AZ26" s="283">
        <v>0</v>
      </c>
      <c r="BA26" s="283">
        <v>0</v>
      </c>
      <c r="BB26" s="283">
        <v>28</v>
      </c>
      <c r="BC26" s="283">
        <f t="shared" si="15"/>
        <v>4123</v>
      </c>
      <c r="BD26" s="283">
        <f t="shared" si="16"/>
        <v>1983</v>
      </c>
      <c r="BE26" s="283">
        <v>0</v>
      </c>
      <c r="BF26" s="283">
        <v>681</v>
      </c>
      <c r="BG26" s="283">
        <v>457</v>
      </c>
      <c r="BH26" s="283">
        <v>507</v>
      </c>
      <c r="BI26" s="283">
        <v>0</v>
      </c>
      <c r="BJ26" s="283">
        <v>338</v>
      </c>
      <c r="BK26" s="283">
        <f t="shared" si="18"/>
        <v>2140</v>
      </c>
      <c r="BL26" s="283">
        <v>0</v>
      </c>
      <c r="BM26" s="283">
        <v>2032</v>
      </c>
      <c r="BN26" s="283">
        <v>9</v>
      </c>
      <c r="BO26" s="283">
        <v>63</v>
      </c>
      <c r="BP26" s="283">
        <v>36</v>
      </c>
      <c r="BQ26" s="283">
        <v>0</v>
      </c>
      <c r="BR26" s="283">
        <f t="shared" si="41"/>
        <v>8955</v>
      </c>
      <c r="BS26" s="283">
        <f t="shared" si="42"/>
        <v>0</v>
      </c>
      <c r="BT26" s="283">
        <f t="shared" si="43"/>
        <v>6515</v>
      </c>
      <c r="BU26" s="283">
        <f t="shared" si="44"/>
        <v>628</v>
      </c>
      <c r="BV26" s="283">
        <f t="shared" si="45"/>
        <v>1268</v>
      </c>
      <c r="BW26" s="283">
        <f t="shared" si="46"/>
        <v>32</v>
      </c>
      <c r="BX26" s="283">
        <f t="shared" si="47"/>
        <v>512</v>
      </c>
      <c r="BY26" s="283">
        <f t="shared" si="21"/>
        <v>6972</v>
      </c>
      <c r="BZ26" s="283">
        <f t="shared" si="22"/>
        <v>0</v>
      </c>
      <c r="CA26" s="283">
        <f t="shared" si="23"/>
        <v>5834</v>
      </c>
      <c r="CB26" s="283">
        <f t="shared" si="24"/>
        <v>171</v>
      </c>
      <c r="CC26" s="283">
        <f t="shared" si="25"/>
        <v>761</v>
      </c>
      <c r="CD26" s="283">
        <f t="shared" si="26"/>
        <v>32</v>
      </c>
      <c r="CE26" s="283">
        <f t="shared" si="27"/>
        <v>174</v>
      </c>
      <c r="CF26" s="283">
        <f t="shared" si="28"/>
        <v>1983</v>
      </c>
      <c r="CG26" s="283">
        <f t="shared" si="48"/>
        <v>0</v>
      </c>
      <c r="CH26" s="283">
        <f t="shared" si="49"/>
        <v>681</v>
      </c>
      <c r="CI26" s="283">
        <f t="shared" si="50"/>
        <v>457</v>
      </c>
      <c r="CJ26" s="283">
        <f t="shared" si="51"/>
        <v>507</v>
      </c>
      <c r="CK26" s="283">
        <f t="shared" si="52"/>
        <v>0</v>
      </c>
      <c r="CL26" s="283">
        <f t="shared" si="53"/>
        <v>338</v>
      </c>
      <c r="CM26" s="283">
        <f t="shared" si="54"/>
        <v>3249</v>
      </c>
      <c r="CN26" s="283">
        <f t="shared" si="55"/>
        <v>0</v>
      </c>
      <c r="CO26" s="283">
        <f t="shared" si="56"/>
        <v>3072</v>
      </c>
      <c r="CP26" s="283">
        <f t="shared" si="57"/>
        <v>9</v>
      </c>
      <c r="CQ26" s="283">
        <f t="shared" si="58"/>
        <v>104</v>
      </c>
      <c r="CR26" s="283">
        <f t="shared" si="59"/>
        <v>36</v>
      </c>
      <c r="CS26" s="283">
        <f t="shared" si="60"/>
        <v>28</v>
      </c>
      <c r="CT26" s="283">
        <f t="shared" si="31"/>
        <v>1109</v>
      </c>
      <c r="CU26" s="283">
        <f t="shared" si="32"/>
        <v>0</v>
      </c>
      <c r="CV26" s="283">
        <f t="shared" si="33"/>
        <v>1040</v>
      </c>
      <c r="CW26" s="283">
        <f t="shared" si="34"/>
        <v>0</v>
      </c>
      <c r="CX26" s="283">
        <f t="shared" si="35"/>
        <v>41</v>
      </c>
      <c r="CY26" s="283">
        <f t="shared" si="36"/>
        <v>0</v>
      </c>
      <c r="CZ26" s="283">
        <f t="shared" si="37"/>
        <v>28</v>
      </c>
      <c r="DA26" s="283">
        <f t="shared" si="38"/>
        <v>2140</v>
      </c>
      <c r="DB26" s="283">
        <f t="shared" si="61"/>
        <v>0</v>
      </c>
      <c r="DC26" s="283">
        <f t="shared" si="62"/>
        <v>2032</v>
      </c>
      <c r="DD26" s="283">
        <f t="shared" si="63"/>
        <v>9</v>
      </c>
      <c r="DE26" s="283">
        <f t="shared" si="64"/>
        <v>63</v>
      </c>
      <c r="DF26" s="283">
        <f t="shared" si="65"/>
        <v>36</v>
      </c>
      <c r="DG26" s="283">
        <f t="shared" si="66"/>
        <v>0</v>
      </c>
      <c r="DH26" s="283">
        <v>0</v>
      </c>
      <c r="DI26" s="283">
        <f t="shared" si="40"/>
        <v>27</v>
      </c>
      <c r="DJ26" s="283">
        <v>0</v>
      </c>
      <c r="DK26" s="283">
        <v>0</v>
      </c>
      <c r="DL26" s="283">
        <v>0</v>
      </c>
      <c r="DM26" s="283">
        <v>27</v>
      </c>
    </row>
    <row r="27" spans="1:117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9639</v>
      </c>
      <c r="E27" s="283">
        <f t="shared" si="1"/>
        <v>4756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4065</v>
      </c>
      <c r="K27" s="283">
        <v>0</v>
      </c>
      <c r="L27" s="283">
        <v>4004</v>
      </c>
      <c r="M27" s="283">
        <v>61</v>
      </c>
      <c r="N27" s="283">
        <f t="shared" si="4"/>
        <v>127</v>
      </c>
      <c r="O27" s="283">
        <v>0</v>
      </c>
      <c r="P27" s="283">
        <v>111</v>
      </c>
      <c r="Q27" s="283">
        <v>16</v>
      </c>
      <c r="R27" s="283">
        <f t="shared" si="5"/>
        <v>443</v>
      </c>
      <c r="S27" s="283">
        <v>0</v>
      </c>
      <c r="T27" s="283">
        <v>306</v>
      </c>
      <c r="U27" s="283">
        <v>137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121</v>
      </c>
      <c r="AA27" s="283">
        <v>0</v>
      </c>
      <c r="AB27" s="283">
        <v>0</v>
      </c>
      <c r="AC27" s="283">
        <v>121</v>
      </c>
      <c r="AD27" s="283">
        <f t="shared" si="8"/>
        <v>2259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2187</v>
      </c>
      <c r="AJ27" s="283">
        <v>0</v>
      </c>
      <c r="AK27" s="283">
        <v>482</v>
      </c>
      <c r="AL27" s="283">
        <v>1705</v>
      </c>
      <c r="AM27" s="283">
        <f t="shared" si="11"/>
        <v>3</v>
      </c>
      <c r="AN27" s="283">
        <v>0</v>
      </c>
      <c r="AO27" s="283">
        <v>0</v>
      </c>
      <c r="AP27" s="283">
        <v>3</v>
      </c>
      <c r="AQ27" s="283">
        <f t="shared" si="12"/>
        <v>65</v>
      </c>
      <c r="AR27" s="283">
        <v>0</v>
      </c>
      <c r="AS27" s="283">
        <v>0</v>
      </c>
      <c r="AT27" s="283">
        <v>65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4</v>
      </c>
      <c r="AZ27" s="283">
        <v>0</v>
      </c>
      <c r="BA27" s="283">
        <v>0</v>
      </c>
      <c r="BB27" s="283">
        <v>4</v>
      </c>
      <c r="BC27" s="283">
        <f t="shared" si="15"/>
        <v>2624</v>
      </c>
      <c r="BD27" s="283">
        <f t="shared" si="16"/>
        <v>1042</v>
      </c>
      <c r="BE27" s="283">
        <v>0</v>
      </c>
      <c r="BF27" s="283">
        <v>857</v>
      </c>
      <c r="BG27" s="283">
        <v>5</v>
      </c>
      <c r="BH27" s="283">
        <v>42</v>
      </c>
      <c r="BI27" s="283">
        <v>0</v>
      </c>
      <c r="BJ27" s="283">
        <v>138</v>
      </c>
      <c r="BK27" s="283">
        <f t="shared" si="18"/>
        <v>1582</v>
      </c>
      <c r="BL27" s="283">
        <v>0</v>
      </c>
      <c r="BM27" s="283">
        <v>1519</v>
      </c>
      <c r="BN27" s="283">
        <v>2</v>
      </c>
      <c r="BO27" s="283">
        <v>54</v>
      </c>
      <c r="BP27" s="283">
        <v>0</v>
      </c>
      <c r="BQ27" s="283">
        <v>7</v>
      </c>
      <c r="BR27" s="283">
        <f t="shared" si="41"/>
        <v>5798</v>
      </c>
      <c r="BS27" s="283">
        <f t="shared" si="42"/>
        <v>0</v>
      </c>
      <c r="BT27" s="283">
        <f t="shared" si="43"/>
        <v>4922</v>
      </c>
      <c r="BU27" s="283">
        <f t="shared" si="44"/>
        <v>132</v>
      </c>
      <c r="BV27" s="283">
        <f t="shared" si="45"/>
        <v>485</v>
      </c>
      <c r="BW27" s="283">
        <f t="shared" si="46"/>
        <v>0</v>
      </c>
      <c r="BX27" s="283">
        <f t="shared" si="47"/>
        <v>259</v>
      </c>
      <c r="BY27" s="283">
        <f t="shared" si="21"/>
        <v>4756</v>
      </c>
      <c r="BZ27" s="283">
        <f t="shared" si="22"/>
        <v>0</v>
      </c>
      <c r="CA27" s="283">
        <f t="shared" si="23"/>
        <v>4065</v>
      </c>
      <c r="CB27" s="283">
        <f t="shared" si="24"/>
        <v>127</v>
      </c>
      <c r="CC27" s="283">
        <f t="shared" si="25"/>
        <v>443</v>
      </c>
      <c r="CD27" s="283">
        <f t="shared" si="26"/>
        <v>0</v>
      </c>
      <c r="CE27" s="283">
        <f t="shared" si="27"/>
        <v>121</v>
      </c>
      <c r="CF27" s="283">
        <f t="shared" si="28"/>
        <v>1042</v>
      </c>
      <c r="CG27" s="283">
        <f t="shared" si="48"/>
        <v>0</v>
      </c>
      <c r="CH27" s="283">
        <f t="shared" si="49"/>
        <v>857</v>
      </c>
      <c r="CI27" s="283">
        <f t="shared" si="50"/>
        <v>5</v>
      </c>
      <c r="CJ27" s="283">
        <f t="shared" si="51"/>
        <v>42</v>
      </c>
      <c r="CK27" s="283">
        <f t="shared" si="52"/>
        <v>0</v>
      </c>
      <c r="CL27" s="283">
        <f t="shared" si="53"/>
        <v>138</v>
      </c>
      <c r="CM27" s="283">
        <f t="shared" si="54"/>
        <v>3841</v>
      </c>
      <c r="CN27" s="283">
        <f t="shared" si="55"/>
        <v>0</v>
      </c>
      <c r="CO27" s="283">
        <f t="shared" si="56"/>
        <v>3706</v>
      </c>
      <c r="CP27" s="283">
        <f t="shared" si="57"/>
        <v>5</v>
      </c>
      <c r="CQ27" s="283">
        <f t="shared" si="58"/>
        <v>119</v>
      </c>
      <c r="CR27" s="283">
        <f t="shared" si="59"/>
        <v>0</v>
      </c>
      <c r="CS27" s="283">
        <f t="shared" si="60"/>
        <v>11</v>
      </c>
      <c r="CT27" s="283">
        <f t="shared" si="31"/>
        <v>2259</v>
      </c>
      <c r="CU27" s="283">
        <f t="shared" si="32"/>
        <v>0</v>
      </c>
      <c r="CV27" s="283">
        <f t="shared" si="33"/>
        <v>2187</v>
      </c>
      <c r="CW27" s="283">
        <f t="shared" si="34"/>
        <v>3</v>
      </c>
      <c r="CX27" s="283">
        <f t="shared" si="35"/>
        <v>65</v>
      </c>
      <c r="CY27" s="283">
        <f t="shared" si="36"/>
        <v>0</v>
      </c>
      <c r="CZ27" s="283">
        <f t="shared" si="37"/>
        <v>4</v>
      </c>
      <c r="DA27" s="283">
        <f t="shared" si="38"/>
        <v>1582</v>
      </c>
      <c r="DB27" s="283">
        <f t="shared" si="61"/>
        <v>0</v>
      </c>
      <c r="DC27" s="283">
        <f t="shared" si="62"/>
        <v>1519</v>
      </c>
      <c r="DD27" s="283">
        <f t="shared" si="63"/>
        <v>2</v>
      </c>
      <c r="DE27" s="283">
        <f t="shared" si="64"/>
        <v>54</v>
      </c>
      <c r="DF27" s="283">
        <f t="shared" si="65"/>
        <v>0</v>
      </c>
      <c r="DG27" s="283">
        <f t="shared" si="66"/>
        <v>7</v>
      </c>
      <c r="DH27" s="283">
        <v>0</v>
      </c>
      <c r="DI27" s="283">
        <f t="shared" si="40"/>
        <v>7</v>
      </c>
      <c r="DJ27" s="283">
        <v>0</v>
      </c>
      <c r="DK27" s="283">
        <v>0</v>
      </c>
      <c r="DL27" s="283">
        <v>7</v>
      </c>
      <c r="DM27" s="283">
        <v>0</v>
      </c>
    </row>
    <row r="28" spans="1:117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8255</v>
      </c>
      <c r="E28" s="283">
        <f t="shared" si="1"/>
        <v>5255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4563</v>
      </c>
      <c r="K28" s="283">
        <v>789</v>
      </c>
      <c r="L28" s="283">
        <v>3774</v>
      </c>
      <c r="M28" s="283">
        <v>0</v>
      </c>
      <c r="N28" s="283">
        <f t="shared" si="4"/>
        <v>242</v>
      </c>
      <c r="O28" s="283">
        <v>36</v>
      </c>
      <c r="P28" s="283">
        <v>206</v>
      </c>
      <c r="Q28" s="283">
        <v>0</v>
      </c>
      <c r="R28" s="283">
        <f t="shared" si="5"/>
        <v>279</v>
      </c>
      <c r="S28" s="283">
        <v>12</v>
      </c>
      <c r="T28" s="283">
        <v>267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171</v>
      </c>
      <c r="AA28" s="283">
        <v>32</v>
      </c>
      <c r="AB28" s="283">
        <v>139</v>
      </c>
      <c r="AC28" s="283">
        <v>0</v>
      </c>
      <c r="AD28" s="283">
        <f t="shared" si="8"/>
        <v>1825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1756</v>
      </c>
      <c r="AJ28" s="283">
        <v>0</v>
      </c>
      <c r="AK28" s="283">
        <v>0</v>
      </c>
      <c r="AL28" s="283">
        <v>1756</v>
      </c>
      <c r="AM28" s="283">
        <f t="shared" si="11"/>
        <v>33</v>
      </c>
      <c r="AN28" s="283">
        <v>0</v>
      </c>
      <c r="AO28" s="283">
        <v>0</v>
      </c>
      <c r="AP28" s="283">
        <v>33</v>
      </c>
      <c r="AQ28" s="283">
        <f t="shared" si="12"/>
        <v>4</v>
      </c>
      <c r="AR28" s="283">
        <v>0</v>
      </c>
      <c r="AS28" s="283">
        <v>0</v>
      </c>
      <c r="AT28" s="283">
        <v>4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32</v>
      </c>
      <c r="AZ28" s="283">
        <v>0</v>
      </c>
      <c r="BA28" s="283">
        <v>0</v>
      </c>
      <c r="BB28" s="283">
        <v>32</v>
      </c>
      <c r="BC28" s="283">
        <f t="shared" si="15"/>
        <v>1175</v>
      </c>
      <c r="BD28" s="283">
        <f t="shared" si="16"/>
        <v>1175</v>
      </c>
      <c r="BE28" s="283">
        <v>0</v>
      </c>
      <c r="BF28" s="283">
        <v>144</v>
      </c>
      <c r="BG28" s="283">
        <v>99</v>
      </c>
      <c r="BH28" s="283">
        <v>384</v>
      </c>
      <c r="BI28" s="283">
        <v>452</v>
      </c>
      <c r="BJ28" s="283">
        <v>96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6430</v>
      </c>
      <c r="BS28" s="283">
        <f t="shared" si="42"/>
        <v>0</v>
      </c>
      <c r="BT28" s="283">
        <f t="shared" si="43"/>
        <v>4707</v>
      </c>
      <c r="BU28" s="283">
        <f t="shared" si="44"/>
        <v>341</v>
      </c>
      <c r="BV28" s="283">
        <f t="shared" si="45"/>
        <v>663</v>
      </c>
      <c r="BW28" s="283">
        <f t="shared" si="46"/>
        <v>452</v>
      </c>
      <c r="BX28" s="283">
        <f t="shared" si="47"/>
        <v>267</v>
      </c>
      <c r="BY28" s="283">
        <f t="shared" si="21"/>
        <v>5255</v>
      </c>
      <c r="BZ28" s="283">
        <f t="shared" si="22"/>
        <v>0</v>
      </c>
      <c r="CA28" s="283">
        <f t="shared" si="23"/>
        <v>4563</v>
      </c>
      <c r="CB28" s="283">
        <f t="shared" si="24"/>
        <v>242</v>
      </c>
      <c r="CC28" s="283">
        <f t="shared" si="25"/>
        <v>279</v>
      </c>
      <c r="CD28" s="283">
        <f t="shared" si="26"/>
        <v>0</v>
      </c>
      <c r="CE28" s="283">
        <f t="shared" si="27"/>
        <v>171</v>
      </c>
      <c r="CF28" s="283">
        <f t="shared" si="28"/>
        <v>1175</v>
      </c>
      <c r="CG28" s="283">
        <f t="shared" si="48"/>
        <v>0</v>
      </c>
      <c r="CH28" s="283">
        <f t="shared" si="49"/>
        <v>144</v>
      </c>
      <c r="CI28" s="283">
        <f t="shared" si="50"/>
        <v>99</v>
      </c>
      <c r="CJ28" s="283">
        <f t="shared" si="51"/>
        <v>384</v>
      </c>
      <c r="CK28" s="283">
        <f t="shared" si="52"/>
        <v>452</v>
      </c>
      <c r="CL28" s="283">
        <f t="shared" si="53"/>
        <v>96</v>
      </c>
      <c r="CM28" s="283">
        <f t="shared" si="54"/>
        <v>1825</v>
      </c>
      <c r="CN28" s="283">
        <f t="shared" si="55"/>
        <v>0</v>
      </c>
      <c r="CO28" s="283">
        <f t="shared" si="56"/>
        <v>1756</v>
      </c>
      <c r="CP28" s="283">
        <f t="shared" si="57"/>
        <v>33</v>
      </c>
      <c r="CQ28" s="283">
        <f t="shared" si="58"/>
        <v>4</v>
      </c>
      <c r="CR28" s="283">
        <f t="shared" si="59"/>
        <v>0</v>
      </c>
      <c r="CS28" s="283">
        <f t="shared" si="60"/>
        <v>32</v>
      </c>
      <c r="CT28" s="283">
        <f t="shared" si="31"/>
        <v>1825</v>
      </c>
      <c r="CU28" s="283">
        <f t="shared" si="32"/>
        <v>0</v>
      </c>
      <c r="CV28" s="283">
        <f t="shared" si="33"/>
        <v>1756</v>
      </c>
      <c r="CW28" s="283">
        <f t="shared" si="34"/>
        <v>33</v>
      </c>
      <c r="CX28" s="283">
        <f t="shared" si="35"/>
        <v>4</v>
      </c>
      <c r="CY28" s="283">
        <f t="shared" si="36"/>
        <v>0</v>
      </c>
      <c r="CZ28" s="283">
        <f t="shared" si="37"/>
        <v>32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2</v>
      </c>
      <c r="DJ28" s="283">
        <v>1</v>
      </c>
      <c r="DK28" s="283">
        <v>0</v>
      </c>
      <c r="DL28" s="283">
        <v>1</v>
      </c>
      <c r="DM28" s="283">
        <v>0</v>
      </c>
    </row>
    <row r="29" spans="1:117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9539</v>
      </c>
      <c r="E29" s="283">
        <f t="shared" si="1"/>
        <v>5234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4233</v>
      </c>
      <c r="K29" s="283">
        <v>0</v>
      </c>
      <c r="L29" s="283">
        <v>4233</v>
      </c>
      <c r="M29" s="283">
        <v>0</v>
      </c>
      <c r="N29" s="283">
        <f t="shared" si="4"/>
        <v>53</v>
      </c>
      <c r="O29" s="283">
        <v>0</v>
      </c>
      <c r="P29" s="283">
        <v>53</v>
      </c>
      <c r="Q29" s="283">
        <v>0</v>
      </c>
      <c r="R29" s="283">
        <f t="shared" si="5"/>
        <v>948</v>
      </c>
      <c r="S29" s="283">
        <v>0</v>
      </c>
      <c r="T29" s="283">
        <v>948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0</v>
      </c>
      <c r="AA29" s="283">
        <v>0</v>
      </c>
      <c r="AB29" s="283">
        <v>0</v>
      </c>
      <c r="AC29" s="283">
        <v>0</v>
      </c>
      <c r="AD29" s="283">
        <f t="shared" si="8"/>
        <v>4205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4205</v>
      </c>
      <c r="AJ29" s="283">
        <v>0</v>
      </c>
      <c r="AK29" s="283">
        <v>0</v>
      </c>
      <c r="AL29" s="283">
        <v>4205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100</v>
      </c>
      <c r="BD29" s="283">
        <f t="shared" si="16"/>
        <v>0</v>
      </c>
      <c r="BE29" s="283">
        <v>0</v>
      </c>
      <c r="BF29" s="283"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f t="shared" si="18"/>
        <v>100</v>
      </c>
      <c r="BL29" s="283">
        <v>0</v>
      </c>
      <c r="BM29" s="283">
        <v>100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5234</v>
      </c>
      <c r="BS29" s="283">
        <f t="shared" si="42"/>
        <v>0</v>
      </c>
      <c r="BT29" s="283">
        <f t="shared" si="43"/>
        <v>4233</v>
      </c>
      <c r="BU29" s="283">
        <f t="shared" si="44"/>
        <v>53</v>
      </c>
      <c r="BV29" s="283">
        <f t="shared" si="45"/>
        <v>948</v>
      </c>
      <c r="BW29" s="283">
        <f t="shared" si="46"/>
        <v>0</v>
      </c>
      <c r="BX29" s="283">
        <f t="shared" si="47"/>
        <v>0</v>
      </c>
      <c r="BY29" s="283">
        <f t="shared" si="21"/>
        <v>5234</v>
      </c>
      <c r="BZ29" s="283">
        <f t="shared" si="22"/>
        <v>0</v>
      </c>
      <c r="CA29" s="283">
        <f t="shared" si="23"/>
        <v>4233</v>
      </c>
      <c r="CB29" s="283">
        <f t="shared" si="24"/>
        <v>53</v>
      </c>
      <c r="CC29" s="283">
        <f t="shared" si="25"/>
        <v>948</v>
      </c>
      <c r="CD29" s="283">
        <f t="shared" si="26"/>
        <v>0</v>
      </c>
      <c r="CE29" s="283">
        <f t="shared" si="27"/>
        <v>0</v>
      </c>
      <c r="CF29" s="283">
        <f t="shared" si="28"/>
        <v>0</v>
      </c>
      <c r="CG29" s="283">
        <f t="shared" si="48"/>
        <v>0</v>
      </c>
      <c r="CH29" s="283">
        <f t="shared" si="49"/>
        <v>0</v>
      </c>
      <c r="CI29" s="283">
        <f t="shared" si="50"/>
        <v>0</v>
      </c>
      <c r="CJ29" s="283">
        <f t="shared" si="51"/>
        <v>0</v>
      </c>
      <c r="CK29" s="283">
        <f t="shared" si="52"/>
        <v>0</v>
      </c>
      <c r="CL29" s="283">
        <f t="shared" si="53"/>
        <v>0</v>
      </c>
      <c r="CM29" s="283">
        <f t="shared" si="54"/>
        <v>4305</v>
      </c>
      <c r="CN29" s="283">
        <f t="shared" si="55"/>
        <v>0</v>
      </c>
      <c r="CO29" s="283">
        <f t="shared" si="56"/>
        <v>4305</v>
      </c>
      <c r="CP29" s="283">
        <f t="shared" si="57"/>
        <v>0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4205</v>
      </c>
      <c r="CU29" s="283">
        <f t="shared" si="32"/>
        <v>0</v>
      </c>
      <c r="CV29" s="283">
        <f t="shared" si="33"/>
        <v>4205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100</v>
      </c>
      <c r="DB29" s="283">
        <f t="shared" si="61"/>
        <v>0</v>
      </c>
      <c r="DC29" s="283">
        <f t="shared" si="62"/>
        <v>100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6428</v>
      </c>
      <c r="E30" s="283">
        <f t="shared" si="1"/>
        <v>3867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3067</v>
      </c>
      <c r="K30" s="283">
        <v>0</v>
      </c>
      <c r="L30" s="283">
        <v>3067</v>
      </c>
      <c r="M30" s="283">
        <v>0</v>
      </c>
      <c r="N30" s="283">
        <f t="shared" si="4"/>
        <v>43</v>
      </c>
      <c r="O30" s="283">
        <v>0</v>
      </c>
      <c r="P30" s="283">
        <v>43</v>
      </c>
      <c r="Q30" s="283">
        <v>0</v>
      </c>
      <c r="R30" s="283">
        <f t="shared" si="5"/>
        <v>481</v>
      </c>
      <c r="S30" s="283">
        <v>0</v>
      </c>
      <c r="T30" s="283">
        <v>481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276</v>
      </c>
      <c r="AA30" s="283">
        <v>0</v>
      </c>
      <c r="AB30" s="283">
        <v>185</v>
      </c>
      <c r="AC30" s="283">
        <v>91</v>
      </c>
      <c r="AD30" s="283">
        <f t="shared" si="8"/>
        <v>2391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2161</v>
      </c>
      <c r="AJ30" s="283">
        <v>0</v>
      </c>
      <c r="AK30" s="283">
        <v>0</v>
      </c>
      <c r="AL30" s="283">
        <v>2161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65</v>
      </c>
      <c r="AR30" s="283">
        <v>0</v>
      </c>
      <c r="AS30" s="283">
        <v>0</v>
      </c>
      <c r="AT30" s="283">
        <v>65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165</v>
      </c>
      <c r="AZ30" s="283">
        <v>0</v>
      </c>
      <c r="BA30" s="283">
        <v>0</v>
      </c>
      <c r="BB30" s="283">
        <v>165</v>
      </c>
      <c r="BC30" s="283">
        <f t="shared" si="15"/>
        <v>170</v>
      </c>
      <c r="BD30" s="283">
        <f t="shared" si="16"/>
        <v>48</v>
      </c>
      <c r="BE30" s="283">
        <v>0</v>
      </c>
      <c r="BF30" s="283">
        <v>0</v>
      </c>
      <c r="BG30" s="283">
        <v>0</v>
      </c>
      <c r="BH30" s="283">
        <v>0</v>
      </c>
      <c r="BI30" s="283">
        <v>0</v>
      </c>
      <c r="BJ30" s="283">
        <v>48</v>
      </c>
      <c r="BK30" s="283">
        <f t="shared" si="18"/>
        <v>122</v>
      </c>
      <c r="BL30" s="283">
        <v>0</v>
      </c>
      <c r="BM30" s="283">
        <v>122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3915</v>
      </c>
      <c r="BS30" s="283">
        <f t="shared" si="42"/>
        <v>0</v>
      </c>
      <c r="BT30" s="283">
        <f t="shared" si="43"/>
        <v>3067</v>
      </c>
      <c r="BU30" s="283">
        <f t="shared" si="44"/>
        <v>43</v>
      </c>
      <c r="BV30" s="283">
        <f t="shared" si="45"/>
        <v>481</v>
      </c>
      <c r="BW30" s="283">
        <f t="shared" si="46"/>
        <v>0</v>
      </c>
      <c r="BX30" s="283">
        <f t="shared" si="47"/>
        <v>324</v>
      </c>
      <c r="BY30" s="283">
        <f t="shared" si="21"/>
        <v>3867</v>
      </c>
      <c r="BZ30" s="283">
        <f t="shared" si="22"/>
        <v>0</v>
      </c>
      <c r="CA30" s="283">
        <f t="shared" si="23"/>
        <v>3067</v>
      </c>
      <c r="CB30" s="283">
        <f t="shared" si="24"/>
        <v>43</v>
      </c>
      <c r="CC30" s="283">
        <f t="shared" si="25"/>
        <v>481</v>
      </c>
      <c r="CD30" s="283">
        <f t="shared" si="26"/>
        <v>0</v>
      </c>
      <c r="CE30" s="283">
        <f t="shared" si="27"/>
        <v>276</v>
      </c>
      <c r="CF30" s="283">
        <f t="shared" si="28"/>
        <v>48</v>
      </c>
      <c r="CG30" s="283">
        <f t="shared" si="48"/>
        <v>0</v>
      </c>
      <c r="CH30" s="283">
        <f t="shared" si="49"/>
        <v>0</v>
      </c>
      <c r="CI30" s="283">
        <f t="shared" si="50"/>
        <v>0</v>
      </c>
      <c r="CJ30" s="283">
        <f t="shared" si="51"/>
        <v>0</v>
      </c>
      <c r="CK30" s="283">
        <f t="shared" si="52"/>
        <v>0</v>
      </c>
      <c r="CL30" s="283">
        <f t="shared" si="53"/>
        <v>48</v>
      </c>
      <c r="CM30" s="283">
        <f t="shared" si="54"/>
        <v>2513</v>
      </c>
      <c r="CN30" s="283">
        <f t="shared" si="55"/>
        <v>0</v>
      </c>
      <c r="CO30" s="283">
        <f t="shared" si="56"/>
        <v>2283</v>
      </c>
      <c r="CP30" s="283">
        <f t="shared" si="57"/>
        <v>0</v>
      </c>
      <c r="CQ30" s="283">
        <f t="shared" si="58"/>
        <v>65</v>
      </c>
      <c r="CR30" s="283">
        <f t="shared" si="59"/>
        <v>0</v>
      </c>
      <c r="CS30" s="283">
        <f t="shared" si="60"/>
        <v>165</v>
      </c>
      <c r="CT30" s="283">
        <f t="shared" si="31"/>
        <v>2391</v>
      </c>
      <c r="CU30" s="283">
        <f t="shared" si="32"/>
        <v>0</v>
      </c>
      <c r="CV30" s="283">
        <f t="shared" si="33"/>
        <v>2161</v>
      </c>
      <c r="CW30" s="283">
        <f t="shared" si="34"/>
        <v>0</v>
      </c>
      <c r="CX30" s="283">
        <f t="shared" si="35"/>
        <v>65</v>
      </c>
      <c r="CY30" s="283">
        <f t="shared" si="36"/>
        <v>0</v>
      </c>
      <c r="CZ30" s="283">
        <f t="shared" si="37"/>
        <v>165</v>
      </c>
      <c r="DA30" s="283">
        <f t="shared" si="38"/>
        <v>122</v>
      </c>
      <c r="DB30" s="283">
        <f t="shared" si="61"/>
        <v>0</v>
      </c>
      <c r="DC30" s="283">
        <f t="shared" si="62"/>
        <v>122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7725</v>
      </c>
      <c r="E31" s="283">
        <f t="shared" si="1"/>
        <v>4656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4035</v>
      </c>
      <c r="K31" s="283">
        <v>0</v>
      </c>
      <c r="L31" s="283">
        <v>4035</v>
      </c>
      <c r="M31" s="283">
        <v>0</v>
      </c>
      <c r="N31" s="283">
        <f t="shared" si="4"/>
        <v>159</v>
      </c>
      <c r="O31" s="283">
        <v>0</v>
      </c>
      <c r="P31" s="283">
        <v>159</v>
      </c>
      <c r="Q31" s="283">
        <v>0</v>
      </c>
      <c r="R31" s="283">
        <f t="shared" si="5"/>
        <v>270</v>
      </c>
      <c r="S31" s="283">
        <v>152</v>
      </c>
      <c r="T31" s="283">
        <v>118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192</v>
      </c>
      <c r="AA31" s="283">
        <v>0</v>
      </c>
      <c r="AB31" s="283">
        <v>192</v>
      </c>
      <c r="AC31" s="283">
        <v>0</v>
      </c>
      <c r="AD31" s="283">
        <f t="shared" si="8"/>
        <v>1993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1993</v>
      </c>
      <c r="AJ31" s="283">
        <v>0</v>
      </c>
      <c r="AK31" s="283">
        <v>0</v>
      </c>
      <c r="AL31" s="283">
        <v>1993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1076</v>
      </c>
      <c r="BD31" s="283">
        <f t="shared" si="16"/>
        <v>1076</v>
      </c>
      <c r="BE31" s="283">
        <v>0</v>
      </c>
      <c r="BF31" s="283">
        <v>176</v>
      </c>
      <c r="BG31" s="283">
        <v>157</v>
      </c>
      <c r="BH31" s="283">
        <v>29</v>
      </c>
      <c r="BI31" s="283">
        <v>523</v>
      </c>
      <c r="BJ31" s="283">
        <v>191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5732</v>
      </c>
      <c r="BS31" s="283">
        <f t="shared" si="42"/>
        <v>0</v>
      </c>
      <c r="BT31" s="283">
        <f t="shared" si="43"/>
        <v>4211</v>
      </c>
      <c r="BU31" s="283">
        <f t="shared" si="44"/>
        <v>316</v>
      </c>
      <c r="BV31" s="283">
        <f t="shared" si="45"/>
        <v>299</v>
      </c>
      <c r="BW31" s="283">
        <f t="shared" si="46"/>
        <v>523</v>
      </c>
      <c r="BX31" s="283">
        <f t="shared" si="47"/>
        <v>383</v>
      </c>
      <c r="BY31" s="283">
        <f t="shared" si="21"/>
        <v>4656</v>
      </c>
      <c r="BZ31" s="283">
        <f t="shared" si="22"/>
        <v>0</v>
      </c>
      <c r="CA31" s="283">
        <f t="shared" si="23"/>
        <v>4035</v>
      </c>
      <c r="CB31" s="283">
        <f t="shared" si="24"/>
        <v>159</v>
      </c>
      <c r="CC31" s="283">
        <f t="shared" si="25"/>
        <v>270</v>
      </c>
      <c r="CD31" s="283">
        <f t="shared" si="26"/>
        <v>0</v>
      </c>
      <c r="CE31" s="283">
        <f t="shared" si="27"/>
        <v>192</v>
      </c>
      <c r="CF31" s="283">
        <f t="shared" si="28"/>
        <v>1076</v>
      </c>
      <c r="CG31" s="283">
        <f t="shared" si="48"/>
        <v>0</v>
      </c>
      <c r="CH31" s="283">
        <f t="shared" si="49"/>
        <v>176</v>
      </c>
      <c r="CI31" s="283">
        <f t="shared" si="50"/>
        <v>157</v>
      </c>
      <c r="CJ31" s="283">
        <f t="shared" si="51"/>
        <v>29</v>
      </c>
      <c r="CK31" s="283">
        <f t="shared" si="52"/>
        <v>523</v>
      </c>
      <c r="CL31" s="283">
        <f t="shared" si="53"/>
        <v>191</v>
      </c>
      <c r="CM31" s="283">
        <f t="shared" si="54"/>
        <v>1993</v>
      </c>
      <c r="CN31" s="283">
        <f t="shared" si="55"/>
        <v>0</v>
      </c>
      <c r="CO31" s="283">
        <f t="shared" si="56"/>
        <v>1993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1993</v>
      </c>
      <c r="CU31" s="283">
        <f t="shared" si="32"/>
        <v>0</v>
      </c>
      <c r="CV31" s="283">
        <f t="shared" si="33"/>
        <v>1993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8604</v>
      </c>
      <c r="E32" s="283">
        <f t="shared" si="1"/>
        <v>4386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3752</v>
      </c>
      <c r="K32" s="283">
        <v>3752</v>
      </c>
      <c r="L32" s="283">
        <v>0</v>
      </c>
      <c r="M32" s="283">
        <v>0</v>
      </c>
      <c r="N32" s="283">
        <f t="shared" si="4"/>
        <v>216</v>
      </c>
      <c r="O32" s="283">
        <v>0</v>
      </c>
      <c r="P32" s="283">
        <v>216</v>
      </c>
      <c r="Q32" s="283">
        <v>0</v>
      </c>
      <c r="R32" s="283">
        <f t="shared" si="5"/>
        <v>196</v>
      </c>
      <c r="S32" s="283">
        <v>196</v>
      </c>
      <c r="T32" s="283">
        <v>0</v>
      </c>
      <c r="U32" s="283">
        <v>0</v>
      </c>
      <c r="V32" s="283">
        <f t="shared" si="6"/>
        <v>11</v>
      </c>
      <c r="W32" s="283">
        <v>11</v>
      </c>
      <c r="X32" s="283">
        <v>0</v>
      </c>
      <c r="Y32" s="283">
        <v>0</v>
      </c>
      <c r="Z32" s="283">
        <f t="shared" si="7"/>
        <v>211</v>
      </c>
      <c r="AA32" s="283">
        <v>0</v>
      </c>
      <c r="AB32" s="283">
        <v>211</v>
      </c>
      <c r="AC32" s="283">
        <v>0</v>
      </c>
      <c r="AD32" s="283">
        <f t="shared" si="8"/>
        <v>61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61</v>
      </c>
      <c r="AJ32" s="283">
        <v>0</v>
      </c>
      <c r="AK32" s="283">
        <v>0</v>
      </c>
      <c r="AL32" s="283">
        <v>61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4157</v>
      </c>
      <c r="BD32" s="283">
        <f t="shared" si="16"/>
        <v>3467</v>
      </c>
      <c r="BE32" s="283">
        <v>0</v>
      </c>
      <c r="BF32" s="283">
        <v>2789</v>
      </c>
      <c r="BG32" s="283">
        <v>138</v>
      </c>
      <c r="BH32" s="283">
        <v>425</v>
      </c>
      <c r="BI32" s="283">
        <v>3</v>
      </c>
      <c r="BJ32" s="283">
        <v>112</v>
      </c>
      <c r="BK32" s="283">
        <f t="shared" si="18"/>
        <v>690</v>
      </c>
      <c r="BL32" s="283">
        <v>0</v>
      </c>
      <c r="BM32" s="283">
        <v>690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7853</v>
      </c>
      <c r="BS32" s="283">
        <f t="shared" si="42"/>
        <v>0</v>
      </c>
      <c r="BT32" s="283">
        <f t="shared" si="43"/>
        <v>6541</v>
      </c>
      <c r="BU32" s="283">
        <f t="shared" si="44"/>
        <v>354</v>
      </c>
      <c r="BV32" s="283">
        <f t="shared" si="45"/>
        <v>621</v>
      </c>
      <c r="BW32" s="283">
        <f t="shared" si="46"/>
        <v>14</v>
      </c>
      <c r="BX32" s="283">
        <f t="shared" si="47"/>
        <v>323</v>
      </c>
      <c r="BY32" s="283">
        <f t="shared" si="21"/>
        <v>4386</v>
      </c>
      <c r="BZ32" s="283">
        <f t="shared" si="22"/>
        <v>0</v>
      </c>
      <c r="CA32" s="283">
        <f t="shared" si="23"/>
        <v>3752</v>
      </c>
      <c r="CB32" s="283">
        <f t="shared" si="24"/>
        <v>216</v>
      </c>
      <c r="CC32" s="283">
        <f t="shared" si="25"/>
        <v>196</v>
      </c>
      <c r="CD32" s="283">
        <f t="shared" si="26"/>
        <v>11</v>
      </c>
      <c r="CE32" s="283">
        <f t="shared" si="27"/>
        <v>211</v>
      </c>
      <c r="CF32" s="283">
        <f t="shared" si="28"/>
        <v>3467</v>
      </c>
      <c r="CG32" s="283">
        <f t="shared" si="48"/>
        <v>0</v>
      </c>
      <c r="CH32" s="283">
        <f t="shared" si="49"/>
        <v>2789</v>
      </c>
      <c r="CI32" s="283">
        <f t="shared" si="50"/>
        <v>138</v>
      </c>
      <c r="CJ32" s="283">
        <f t="shared" si="51"/>
        <v>425</v>
      </c>
      <c r="CK32" s="283">
        <f t="shared" si="52"/>
        <v>3</v>
      </c>
      <c r="CL32" s="283">
        <f t="shared" si="53"/>
        <v>112</v>
      </c>
      <c r="CM32" s="283">
        <f t="shared" si="54"/>
        <v>751</v>
      </c>
      <c r="CN32" s="283">
        <f t="shared" si="55"/>
        <v>0</v>
      </c>
      <c r="CO32" s="283">
        <f t="shared" si="56"/>
        <v>751</v>
      </c>
      <c r="CP32" s="283">
        <f t="shared" si="57"/>
        <v>0</v>
      </c>
      <c r="CQ32" s="283">
        <f t="shared" si="58"/>
        <v>0</v>
      </c>
      <c r="CR32" s="283">
        <f t="shared" si="59"/>
        <v>0</v>
      </c>
      <c r="CS32" s="283">
        <f t="shared" si="60"/>
        <v>0</v>
      </c>
      <c r="CT32" s="283">
        <f t="shared" si="31"/>
        <v>61</v>
      </c>
      <c r="CU32" s="283">
        <f t="shared" si="32"/>
        <v>0</v>
      </c>
      <c r="CV32" s="283">
        <f t="shared" si="33"/>
        <v>61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690</v>
      </c>
      <c r="DB32" s="283">
        <f t="shared" si="61"/>
        <v>0</v>
      </c>
      <c r="DC32" s="283">
        <f t="shared" si="62"/>
        <v>690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1</v>
      </c>
      <c r="DJ32" s="283">
        <v>1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1775</v>
      </c>
      <c r="E33" s="283">
        <f t="shared" si="1"/>
        <v>1283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955</v>
      </c>
      <c r="K33" s="283">
        <v>0</v>
      </c>
      <c r="L33" s="283">
        <v>955</v>
      </c>
      <c r="M33" s="283">
        <v>0</v>
      </c>
      <c r="N33" s="283">
        <f t="shared" si="4"/>
        <v>71</v>
      </c>
      <c r="O33" s="283">
        <v>0</v>
      </c>
      <c r="P33" s="283">
        <v>71</v>
      </c>
      <c r="Q33" s="283">
        <v>0</v>
      </c>
      <c r="R33" s="283">
        <f t="shared" si="5"/>
        <v>184</v>
      </c>
      <c r="S33" s="283">
        <v>0</v>
      </c>
      <c r="T33" s="283">
        <v>184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73</v>
      </c>
      <c r="AA33" s="283">
        <v>0</v>
      </c>
      <c r="AB33" s="283">
        <v>73</v>
      </c>
      <c r="AC33" s="283">
        <v>0</v>
      </c>
      <c r="AD33" s="283">
        <f t="shared" si="8"/>
        <v>448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406</v>
      </c>
      <c r="AJ33" s="283">
        <v>0</v>
      </c>
      <c r="AK33" s="283">
        <v>0</v>
      </c>
      <c r="AL33" s="283">
        <v>406</v>
      </c>
      <c r="AM33" s="283">
        <f t="shared" si="11"/>
        <v>42</v>
      </c>
      <c r="AN33" s="283">
        <v>0</v>
      </c>
      <c r="AO33" s="283">
        <v>0</v>
      </c>
      <c r="AP33" s="283">
        <v>42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44</v>
      </c>
      <c r="BD33" s="283">
        <f t="shared" si="16"/>
        <v>44</v>
      </c>
      <c r="BE33" s="283">
        <v>0</v>
      </c>
      <c r="BF33" s="283">
        <v>13</v>
      </c>
      <c r="BG33" s="283">
        <v>31</v>
      </c>
      <c r="BH33" s="283">
        <v>0</v>
      </c>
      <c r="BI33" s="283">
        <v>0</v>
      </c>
      <c r="BJ33" s="283">
        <v>0</v>
      </c>
      <c r="BK33" s="283">
        <f t="shared" si="18"/>
        <v>0</v>
      </c>
      <c r="BL33" s="283">
        <v>0</v>
      </c>
      <c r="BM33" s="283">
        <v>0</v>
      </c>
      <c r="BN33" s="283">
        <v>0</v>
      </c>
      <c r="BO33" s="283">
        <v>0</v>
      </c>
      <c r="BP33" s="283">
        <v>0</v>
      </c>
      <c r="BQ33" s="283">
        <v>0</v>
      </c>
      <c r="BR33" s="283">
        <f t="shared" si="41"/>
        <v>1327</v>
      </c>
      <c r="BS33" s="283">
        <f t="shared" si="42"/>
        <v>0</v>
      </c>
      <c r="BT33" s="283">
        <f t="shared" si="43"/>
        <v>968</v>
      </c>
      <c r="BU33" s="283">
        <f t="shared" si="44"/>
        <v>102</v>
      </c>
      <c r="BV33" s="283">
        <f t="shared" si="45"/>
        <v>184</v>
      </c>
      <c r="BW33" s="283">
        <f t="shared" si="46"/>
        <v>0</v>
      </c>
      <c r="BX33" s="283">
        <f t="shared" si="47"/>
        <v>73</v>
      </c>
      <c r="BY33" s="283">
        <f t="shared" si="21"/>
        <v>1283</v>
      </c>
      <c r="BZ33" s="283">
        <f t="shared" si="22"/>
        <v>0</v>
      </c>
      <c r="CA33" s="283">
        <f t="shared" si="23"/>
        <v>955</v>
      </c>
      <c r="CB33" s="283">
        <f t="shared" si="24"/>
        <v>71</v>
      </c>
      <c r="CC33" s="283">
        <f t="shared" si="25"/>
        <v>184</v>
      </c>
      <c r="CD33" s="283">
        <f t="shared" si="26"/>
        <v>0</v>
      </c>
      <c r="CE33" s="283">
        <f t="shared" si="27"/>
        <v>73</v>
      </c>
      <c r="CF33" s="283">
        <f t="shared" si="28"/>
        <v>44</v>
      </c>
      <c r="CG33" s="283">
        <f t="shared" si="48"/>
        <v>0</v>
      </c>
      <c r="CH33" s="283">
        <f t="shared" si="49"/>
        <v>13</v>
      </c>
      <c r="CI33" s="283">
        <f t="shared" si="50"/>
        <v>31</v>
      </c>
      <c r="CJ33" s="283">
        <f t="shared" si="51"/>
        <v>0</v>
      </c>
      <c r="CK33" s="283">
        <f t="shared" si="52"/>
        <v>0</v>
      </c>
      <c r="CL33" s="283">
        <f t="shared" si="53"/>
        <v>0</v>
      </c>
      <c r="CM33" s="283">
        <f t="shared" si="54"/>
        <v>448</v>
      </c>
      <c r="CN33" s="283">
        <f t="shared" si="55"/>
        <v>0</v>
      </c>
      <c r="CO33" s="283">
        <f t="shared" si="56"/>
        <v>406</v>
      </c>
      <c r="CP33" s="283">
        <f t="shared" si="57"/>
        <v>42</v>
      </c>
      <c r="CQ33" s="283">
        <f t="shared" si="58"/>
        <v>0</v>
      </c>
      <c r="CR33" s="283">
        <f t="shared" si="59"/>
        <v>0</v>
      </c>
      <c r="CS33" s="283">
        <f t="shared" si="60"/>
        <v>0</v>
      </c>
      <c r="CT33" s="283">
        <f t="shared" si="31"/>
        <v>448</v>
      </c>
      <c r="CU33" s="283">
        <f t="shared" si="32"/>
        <v>0</v>
      </c>
      <c r="CV33" s="283">
        <f t="shared" si="33"/>
        <v>406</v>
      </c>
      <c r="CW33" s="283">
        <f t="shared" si="34"/>
        <v>42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0</v>
      </c>
      <c r="DB33" s="283">
        <f t="shared" si="61"/>
        <v>0</v>
      </c>
      <c r="DC33" s="283">
        <f t="shared" si="62"/>
        <v>0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5242</v>
      </c>
      <c r="E34" s="283">
        <f t="shared" si="1"/>
        <v>3727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3183</v>
      </c>
      <c r="K34" s="283">
        <v>0</v>
      </c>
      <c r="L34" s="283">
        <v>3183</v>
      </c>
      <c r="M34" s="283">
        <v>0</v>
      </c>
      <c r="N34" s="283">
        <f t="shared" si="4"/>
        <v>141</v>
      </c>
      <c r="O34" s="283">
        <v>0</v>
      </c>
      <c r="P34" s="283">
        <v>141</v>
      </c>
      <c r="Q34" s="283">
        <v>0</v>
      </c>
      <c r="R34" s="283">
        <f t="shared" si="5"/>
        <v>219</v>
      </c>
      <c r="S34" s="283">
        <v>0</v>
      </c>
      <c r="T34" s="283">
        <v>219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184</v>
      </c>
      <c r="AA34" s="283">
        <v>0</v>
      </c>
      <c r="AB34" s="283">
        <v>184</v>
      </c>
      <c r="AC34" s="283">
        <v>0</v>
      </c>
      <c r="AD34" s="283">
        <f t="shared" si="8"/>
        <v>1073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1073</v>
      </c>
      <c r="AJ34" s="283">
        <v>0</v>
      </c>
      <c r="AK34" s="283">
        <v>0</v>
      </c>
      <c r="AL34" s="283">
        <v>1073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442</v>
      </c>
      <c r="BD34" s="283">
        <f t="shared" si="16"/>
        <v>442</v>
      </c>
      <c r="BE34" s="283">
        <v>0</v>
      </c>
      <c r="BF34" s="283">
        <v>168</v>
      </c>
      <c r="BG34" s="283">
        <v>24</v>
      </c>
      <c r="BH34" s="283">
        <v>0</v>
      </c>
      <c r="BI34" s="283">
        <v>220</v>
      </c>
      <c r="BJ34" s="283">
        <v>30</v>
      </c>
      <c r="BK34" s="283">
        <f t="shared" si="18"/>
        <v>0</v>
      </c>
      <c r="BL34" s="283">
        <v>0</v>
      </c>
      <c r="BM34" s="283">
        <v>0</v>
      </c>
      <c r="BN34" s="283">
        <v>0</v>
      </c>
      <c r="BO34" s="283">
        <v>0</v>
      </c>
      <c r="BP34" s="283">
        <v>0</v>
      </c>
      <c r="BQ34" s="283">
        <v>0</v>
      </c>
      <c r="BR34" s="283">
        <f t="shared" si="41"/>
        <v>4169</v>
      </c>
      <c r="BS34" s="283">
        <f t="shared" si="42"/>
        <v>0</v>
      </c>
      <c r="BT34" s="283">
        <f t="shared" si="43"/>
        <v>3351</v>
      </c>
      <c r="BU34" s="283">
        <f t="shared" si="44"/>
        <v>165</v>
      </c>
      <c r="BV34" s="283">
        <f t="shared" si="45"/>
        <v>219</v>
      </c>
      <c r="BW34" s="283">
        <f t="shared" si="46"/>
        <v>220</v>
      </c>
      <c r="BX34" s="283">
        <f t="shared" si="47"/>
        <v>214</v>
      </c>
      <c r="BY34" s="283">
        <f t="shared" si="21"/>
        <v>3727</v>
      </c>
      <c r="BZ34" s="283">
        <f t="shared" si="22"/>
        <v>0</v>
      </c>
      <c r="CA34" s="283">
        <f t="shared" si="23"/>
        <v>3183</v>
      </c>
      <c r="CB34" s="283">
        <f t="shared" si="24"/>
        <v>141</v>
      </c>
      <c r="CC34" s="283">
        <f t="shared" si="25"/>
        <v>219</v>
      </c>
      <c r="CD34" s="283">
        <f t="shared" si="26"/>
        <v>0</v>
      </c>
      <c r="CE34" s="283">
        <f t="shared" si="27"/>
        <v>184</v>
      </c>
      <c r="CF34" s="283">
        <f t="shared" si="28"/>
        <v>442</v>
      </c>
      <c r="CG34" s="283">
        <f t="shared" si="48"/>
        <v>0</v>
      </c>
      <c r="CH34" s="283">
        <f t="shared" si="49"/>
        <v>168</v>
      </c>
      <c r="CI34" s="283">
        <f t="shared" si="50"/>
        <v>24</v>
      </c>
      <c r="CJ34" s="283">
        <f t="shared" si="51"/>
        <v>0</v>
      </c>
      <c r="CK34" s="283">
        <f t="shared" si="52"/>
        <v>220</v>
      </c>
      <c r="CL34" s="283">
        <f t="shared" si="53"/>
        <v>30</v>
      </c>
      <c r="CM34" s="283">
        <f t="shared" si="54"/>
        <v>1073</v>
      </c>
      <c r="CN34" s="283">
        <f t="shared" si="55"/>
        <v>0</v>
      </c>
      <c r="CO34" s="283">
        <f t="shared" si="56"/>
        <v>1073</v>
      </c>
      <c r="CP34" s="283">
        <f t="shared" si="57"/>
        <v>0</v>
      </c>
      <c r="CQ34" s="283">
        <f t="shared" si="58"/>
        <v>0</v>
      </c>
      <c r="CR34" s="283">
        <f t="shared" si="59"/>
        <v>0</v>
      </c>
      <c r="CS34" s="283">
        <f t="shared" si="60"/>
        <v>0</v>
      </c>
      <c r="CT34" s="283">
        <f t="shared" si="31"/>
        <v>1073</v>
      </c>
      <c r="CU34" s="283">
        <f t="shared" si="32"/>
        <v>0</v>
      </c>
      <c r="CV34" s="283">
        <f t="shared" si="33"/>
        <v>1073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0</v>
      </c>
      <c r="DB34" s="283">
        <f t="shared" si="61"/>
        <v>0</v>
      </c>
      <c r="DC34" s="283">
        <f t="shared" si="62"/>
        <v>0</v>
      </c>
      <c r="DD34" s="283">
        <f t="shared" si="63"/>
        <v>0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2753</v>
      </c>
      <c r="E35" s="283">
        <f t="shared" si="1"/>
        <v>2110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1461</v>
      </c>
      <c r="K35" s="283">
        <v>0</v>
      </c>
      <c r="L35" s="283">
        <v>1461</v>
      </c>
      <c r="M35" s="283">
        <v>0</v>
      </c>
      <c r="N35" s="283">
        <f t="shared" si="4"/>
        <v>86</v>
      </c>
      <c r="O35" s="283">
        <v>0</v>
      </c>
      <c r="P35" s="283">
        <v>86</v>
      </c>
      <c r="Q35" s="283">
        <v>0</v>
      </c>
      <c r="R35" s="283">
        <f t="shared" si="5"/>
        <v>480</v>
      </c>
      <c r="S35" s="283">
        <v>0</v>
      </c>
      <c r="T35" s="283">
        <v>480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83</v>
      </c>
      <c r="AA35" s="283">
        <v>0</v>
      </c>
      <c r="AB35" s="283">
        <v>83</v>
      </c>
      <c r="AC35" s="283">
        <v>0</v>
      </c>
      <c r="AD35" s="283">
        <f t="shared" si="8"/>
        <v>543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541</v>
      </c>
      <c r="AJ35" s="283">
        <v>0</v>
      </c>
      <c r="AK35" s="283">
        <v>0</v>
      </c>
      <c r="AL35" s="283">
        <v>541</v>
      </c>
      <c r="AM35" s="283">
        <f t="shared" si="11"/>
        <v>1</v>
      </c>
      <c r="AN35" s="283">
        <v>0</v>
      </c>
      <c r="AO35" s="283">
        <v>0</v>
      </c>
      <c r="AP35" s="283">
        <v>1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1</v>
      </c>
      <c r="AZ35" s="283">
        <v>0</v>
      </c>
      <c r="BA35" s="283">
        <v>0</v>
      </c>
      <c r="BB35" s="283">
        <v>1</v>
      </c>
      <c r="BC35" s="283">
        <f t="shared" si="15"/>
        <v>100</v>
      </c>
      <c r="BD35" s="283">
        <f t="shared" si="16"/>
        <v>100</v>
      </c>
      <c r="BE35" s="283">
        <v>0</v>
      </c>
      <c r="BF35" s="283">
        <v>13</v>
      </c>
      <c r="BG35" s="283">
        <v>21</v>
      </c>
      <c r="BH35" s="283">
        <v>0</v>
      </c>
      <c r="BI35" s="283">
        <v>45</v>
      </c>
      <c r="BJ35" s="283">
        <v>21</v>
      </c>
      <c r="BK35" s="283">
        <f t="shared" si="18"/>
        <v>0</v>
      </c>
      <c r="BL35" s="283">
        <v>0</v>
      </c>
      <c r="BM35" s="283">
        <v>0</v>
      </c>
      <c r="BN35" s="283">
        <v>0</v>
      </c>
      <c r="BO35" s="283">
        <v>0</v>
      </c>
      <c r="BP35" s="283">
        <v>0</v>
      </c>
      <c r="BQ35" s="283">
        <v>0</v>
      </c>
      <c r="BR35" s="283">
        <f t="shared" si="41"/>
        <v>2210</v>
      </c>
      <c r="BS35" s="283">
        <f t="shared" si="42"/>
        <v>0</v>
      </c>
      <c r="BT35" s="283">
        <f t="shared" si="43"/>
        <v>1474</v>
      </c>
      <c r="BU35" s="283">
        <f t="shared" si="44"/>
        <v>107</v>
      </c>
      <c r="BV35" s="283">
        <f t="shared" si="45"/>
        <v>480</v>
      </c>
      <c r="BW35" s="283">
        <f t="shared" si="46"/>
        <v>45</v>
      </c>
      <c r="BX35" s="283">
        <f t="shared" si="47"/>
        <v>104</v>
      </c>
      <c r="BY35" s="283">
        <f t="shared" si="21"/>
        <v>2110</v>
      </c>
      <c r="BZ35" s="283">
        <f t="shared" si="22"/>
        <v>0</v>
      </c>
      <c r="CA35" s="283">
        <f t="shared" si="23"/>
        <v>1461</v>
      </c>
      <c r="CB35" s="283">
        <f t="shared" si="24"/>
        <v>86</v>
      </c>
      <c r="CC35" s="283">
        <f t="shared" si="25"/>
        <v>480</v>
      </c>
      <c r="CD35" s="283">
        <f t="shared" si="26"/>
        <v>0</v>
      </c>
      <c r="CE35" s="283">
        <f t="shared" si="27"/>
        <v>83</v>
      </c>
      <c r="CF35" s="283">
        <f t="shared" si="28"/>
        <v>100</v>
      </c>
      <c r="CG35" s="283">
        <f t="shared" si="48"/>
        <v>0</v>
      </c>
      <c r="CH35" s="283">
        <f t="shared" si="49"/>
        <v>13</v>
      </c>
      <c r="CI35" s="283">
        <f t="shared" si="50"/>
        <v>21</v>
      </c>
      <c r="CJ35" s="283">
        <f t="shared" si="51"/>
        <v>0</v>
      </c>
      <c r="CK35" s="283">
        <f t="shared" si="52"/>
        <v>45</v>
      </c>
      <c r="CL35" s="283">
        <f t="shared" si="53"/>
        <v>21</v>
      </c>
      <c r="CM35" s="283">
        <f t="shared" si="54"/>
        <v>543</v>
      </c>
      <c r="CN35" s="283">
        <f t="shared" si="55"/>
        <v>0</v>
      </c>
      <c r="CO35" s="283">
        <f t="shared" si="56"/>
        <v>541</v>
      </c>
      <c r="CP35" s="283">
        <f t="shared" si="57"/>
        <v>1</v>
      </c>
      <c r="CQ35" s="283">
        <f t="shared" si="58"/>
        <v>0</v>
      </c>
      <c r="CR35" s="283">
        <f t="shared" si="59"/>
        <v>0</v>
      </c>
      <c r="CS35" s="283">
        <f t="shared" si="60"/>
        <v>1</v>
      </c>
      <c r="CT35" s="283">
        <f t="shared" si="31"/>
        <v>543</v>
      </c>
      <c r="CU35" s="283">
        <f t="shared" si="32"/>
        <v>0</v>
      </c>
      <c r="CV35" s="283">
        <f t="shared" si="33"/>
        <v>541</v>
      </c>
      <c r="CW35" s="283">
        <f t="shared" si="34"/>
        <v>1</v>
      </c>
      <c r="CX35" s="283">
        <f t="shared" si="35"/>
        <v>0</v>
      </c>
      <c r="CY35" s="283">
        <f t="shared" si="36"/>
        <v>0</v>
      </c>
      <c r="CZ35" s="283">
        <f t="shared" si="37"/>
        <v>1</v>
      </c>
      <c r="DA35" s="283">
        <f t="shared" si="38"/>
        <v>0</v>
      </c>
      <c r="DB35" s="283">
        <f t="shared" si="61"/>
        <v>0</v>
      </c>
      <c r="DC35" s="283">
        <f t="shared" si="62"/>
        <v>0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5350</v>
      </c>
      <c r="E36" s="283">
        <f t="shared" si="1"/>
        <v>2314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1897</v>
      </c>
      <c r="K36" s="283">
        <v>1897</v>
      </c>
      <c r="L36" s="283">
        <v>0</v>
      </c>
      <c r="M36" s="283">
        <v>0</v>
      </c>
      <c r="N36" s="283">
        <f t="shared" si="4"/>
        <v>157</v>
      </c>
      <c r="O36" s="283">
        <v>157</v>
      </c>
      <c r="P36" s="283">
        <v>0</v>
      </c>
      <c r="Q36" s="283">
        <v>0</v>
      </c>
      <c r="R36" s="283">
        <f t="shared" si="5"/>
        <v>107</v>
      </c>
      <c r="S36" s="283">
        <v>65</v>
      </c>
      <c r="T36" s="283">
        <v>42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153</v>
      </c>
      <c r="AA36" s="283">
        <v>153</v>
      </c>
      <c r="AB36" s="283">
        <v>0</v>
      </c>
      <c r="AC36" s="283">
        <v>0</v>
      </c>
      <c r="AD36" s="283">
        <f t="shared" si="8"/>
        <v>2390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2372</v>
      </c>
      <c r="AJ36" s="283">
        <v>0</v>
      </c>
      <c r="AK36" s="283">
        <v>0</v>
      </c>
      <c r="AL36" s="283">
        <v>2372</v>
      </c>
      <c r="AM36" s="283">
        <f t="shared" si="11"/>
        <v>9</v>
      </c>
      <c r="AN36" s="283">
        <v>0</v>
      </c>
      <c r="AO36" s="283">
        <v>0</v>
      </c>
      <c r="AP36" s="283">
        <v>9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9</v>
      </c>
      <c r="AZ36" s="283">
        <v>0</v>
      </c>
      <c r="BA36" s="283">
        <v>0</v>
      </c>
      <c r="BB36" s="283">
        <v>9</v>
      </c>
      <c r="BC36" s="283">
        <f t="shared" si="15"/>
        <v>646</v>
      </c>
      <c r="BD36" s="283">
        <f t="shared" si="16"/>
        <v>607</v>
      </c>
      <c r="BE36" s="283">
        <v>0</v>
      </c>
      <c r="BF36" s="283">
        <v>0</v>
      </c>
      <c r="BG36" s="283">
        <v>65</v>
      </c>
      <c r="BH36" s="283">
        <v>0</v>
      </c>
      <c r="BI36" s="283">
        <v>479</v>
      </c>
      <c r="BJ36" s="283">
        <v>63</v>
      </c>
      <c r="BK36" s="283">
        <f t="shared" si="18"/>
        <v>39</v>
      </c>
      <c r="BL36" s="283">
        <v>0</v>
      </c>
      <c r="BM36" s="283">
        <v>39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2921</v>
      </c>
      <c r="BS36" s="283">
        <f t="shared" si="42"/>
        <v>0</v>
      </c>
      <c r="BT36" s="283">
        <f t="shared" si="43"/>
        <v>1897</v>
      </c>
      <c r="BU36" s="283">
        <f t="shared" si="44"/>
        <v>222</v>
      </c>
      <c r="BV36" s="283">
        <f t="shared" si="45"/>
        <v>107</v>
      </c>
      <c r="BW36" s="283">
        <f t="shared" si="46"/>
        <v>479</v>
      </c>
      <c r="BX36" s="283">
        <f t="shared" si="47"/>
        <v>216</v>
      </c>
      <c r="BY36" s="283">
        <f t="shared" si="21"/>
        <v>2314</v>
      </c>
      <c r="BZ36" s="283">
        <f t="shared" si="22"/>
        <v>0</v>
      </c>
      <c r="CA36" s="283">
        <f t="shared" si="23"/>
        <v>1897</v>
      </c>
      <c r="CB36" s="283">
        <f t="shared" si="24"/>
        <v>157</v>
      </c>
      <c r="CC36" s="283">
        <f t="shared" si="25"/>
        <v>107</v>
      </c>
      <c r="CD36" s="283">
        <f t="shared" si="26"/>
        <v>0</v>
      </c>
      <c r="CE36" s="283">
        <f t="shared" si="27"/>
        <v>153</v>
      </c>
      <c r="CF36" s="283">
        <f t="shared" si="28"/>
        <v>607</v>
      </c>
      <c r="CG36" s="283">
        <f t="shared" si="48"/>
        <v>0</v>
      </c>
      <c r="CH36" s="283">
        <f t="shared" si="49"/>
        <v>0</v>
      </c>
      <c r="CI36" s="283">
        <f t="shared" si="50"/>
        <v>65</v>
      </c>
      <c r="CJ36" s="283">
        <f t="shared" si="51"/>
        <v>0</v>
      </c>
      <c r="CK36" s="283">
        <f t="shared" si="52"/>
        <v>479</v>
      </c>
      <c r="CL36" s="283">
        <f t="shared" si="53"/>
        <v>63</v>
      </c>
      <c r="CM36" s="283">
        <f t="shared" si="54"/>
        <v>2429</v>
      </c>
      <c r="CN36" s="283">
        <f t="shared" si="55"/>
        <v>0</v>
      </c>
      <c r="CO36" s="283">
        <f t="shared" si="56"/>
        <v>2411</v>
      </c>
      <c r="CP36" s="283">
        <f t="shared" si="57"/>
        <v>9</v>
      </c>
      <c r="CQ36" s="283">
        <f t="shared" si="58"/>
        <v>0</v>
      </c>
      <c r="CR36" s="283">
        <f t="shared" si="59"/>
        <v>0</v>
      </c>
      <c r="CS36" s="283">
        <f t="shared" si="60"/>
        <v>9</v>
      </c>
      <c r="CT36" s="283">
        <f t="shared" si="31"/>
        <v>2390</v>
      </c>
      <c r="CU36" s="283">
        <f t="shared" si="32"/>
        <v>0</v>
      </c>
      <c r="CV36" s="283">
        <f t="shared" si="33"/>
        <v>2372</v>
      </c>
      <c r="CW36" s="283">
        <f t="shared" si="34"/>
        <v>9</v>
      </c>
      <c r="CX36" s="283">
        <f t="shared" si="35"/>
        <v>0</v>
      </c>
      <c r="CY36" s="283">
        <f t="shared" si="36"/>
        <v>0</v>
      </c>
      <c r="CZ36" s="283">
        <f t="shared" si="37"/>
        <v>9</v>
      </c>
      <c r="DA36" s="283">
        <f t="shared" si="38"/>
        <v>39</v>
      </c>
      <c r="DB36" s="283">
        <f t="shared" si="61"/>
        <v>0</v>
      </c>
      <c r="DC36" s="283">
        <f t="shared" si="62"/>
        <v>39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5458</v>
      </c>
      <c r="E37" s="283">
        <f t="shared" si="1"/>
        <v>4542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2929</v>
      </c>
      <c r="K37" s="283">
        <v>0</v>
      </c>
      <c r="L37" s="283">
        <v>2929</v>
      </c>
      <c r="M37" s="283">
        <v>0</v>
      </c>
      <c r="N37" s="283">
        <f t="shared" si="4"/>
        <v>429</v>
      </c>
      <c r="O37" s="283">
        <v>0</v>
      </c>
      <c r="P37" s="283">
        <v>429</v>
      </c>
      <c r="Q37" s="283">
        <v>0</v>
      </c>
      <c r="R37" s="283">
        <f t="shared" si="5"/>
        <v>850</v>
      </c>
      <c r="S37" s="283">
        <v>0</v>
      </c>
      <c r="T37" s="283">
        <v>850</v>
      </c>
      <c r="U37" s="283">
        <v>0</v>
      </c>
      <c r="V37" s="283">
        <f t="shared" si="6"/>
        <v>12</v>
      </c>
      <c r="W37" s="283">
        <v>0</v>
      </c>
      <c r="X37" s="283">
        <v>12</v>
      </c>
      <c r="Y37" s="283">
        <v>0</v>
      </c>
      <c r="Z37" s="283">
        <f t="shared" si="7"/>
        <v>322</v>
      </c>
      <c r="AA37" s="283">
        <v>0</v>
      </c>
      <c r="AB37" s="283">
        <v>322</v>
      </c>
      <c r="AC37" s="283">
        <v>0</v>
      </c>
      <c r="AD37" s="283">
        <f t="shared" si="8"/>
        <v>874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874</v>
      </c>
      <c r="AJ37" s="283">
        <v>0</v>
      </c>
      <c r="AK37" s="283">
        <v>0</v>
      </c>
      <c r="AL37" s="283">
        <v>874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42</v>
      </c>
      <c r="BD37" s="283">
        <f t="shared" si="16"/>
        <v>0</v>
      </c>
      <c r="BE37" s="283">
        <v>0</v>
      </c>
      <c r="BF37" s="283"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f t="shared" si="18"/>
        <v>42</v>
      </c>
      <c r="BL37" s="283">
        <v>0</v>
      </c>
      <c r="BM37" s="283">
        <v>42</v>
      </c>
      <c r="BN37" s="283">
        <v>0</v>
      </c>
      <c r="BO37" s="283">
        <v>0</v>
      </c>
      <c r="BP37" s="283">
        <v>0</v>
      </c>
      <c r="BQ37" s="283">
        <v>0</v>
      </c>
      <c r="BR37" s="283">
        <f t="shared" si="41"/>
        <v>4542</v>
      </c>
      <c r="BS37" s="283">
        <f t="shared" si="42"/>
        <v>0</v>
      </c>
      <c r="BT37" s="283">
        <f t="shared" si="43"/>
        <v>2929</v>
      </c>
      <c r="BU37" s="283">
        <f t="shared" si="44"/>
        <v>429</v>
      </c>
      <c r="BV37" s="283">
        <f t="shared" si="45"/>
        <v>850</v>
      </c>
      <c r="BW37" s="283">
        <f t="shared" si="46"/>
        <v>12</v>
      </c>
      <c r="BX37" s="283">
        <f t="shared" si="47"/>
        <v>322</v>
      </c>
      <c r="BY37" s="283">
        <f t="shared" si="21"/>
        <v>4542</v>
      </c>
      <c r="BZ37" s="283">
        <f t="shared" si="22"/>
        <v>0</v>
      </c>
      <c r="CA37" s="283">
        <f t="shared" si="23"/>
        <v>2929</v>
      </c>
      <c r="CB37" s="283">
        <f t="shared" si="24"/>
        <v>429</v>
      </c>
      <c r="CC37" s="283">
        <f t="shared" si="25"/>
        <v>850</v>
      </c>
      <c r="CD37" s="283">
        <f t="shared" si="26"/>
        <v>12</v>
      </c>
      <c r="CE37" s="283">
        <f t="shared" si="27"/>
        <v>322</v>
      </c>
      <c r="CF37" s="283">
        <f t="shared" si="28"/>
        <v>0</v>
      </c>
      <c r="CG37" s="283">
        <f t="shared" si="48"/>
        <v>0</v>
      </c>
      <c r="CH37" s="283">
        <f t="shared" si="49"/>
        <v>0</v>
      </c>
      <c r="CI37" s="283">
        <f t="shared" si="50"/>
        <v>0</v>
      </c>
      <c r="CJ37" s="283">
        <f t="shared" si="51"/>
        <v>0</v>
      </c>
      <c r="CK37" s="283">
        <f t="shared" si="52"/>
        <v>0</v>
      </c>
      <c r="CL37" s="283">
        <f t="shared" si="53"/>
        <v>0</v>
      </c>
      <c r="CM37" s="283">
        <f t="shared" si="54"/>
        <v>916</v>
      </c>
      <c r="CN37" s="283">
        <f t="shared" si="55"/>
        <v>0</v>
      </c>
      <c r="CO37" s="283">
        <f t="shared" si="56"/>
        <v>916</v>
      </c>
      <c r="CP37" s="283">
        <f t="shared" si="57"/>
        <v>0</v>
      </c>
      <c r="CQ37" s="283">
        <f t="shared" si="58"/>
        <v>0</v>
      </c>
      <c r="CR37" s="283">
        <f t="shared" si="59"/>
        <v>0</v>
      </c>
      <c r="CS37" s="283">
        <f t="shared" si="60"/>
        <v>0</v>
      </c>
      <c r="CT37" s="283">
        <f t="shared" si="31"/>
        <v>874</v>
      </c>
      <c r="CU37" s="283">
        <f t="shared" si="32"/>
        <v>0</v>
      </c>
      <c r="CV37" s="283">
        <f t="shared" si="33"/>
        <v>874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42</v>
      </c>
      <c r="DB37" s="283">
        <f t="shared" si="61"/>
        <v>0</v>
      </c>
      <c r="DC37" s="283">
        <f t="shared" si="62"/>
        <v>42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7</v>
      </c>
      <c r="DJ37" s="283">
        <v>0</v>
      </c>
      <c r="DK37" s="283">
        <v>7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5380</v>
      </c>
      <c r="E38" s="283">
        <f t="shared" si="1"/>
        <v>3514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3033</v>
      </c>
      <c r="K38" s="283">
        <v>0</v>
      </c>
      <c r="L38" s="283">
        <v>3033</v>
      </c>
      <c r="M38" s="283">
        <v>0</v>
      </c>
      <c r="N38" s="283">
        <f t="shared" si="4"/>
        <v>0</v>
      </c>
      <c r="O38" s="283">
        <v>0</v>
      </c>
      <c r="P38" s="283">
        <v>0</v>
      </c>
      <c r="Q38" s="283">
        <v>0</v>
      </c>
      <c r="R38" s="283">
        <f t="shared" si="5"/>
        <v>326</v>
      </c>
      <c r="S38" s="283">
        <v>0</v>
      </c>
      <c r="T38" s="283">
        <v>326</v>
      </c>
      <c r="U38" s="283">
        <v>0</v>
      </c>
      <c r="V38" s="283">
        <f t="shared" si="6"/>
        <v>9</v>
      </c>
      <c r="W38" s="283">
        <v>0</v>
      </c>
      <c r="X38" s="283">
        <v>9</v>
      </c>
      <c r="Y38" s="283">
        <v>0</v>
      </c>
      <c r="Z38" s="283">
        <f t="shared" si="7"/>
        <v>146</v>
      </c>
      <c r="AA38" s="283">
        <v>0</v>
      </c>
      <c r="AB38" s="283">
        <v>146</v>
      </c>
      <c r="AC38" s="283">
        <v>0</v>
      </c>
      <c r="AD38" s="283">
        <f t="shared" si="8"/>
        <v>1193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1193</v>
      </c>
      <c r="AJ38" s="283">
        <v>0</v>
      </c>
      <c r="AK38" s="283">
        <v>0</v>
      </c>
      <c r="AL38" s="283">
        <v>1193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673</v>
      </c>
      <c r="BD38" s="283">
        <f t="shared" si="16"/>
        <v>673</v>
      </c>
      <c r="BE38" s="283">
        <v>0</v>
      </c>
      <c r="BF38" s="283">
        <v>119</v>
      </c>
      <c r="BG38" s="283">
        <v>0</v>
      </c>
      <c r="BH38" s="283">
        <v>0</v>
      </c>
      <c r="BI38" s="283">
        <v>0</v>
      </c>
      <c r="BJ38" s="283">
        <v>554</v>
      </c>
      <c r="BK38" s="283">
        <f t="shared" si="18"/>
        <v>0</v>
      </c>
      <c r="BL38" s="283">
        <v>0</v>
      </c>
      <c r="BM38" s="283">
        <v>0</v>
      </c>
      <c r="BN38" s="283">
        <v>0</v>
      </c>
      <c r="BO38" s="283">
        <v>0</v>
      </c>
      <c r="BP38" s="283">
        <v>0</v>
      </c>
      <c r="BQ38" s="283">
        <v>0</v>
      </c>
      <c r="BR38" s="283">
        <f t="shared" si="41"/>
        <v>4187</v>
      </c>
      <c r="BS38" s="283">
        <f t="shared" si="42"/>
        <v>0</v>
      </c>
      <c r="BT38" s="283">
        <f t="shared" si="43"/>
        <v>3152</v>
      </c>
      <c r="BU38" s="283">
        <f t="shared" si="44"/>
        <v>0</v>
      </c>
      <c r="BV38" s="283">
        <f t="shared" si="45"/>
        <v>326</v>
      </c>
      <c r="BW38" s="283">
        <f t="shared" si="46"/>
        <v>9</v>
      </c>
      <c r="BX38" s="283">
        <f t="shared" si="47"/>
        <v>700</v>
      </c>
      <c r="BY38" s="283">
        <f t="shared" si="21"/>
        <v>3514</v>
      </c>
      <c r="BZ38" s="283">
        <f t="shared" si="22"/>
        <v>0</v>
      </c>
      <c r="CA38" s="283">
        <f t="shared" si="23"/>
        <v>3033</v>
      </c>
      <c r="CB38" s="283">
        <f t="shared" si="24"/>
        <v>0</v>
      </c>
      <c r="CC38" s="283">
        <f t="shared" si="25"/>
        <v>326</v>
      </c>
      <c r="CD38" s="283">
        <f t="shared" si="26"/>
        <v>9</v>
      </c>
      <c r="CE38" s="283">
        <f t="shared" si="27"/>
        <v>146</v>
      </c>
      <c r="CF38" s="283">
        <f t="shared" si="28"/>
        <v>673</v>
      </c>
      <c r="CG38" s="283">
        <f t="shared" si="48"/>
        <v>0</v>
      </c>
      <c r="CH38" s="283">
        <f t="shared" si="49"/>
        <v>119</v>
      </c>
      <c r="CI38" s="283">
        <f t="shared" si="50"/>
        <v>0</v>
      </c>
      <c r="CJ38" s="283">
        <f t="shared" si="51"/>
        <v>0</v>
      </c>
      <c r="CK38" s="283">
        <f t="shared" si="52"/>
        <v>0</v>
      </c>
      <c r="CL38" s="283">
        <f t="shared" si="53"/>
        <v>554</v>
      </c>
      <c r="CM38" s="283">
        <f t="shared" si="54"/>
        <v>1193</v>
      </c>
      <c r="CN38" s="283">
        <f t="shared" si="55"/>
        <v>0</v>
      </c>
      <c r="CO38" s="283">
        <f t="shared" si="56"/>
        <v>1193</v>
      </c>
      <c r="CP38" s="283">
        <f t="shared" si="57"/>
        <v>0</v>
      </c>
      <c r="CQ38" s="283">
        <f t="shared" si="58"/>
        <v>0</v>
      </c>
      <c r="CR38" s="283">
        <f t="shared" si="59"/>
        <v>0</v>
      </c>
      <c r="CS38" s="283">
        <f t="shared" si="60"/>
        <v>0</v>
      </c>
      <c r="CT38" s="283">
        <f t="shared" si="31"/>
        <v>1193</v>
      </c>
      <c r="CU38" s="283">
        <f t="shared" si="32"/>
        <v>0</v>
      </c>
      <c r="CV38" s="283">
        <f t="shared" si="33"/>
        <v>1193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0</v>
      </c>
      <c r="DB38" s="283">
        <f t="shared" si="61"/>
        <v>0</v>
      </c>
      <c r="DC38" s="283">
        <f t="shared" si="62"/>
        <v>0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5605</v>
      </c>
      <c r="E39" s="283">
        <f t="shared" si="1"/>
        <v>3226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3167</v>
      </c>
      <c r="K39" s="283">
        <v>0</v>
      </c>
      <c r="L39" s="283">
        <v>3167</v>
      </c>
      <c r="M39" s="283">
        <v>0</v>
      </c>
      <c r="N39" s="283">
        <f t="shared" si="4"/>
        <v>59</v>
      </c>
      <c r="O39" s="283">
        <v>0</v>
      </c>
      <c r="P39" s="283">
        <v>59</v>
      </c>
      <c r="Q39" s="283">
        <v>0</v>
      </c>
      <c r="R39" s="283">
        <f t="shared" si="5"/>
        <v>0</v>
      </c>
      <c r="S39" s="283">
        <v>0</v>
      </c>
      <c r="T39" s="283">
        <v>0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0</v>
      </c>
      <c r="AA39" s="283">
        <v>0</v>
      </c>
      <c r="AB39" s="283">
        <v>0</v>
      </c>
      <c r="AC39" s="283">
        <v>0</v>
      </c>
      <c r="AD39" s="283">
        <f t="shared" si="8"/>
        <v>1252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1252</v>
      </c>
      <c r="AJ39" s="283">
        <v>0</v>
      </c>
      <c r="AK39" s="283">
        <v>0</v>
      </c>
      <c r="AL39" s="283">
        <v>1252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0</v>
      </c>
      <c r="AR39" s="283">
        <v>0</v>
      </c>
      <c r="AS39" s="283">
        <v>0</v>
      </c>
      <c r="AT39" s="283">
        <v>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0</v>
      </c>
      <c r="AZ39" s="283">
        <v>0</v>
      </c>
      <c r="BA39" s="283">
        <v>0</v>
      </c>
      <c r="BB39" s="283">
        <v>0</v>
      </c>
      <c r="BC39" s="283">
        <f t="shared" si="15"/>
        <v>1127</v>
      </c>
      <c r="BD39" s="283">
        <f t="shared" si="16"/>
        <v>1127</v>
      </c>
      <c r="BE39" s="283">
        <v>0</v>
      </c>
      <c r="BF39" s="283">
        <v>109</v>
      </c>
      <c r="BG39" s="283">
        <v>0</v>
      </c>
      <c r="BH39" s="283">
        <v>1018</v>
      </c>
      <c r="BI39" s="283">
        <v>0</v>
      </c>
      <c r="BJ39" s="283">
        <v>0</v>
      </c>
      <c r="BK39" s="283">
        <f t="shared" si="18"/>
        <v>0</v>
      </c>
      <c r="BL39" s="283">
        <v>0</v>
      </c>
      <c r="BM39" s="283">
        <v>0</v>
      </c>
      <c r="BN39" s="283">
        <v>0</v>
      </c>
      <c r="BO39" s="283">
        <v>0</v>
      </c>
      <c r="BP39" s="283">
        <v>0</v>
      </c>
      <c r="BQ39" s="283">
        <v>0</v>
      </c>
      <c r="BR39" s="283">
        <f t="shared" si="41"/>
        <v>4353</v>
      </c>
      <c r="BS39" s="283">
        <f t="shared" si="42"/>
        <v>0</v>
      </c>
      <c r="BT39" s="283">
        <f t="shared" si="43"/>
        <v>3276</v>
      </c>
      <c r="BU39" s="283">
        <f t="shared" si="44"/>
        <v>59</v>
      </c>
      <c r="BV39" s="283">
        <f t="shared" si="45"/>
        <v>1018</v>
      </c>
      <c r="BW39" s="283">
        <f t="shared" si="46"/>
        <v>0</v>
      </c>
      <c r="BX39" s="283">
        <f t="shared" si="47"/>
        <v>0</v>
      </c>
      <c r="BY39" s="283">
        <f t="shared" si="21"/>
        <v>3226</v>
      </c>
      <c r="BZ39" s="283">
        <f t="shared" si="22"/>
        <v>0</v>
      </c>
      <c r="CA39" s="283">
        <f t="shared" si="23"/>
        <v>3167</v>
      </c>
      <c r="CB39" s="283">
        <f t="shared" si="24"/>
        <v>59</v>
      </c>
      <c r="CC39" s="283">
        <f t="shared" si="25"/>
        <v>0</v>
      </c>
      <c r="CD39" s="283">
        <f t="shared" si="26"/>
        <v>0</v>
      </c>
      <c r="CE39" s="283">
        <f t="shared" si="27"/>
        <v>0</v>
      </c>
      <c r="CF39" s="283">
        <f t="shared" si="28"/>
        <v>1127</v>
      </c>
      <c r="CG39" s="283">
        <f t="shared" si="48"/>
        <v>0</v>
      </c>
      <c r="CH39" s="283">
        <f t="shared" si="49"/>
        <v>109</v>
      </c>
      <c r="CI39" s="283">
        <f t="shared" si="50"/>
        <v>0</v>
      </c>
      <c r="CJ39" s="283">
        <f t="shared" si="51"/>
        <v>1018</v>
      </c>
      <c r="CK39" s="283">
        <f t="shared" si="52"/>
        <v>0</v>
      </c>
      <c r="CL39" s="283">
        <f t="shared" si="53"/>
        <v>0</v>
      </c>
      <c r="CM39" s="283">
        <f t="shared" si="54"/>
        <v>1252</v>
      </c>
      <c r="CN39" s="283">
        <f t="shared" si="55"/>
        <v>0</v>
      </c>
      <c r="CO39" s="283">
        <f t="shared" si="56"/>
        <v>1252</v>
      </c>
      <c r="CP39" s="283">
        <f t="shared" si="57"/>
        <v>0</v>
      </c>
      <c r="CQ39" s="283">
        <f t="shared" si="58"/>
        <v>0</v>
      </c>
      <c r="CR39" s="283">
        <f t="shared" si="59"/>
        <v>0</v>
      </c>
      <c r="CS39" s="283">
        <f t="shared" si="60"/>
        <v>0</v>
      </c>
      <c r="CT39" s="283">
        <f t="shared" si="31"/>
        <v>1252</v>
      </c>
      <c r="CU39" s="283">
        <f t="shared" si="32"/>
        <v>0</v>
      </c>
      <c r="CV39" s="283">
        <f t="shared" si="33"/>
        <v>1252</v>
      </c>
      <c r="CW39" s="283">
        <f t="shared" si="34"/>
        <v>0</v>
      </c>
      <c r="CX39" s="283">
        <f t="shared" si="35"/>
        <v>0</v>
      </c>
      <c r="CY39" s="283">
        <f t="shared" si="36"/>
        <v>0</v>
      </c>
      <c r="CZ39" s="283">
        <f t="shared" si="37"/>
        <v>0</v>
      </c>
      <c r="DA39" s="283">
        <f t="shared" si="38"/>
        <v>0</v>
      </c>
      <c r="DB39" s="283">
        <f t="shared" si="61"/>
        <v>0</v>
      </c>
      <c r="DC39" s="283">
        <f t="shared" si="62"/>
        <v>0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5338</v>
      </c>
      <c r="E40" s="283">
        <f t="shared" si="1"/>
        <v>3238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3022</v>
      </c>
      <c r="K40" s="283">
        <v>0</v>
      </c>
      <c r="L40" s="283">
        <v>3022</v>
      </c>
      <c r="M40" s="283">
        <v>0</v>
      </c>
      <c r="N40" s="283">
        <f t="shared" si="4"/>
        <v>9</v>
      </c>
      <c r="O40" s="283">
        <v>0</v>
      </c>
      <c r="P40" s="283">
        <v>9</v>
      </c>
      <c r="Q40" s="283">
        <v>0</v>
      </c>
      <c r="R40" s="283">
        <f t="shared" si="5"/>
        <v>176</v>
      </c>
      <c r="S40" s="283">
        <v>0</v>
      </c>
      <c r="T40" s="283">
        <v>176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31</v>
      </c>
      <c r="AA40" s="283">
        <v>31</v>
      </c>
      <c r="AB40" s="283">
        <v>0</v>
      </c>
      <c r="AC40" s="283">
        <v>0</v>
      </c>
      <c r="AD40" s="283">
        <f t="shared" si="8"/>
        <v>1561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1561</v>
      </c>
      <c r="AJ40" s="283">
        <v>0</v>
      </c>
      <c r="AK40" s="283">
        <v>0</v>
      </c>
      <c r="AL40" s="283">
        <v>1561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539</v>
      </c>
      <c r="BD40" s="283">
        <f t="shared" si="16"/>
        <v>514</v>
      </c>
      <c r="BE40" s="283">
        <v>0</v>
      </c>
      <c r="BF40" s="283">
        <v>0</v>
      </c>
      <c r="BG40" s="283">
        <v>34</v>
      </c>
      <c r="BH40" s="283">
        <v>234</v>
      </c>
      <c r="BI40" s="283">
        <v>5</v>
      </c>
      <c r="BJ40" s="283">
        <v>241</v>
      </c>
      <c r="BK40" s="283">
        <f t="shared" si="18"/>
        <v>25</v>
      </c>
      <c r="BL40" s="283">
        <v>0</v>
      </c>
      <c r="BM40" s="283">
        <v>25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si="41"/>
        <v>3752</v>
      </c>
      <c r="BS40" s="283">
        <f t="shared" si="42"/>
        <v>0</v>
      </c>
      <c r="BT40" s="283">
        <f t="shared" si="43"/>
        <v>3022</v>
      </c>
      <c r="BU40" s="283">
        <f t="shared" si="44"/>
        <v>43</v>
      </c>
      <c r="BV40" s="283">
        <f t="shared" si="45"/>
        <v>410</v>
      </c>
      <c r="BW40" s="283">
        <f t="shared" si="46"/>
        <v>5</v>
      </c>
      <c r="BX40" s="283">
        <f t="shared" si="47"/>
        <v>272</v>
      </c>
      <c r="BY40" s="283">
        <f t="shared" si="21"/>
        <v>3238</v>
      </c>
      <c r="BZ40" s="283">
        <f t="shared" si="22"/>
        <v>0</v>
      </c>
      <c r="CA40" s="283">
        <f t="shared" si="23"/>
        <v>3022</v>
      </c>
      <c r="CB40" s="283">
        <f t="shared" si="24"/>
        <v>9</v>
      </c>
      <c r="CC40" s="283">
        <f t="shared" si="25"/>
        <v>176</v>
      </c>
      <c r="CD40" s="283">
        <f t="shared" si="26"/>
        <v>0</v>
      </c>
      <c r="CE40" s="283">
        <f t="shared" si="27"/>
        <v>31</v>
      </c>
      <c r="CF40" s="283">
        <f t="shared" si="28"/>
        <v>514</v>
      </c>
      <c r="CG40" s="283">
        <f t="shared" si="48"/>
        <v>0</v>
      </c>
      <c r="CH40" s="283">
        <f t="shared" si="49"/>
        <v>0</v>
      </c>
      <c r="CI40" s="283">
        <f t="shared" si="50"/>
        <v>34</v>
      </c>
      <c r="CJ40" s="283">
        <f t="shared" si="51"/>
        <v>234</v>
      </c>
      <c r="CK40" s="283">
        <f t="shared" si="52"/>
        <v>5</v>
      </c>
      <c r="CL40" s="283">
        <f t="shared" si="53"/>
        <v>241</v>
      </c>
      <c r="CM40" s="283">
        <f t="shared" si="54"/>
        <v>1586</v>
      </c>
      <c r="CN40" s="283">
        <f t="shared" si="55"/>
        <v>0</v>
      </c>
      <c r="CO40" s="283">
        <f t="shared" si="56"/>
        <v>1586</v>
      </c>
      <c r="CP40" s="283">
        <f t="shared" si="57"/>
        <v>0</v>
      </c>
      <c r="CQ40" s="283">
        <f t="shared" si="58"/>
        <v>0</v>
      </c>
      <c r="CR40" s="283">
        <f t="shared" si="59"/>
        <v>0</v>
      </c>
      <c r="CS40" s="283">
        <f t="shared" si="60"/>
        <v>0</v>
      </c>
      <c r="CT40" s="283">
        <f t="shared" si="31"/>
        <v>1561</v>
      </c>
      <c r="CU40" s="283">
        <f t="shared" si="32"/>
        <v>0</v>
      </c>
      <c r="CV40" s="283">
        <f t="shared" si="33"/>
        <v>1561</v>
      </c>
      <c r="CW40" s="283">
        <f t="shared" si="34"/>
        <v>0</v>
      </c>
      <c r="CX40" s="283">
        <f t="shared" si="35"/>
        <v>0</v>
      </c>
      <c r="CY40" s="283">
        <f t="shared" si="36"/>
        <v>0</v>
      </c>
      <c r="CZ40" s="283">
        <f t="shared" si="37"/>
        <v>0</v>
      </c>
      <c r="DA40" s="283">
        <f t="shared" si="38"/>
        <v>25</v>
      </c>
      <c r="DB40" s="283">
        <f t="shared" si="61"/>
        <v>0</v>
      </c>
      <c r="DC40" s="283">
        <f t="shared" si="62"/>
        <v>25</v>
      </c>
      <c r="DD40" s="283">
        <f t="shared" si="63"/>
        <v>0</v>
      </c>
      <c r="DE40" s="283">
        <f t="shared" si="64"/>
        <v>0</v>
      </c>
      <c r="DF40" s="283">
        <f t="shared" si="65"/>
        <v>0</v>
      </c>
      <c r="DG40" s="283">
        <f t="shared" si="66"/>
        <v>0</v>
      </c>
      <c r="DH40" s="283">
        <v>0</v>
      </c>
      <c r="DI40" s="283">
        <f t="shared" si="40"/>
        <v>1</v>
      </c>
      <c r="DJ40" s="283">
        <v>0</v>
      </c>
      <c r="DK40" s="283">
        <v>0</v>
      </c>
      <c r="DL40" s="283">
        <v>0</v>
      </c>
      <c r="DM40" s="283">
        <v>1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1894</v>
      </c>
      <c r="E41" s="283">
        <f t="shared" si="1"/>
        <v>1497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1353</v>
      </c>
      <c r="K41" s="283">
        <v>0</v>
      </c>
      <c r="L41" s="283">
        <v>1353</v>
      </c>
      <c r="M41" s="283">
        <v>0</v>
      </c>
      <c r="N41" s="283">
        <f t="shared" si="4"/>
        <v>69</v>
      </c>
      <c r="O41" s="283">
        <v>0</v>
      </c>
      <c r="P41" s="283">
        <v>69</v>
      </c>
      <c r="Q41" s="283">
        <v>0</v>
      </c>
      <c r="R41" s="283">
        <f t="shared" si="5"/>
        <v>28</v>
      </c>
      <c r="S41" s="283">
        <v>1</v>
      </c>
      <c r="T41" s="283">
        <v>27</v>
      </c>
      <c r="U41" s="283">
        <v>0</v>
      </c>
      <c r="V41" s="283">
        <f t="shared" si="6"/>
        <v>4</v>
      </c>
      <c r="W41" s="283">
        <v>4</v>
      </c>
      <c r="X41" s="283">
        <v>0</v>
      </c>
      <c r="Y41" s="283">
        <v>0</v>
      </c>
      <c r="Z41" s="283">
        <f t="shared" si="7"/>
        <v>43</v>
      </c>
      <c r="AA41" s="283">
        <v>0</v>
      </c>
      <c r="AB41" s="283">
        <v>43</v>
      </c>
      <c r="AC41" s="283">
        <v>0</v>
      </c>
      <c r="AD41" s="283">
        <f t="shared" si="8"/>
        <v>380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351</v>
      </c>
      <c r="AJ41" s="283">
        <v>0</v>
      </c>
      <c r="AK41" s="283">
        <v>0</v>
      </c>
      <c r="AL41" s="283">
        <v>351</v>
      </c>
      <c r="AM41" s="283">
        <f t="shared" si="11"/>
        <v>0</v>
      </c>
      <c r="AN41" s="283">
        <v>0</v>
      </c>
      <c r="AO41" s="283">
        <v>0</v>
      </c>
      <c r="AP41" s="283">
        <v>0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29</v>
      </c>
      <c r="AZ41" s="283">
        <v>0</v>
      </c>
      <c r="BA41" s="283">
        <v>0</v>
      </c>
      <c r="BB41" s="283">
        <v>29</v>
      </c>
      <c r="BC41" s="283">
        <f t="shared" si="15"/>
        <v>17</v>
      </c>
      <c r="BD41" s="283">
        <f t="shared" si="16"/>
        <v>2</v>
      </c>
      <c r="BE41" s="283">
        <v>0</v>
      </c>
      <c r="BF41" s="283">
        <v>0</v>
      </c>
      <c r="BG41" s="283">
        <v>1</v>
      </c>
      <c r="BH41" s="283">
        <v>0</v>
      </c>
      <c r="BI41" s="283">
        <v>0</v>
      </c>
      <c r="BJ41" s="283">
        <v>1</v>
      </c>
      <c r="BK41" s="283">
        <f t="shared" si="18"/>
        <v>15</v>
      </c>
      <c r="BL41" s="283">
        <v>0</v>
      </c>
      <c r="BM41" s="283">
        <v>15</v>
      </c>
      <c r="BN41" s="283">
        <v>0</v>
      </c>
      <c r="BO41" s="283">
        <v>0</v>
      </c>
      <c r="BP41" s="283">
        <v>0</v>
      </c>
      <c r="BQ41" s="283">
        <v>0</v>
      </c>
      <c r="BR41" s="283">
        <f t="shared" si="41"/>
        <v>1499</v>
      </c>
      <c r="BS41" s="283">
        <f t="shared" si="42"/>
        <v>0</v>
      </c>
      <c r="BT41" s="283">
        <f t="shared" si="43"/>
        <v>1353</v>
      </c>
      <c r="BU41" s="283">
        <f t="shared" si="44"/>
        <v>70</v>
      </c>
      <c r="BV41" s="283">
        <f t="shared" si="45"/>
        <v>28</v>
      </c>
      <c r="BW41" s="283">
        <f t="shared" si="46"/>
        <v>4</v>
      </c>
      <c r="BX41" s="283">
        <f t="shared" si="47"/>
        <v>44</v>
      </c>
      <c r="BY41" s="283">
        <f t="shared" si="21"/>
        <v>1497</v>
      </c>
      <c r="BZ41" s="283">
        <f t="shared" si="22"/>
        <v>0</v>
      </c>
      <c r="CA41" s="283">
        <f t="shared" si="23"/>
        <v>1353</v>
      </c>
      <c r="CB41" s="283">
        <f t="shared" si="24"/>
        <v>69</v>
      </c>
      <c r="CC41" s="283">
        <f t="shared" si="25"/>
        <v>28</v>
      </c>
      <c r="CD41" s="283">
        <f t="shared" si="26"/>
        <v>4</v>
      </c>
      <c r="CE41" s="283">
        <f t="shared" si="27"/>
        <v>43</v>
      </c>
      <c r="CF41" s="283">
        <f t="shared" si="28"/>
        <v>2</v>
      </c>
      <c r="CG41" s="283">
        <f t="shared" si="48"/>
        <v>0</v>
      </c>
      <c r="CH41" s="283">
        <f t="shared" si="49"/>
        <v>0</v>
      </c>
      <c r="CI41" s="283">
        <f t="shared" si="50"/>
        <v>1</v>
      </c>
      <c r="CJ41" s="283">
        <f t="shared" si="51"/>
        <v>0</v>
      </c>
      <c r="CK41" s="283">
        <f t="shared" si="52"/>
        <v>0</v>
      </c>
      <c r="CL41" s="283">
        <f t="shared" si="53"/>
        <v>1</v>
      </c>
      <c r="CM41" s="283">
        <f t="shared" si="54"/>
        <v>395</v>
      </c>
      <c r="CN41" s="283">
        <f t="shared" si="55"/>
        <v>0</v>
      </c>
      <c r="CO41" s="283">
        <f t="shared" si="56"/>
        <v>366</v>
      </c>
      <c r="CP41" s="283">
        <f t="shared" si="57"/>
        <v>0</v>
      </c>
      <c r="CQ41" s="283">
        <f t="shared" si="58"/>
        <v>0</v>
      </c>
      <c r="CR41" s="283">
        <f t="shared" si="59"/>
        <v>0</v>
      </c>
      <c r="CS41" s="283">
        <f t="shared" si="60"/>
        <v>29</v>
      </c>
      <c r="CT41" s="283">
        <f t="shared" si="31"/>
        <v>380</v>
      </c>
      <c r="CU41" s="283">
        <f t="shared" si="32"/>
        <v>0</v>
      </c>
      <c r="CV41" s="283">
        <f t="shared" si="33"/>
        <v>351</v>
      </c>
      <c r="CW41" s="283">
        <f t="shared" si="34"/>
        <v>0</v>
      </c>
      <c r="CX41" s="283">
        <f t="shared" si="35"/>
        <v>0</v>
      </c>
      <c r="CY41" s="283">
        <f t="shared" si="36"/>
        <v>0</v>
      </c>
      <c r="CZ41" s="283">
        <f t="shared" si="37"/>
        <v>29</v>
      </c>
      <c r="DA41" s="283">
        <f t="shared" si="38"/>
        <v>15</v>
      </c>
      <c r="DB41" s="283">
        <f t="shared" si="61"/>
        <v>0</v>
      </c>
      <c r="DC41" s="283">
        <f t="shared" si="62"/>
        <v>15</v>
      </c>
      <c r="DD41" s="283">
        <f t="shared" si="63"/>
        <v>0</v>
      </c>
      <c r="DE41" s="283">
        <f t="shared" si="64"/>
        <v>0</v>
      </c>
      <c r="DF41" s="283">
        <f t="shared" si="65"/>
        <v>0</v>
      </c>
      <c r="DG41" s="283">
        <f t="shared" si="66"/>
        <v>0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1477</v>
      </c>
      <c r="E42" s="283">
        <f t="shared" si="1"/>
        <v>1037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934</v>
      </c>
      <c r="K42" s="283">
        <v>0</v>
      </c>
      <c r="L42" s="283">
        <v>934</v>
      </c>
      <c r="M42" s="283">
        <v>0</v>
      </c>
      <c r="N42" s="283">
        <f t="shared" si="4"/>
        <v>36</v>
      </c>
      <c r="O42" s="283">
        <v>0</v>
      </c>
      <c r="P42" s="283">
        <v>36</v>
      </c>
      <c r="Q42" s="283">
        <v>0</v>
      </c>
      <c r="R42" s="283">
        <f t="shared" si="5"/>
        <v>28</v>
      </c>
      <c r="S42" s="283">
        <v>0</v>
      </c>
      <c r="T42" s="283">
        <v>28</v>
      </c>
      <c r="U42" s="283">
        <v>0</v>
      </c>
      <c r="V42" s="283">
        <f t="shared" si="6"/>
        <v>2</v>
      </c>
      <c r="W42" s="283">
        <v>2</v>
      </c>
      <c r="X42" s="283">
        <v>0</v>
      </c>
      <c r="Y42" s="283">
        <v>0</v>
      </c>
      <c r="Z42" s="283">
        <f t="shared" si="7"/>
        <v>37</v>
      </c>
      <c r="AA42" s="283">
        <v>0</v>
      </c>
      <c r="AB42" s="283">
        <v>37</v>
      </c>
      <c r="AC42" s="283">
        <v>0</v>
      </c>
      <c r="AD42" s="283">
        <f t="shared" si="8"/>
        <v>437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432</v>
      </c>
      <c r="AJ42" s="283">
        <v>0</v>
      </c>
      <c r="AK42" s="283">
        <v>0</v>
      </c>
      <c r="AL42" s="283">
        <v>432</v>
      </c>
      <c r="AM42" s="283">
        <f t="shared" si="11"/>
        <v>0</v>
      </c>
      <c r="AN42" s="283">
        <v>0</v>
      </c>
      <c r="AO42" s="283">
        <v>0</v>
      </c>
      <c r="AP42" s="283">
        <v>0</v>
      </c>
      <c r="AQ42" s="283">
        <f t="shared" si="12"/>
        <v>0</v>
      </c>
      <c r="AR42" s="283">
        <v>0</v>
      </c>
      <c r="AS42" s="283">
        <v>0</v>
      </c>
      <c r="AT42" s="283">
        <v>0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5</v>
      </c>
      <c r="AZ42" s="283">
        <v>0</v>
      </c>
      <c r="BA42" s="283">
        <v>0</v>
      </c>
      <c r="BB42" s="283">
        <v>5</v>
      </c>
      <c r="BC42" s="283">
        <f t="shared" si="15"/>
        <v>3</v>
      </c>
      <c r="BD42" s="283">
        <f t="shared" si="16"/>
        <v>1</v>
      </c>
      <c r="BE42" s="283">
        <v>0</v>
      </c>
      <c r="BF42" s="283">
        <v>1</v>
      </c>
      <c r="BG42" s="283">
        <v>0</v>
      </c>
      <c r="BH42" s="283">
        <v>0</v>
      </c>
      <c r="BI42" s="283">
        <v>0</v>
      </c>
      <c r="BJ42" s="283">
        <v>0</v>
      </c>
      <c r="BK42" s="283">
        <f t="shared" si="18"/>
        <v>2</v>
      </c>
      <c r="BL42" s="283">
        <v>0</v>
      </c>
      <c r="BM42" s="283">
        <v>2</v>
      </c>
      <c r="BN42" s="283">
        <v>0</v>
      </c>
      <c r="BO42" s="283">
        <v>0</v>
      </c>
      <c r="BP42" s="283">
        <v>0</v>
      </c>
      <c r="BQ42" s="283">
        <v>0</v>
      </c>
      <c r="BR42" s="283">
        <f t="shared" si="41"/>
        <v>1038</v>
      </c>
      <c r="BS42" s="283">
        <f t="shared" si="42"/>
        <v>0</v>
      </c>
      <c r="BT42" s="283">
        <f t="shared" si="43"/>
        <v>935</v>
      </c>
      <c r="BU42" s="283">
        <f t="shared" si="44"/>
        <v>36</v>
      </c>
      <c r="BV42" s="283">
        <f t="shared" si="45"/>
        <v>28</v>
      </c>
      <c r="BW42" s="283">
        <f t="shared" si="46"/>
        <v>2</v>
      </c>
      <c r="BX42" s="283">
        <f t="shared" si="47"/>
        <v>37</v>
      </c>
      <c r="BY42" s="283">
        <f t="shared" si="21"/>
        <v>1037</v>
      </c>
      <c r="BZ42" s="283">
        <f t="shared" si="22"/>
        <v>0</v>
      </c>
      <c r="CA42" s="283">
        <f t="shared" si="23"/>
        <v>934</v>
      </c>
      <c r="CB42" s="283">
        <f t="shared" si="24"/>
        <v>36</v>
      </c>
      <c r="CC42" s="283">
        <f t="shared" si="25"/>
        <v>28</v>
      </c>
      <c r="CD42" s="283">
        <f t="shared" si="26"/>
        <v>2</v>
      </c>
      <c r="CE42" s="283">
        <f t="shared" si="27"/>
        <v>37</v>
      </c>
      <c r="CF42" s="283">
        <f t="shared" si="28"/>
        <v>1</v>
      </c>
      <c r="CG42" s="283">
        <f t="shared" si="48"/>
        <v>0</v>
      </c>
      <c r="CH42" s="283">
        <f t="shared" si="49"/>
        <v>1</v>
      </c>
      <c r="CI42" s="283">
        <f t="shared" si="50"/>
        <v>0</v>
      </c>
      <c r="CJ42" s="283">
        <f t="shared" si="51"/>
        <v>0</v>
      </c>
      <c r="CK42" s="283">
        <f t="shared" si="52"/>
        <v>0</v>
      </c>
      <c r="CL42" s="283">
        <f t="shared" si="53"/>
        <v>0</v>
      </c>
      <c r="CM42" s="283">
        <f t="shared" si="54"/>
        <v>439</v>
      </c>
      <c r="CN42" s="283">
        <f t="shared" si="55"/>
        <v>0</v>
      </c>
      <c r="CO42" s="283">
        <f t="shared" si="56"/>
        <v>434</v>
      </c>
      <c r="CP42" s="283">
        <f t="shared" si="57"/>
        <v>0</v>
      </c>
      <c r="CQ42" s="283">
        <f t="shared" si="58"/>
        <v>0</v>
      </c>
      <c r="CR42" s="283">
        <f t="shared" si="59"/>
        <v>0</v>
      </c>
      <c r="CS42" s="283">
        <f t="shared" si="60"/>
        <v>5</v>
      </c>
      <c r="CT42" s="283">
        <f t="shared" si="31"/>
        <v>437</v>
      </c>
      <c r="CU42" s="283">
        <f t="shared" si="32"/>
        <v>0</v>
      </c>
      <c r="CV42" s="283">
        <f t="shared" si="33"/>
        <v>432</v>
      </c>
      <c r="CW42" s="283">
        <f t="shared" si="34"/>
        <v>0</v>
      </c>
      <c r="CX42" s="283">
        <f t="shared" si="35"/>
        <v>0</v>
      </c>
      <c r="CY42" s="283">
        <f t="shared" si="36"/>
        <v>0</v>
      </c>
      <c r="CZ42" s="283">
        <f t="shared" si="37"/>
        <v>5</v>
      </c>
      <c r="DA42" s="283">
        <f t="shared" si="38"/>
        <v>2</v>
      </c>
      <c r="DB42" s="283">
        <f t="shared" si="61"/>
        <v>0</v>
      </c>
      <c r="DC42" s="283">
        <f t="shared" si="62"/>
        <v>2</v>
      </c>
      <c r="DD42" s="283">
        <f t="shared" si="63"/>
        <v>0</v>
      </c>
      <c r="DE42" s="283">
        <f t="shared" si="64"/>
        <v>0</v>
      </c>
      <c r="DF42" s="283">
        <f t="shared" si="65"/>
        <v>0</v>
      </c>
      <c r="DG42" s="283">
        <f t="shared" si="66"/>
        <v>0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1936</v>
      </c>
      <c r="E43" s="283">
        <f t="shared" si="1"/>
        <v>1615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1362</v>
      </c>
      <c r="K43" s="283">
        <v>0</v>
      </c>
      <c r="L43" s="283">
        <v>1362</v>
      </c>
      <c r="M43" s="283">
        <v>0</v>
      </c>
      <c r="N43" s="283">
        <f t="shared" si="4"/>
        <v>73</v>
      </c>
      <c r="O43" s="283">
        <v>0</v>
      </c>
      <c r="P43" s="283">
        <v>73</v>
      </c>
      <c r="Q43" s="283">
        <v>0</v>
      </c>
      <c r="R43" s="283">
        <f t="shared" si="5"/>
        <v>106</v>
      </c>
      <c r="S43" s="283">
        <v>1</v>
      </c>
      <c r="T43" s="283">
        <v>105</v>
      </c>
      <c r="U43" s="283">
        <v>0</v>
      </c>
      <c r="V43" s="283">
        <f t="shared" si="6"/>
        <v>4</v>
      </c>
      <c r="W43" s="283">
        <v>3</v>
      </c>
      <c r="X43" s="283">
        <v>1</v>
      </c>
      <c r="Y43" s="283">
        <v>0</v>
      </c>
      <c r="Z43" s="283">
        <f t="shared" si="7"/>
        <v>70</v>
      </c>
      <c r="AA43" s="283">
        <v>0</v>
      </c>
      <c r="AB43" s="283">
        <v>70</v>
      </c>
      <c r="AC43" s="283">
        <v>0</v>
      </c>
      <c r="AD43" s="283">
        <f t="shared" si="8"/>
        <v>315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315</v>
      </c>
      <c r="AJ43" s="283">
        <v>0</v>
      </c>
      <c r="AK43" s="283">
        <v>0</v>
      </c>
      <c r="AL43" s="283">
        <v>315</v>
      </c>
      <c r="AM43" s="283">
        <f t="shared" si="11"/>
        <v>0</v>
      </c>
      <c r="AN43" s="283">
        <v>0</v>
      </c>
      <c r="AO43" s="283">
        <v>0</v>
      </c>
      <c r="AP43" s="283">
        <v>0</v>
      </c>
      <c r="AQ43" s="283">
        <f t="shared" si="12"/>
        <v>0</v>
      </c>
      <c r="AR43" s="283">
        <v>0</v>
      </c>
      <c r="AS43" s="283">
        <v>0</v>
      </c>
      <c r="AT43" s="283">
        <v>0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0</v>
      </c>
      <c r="AZ43" s="283">
        <v>0</v>
      </c>
      <c r="BA43" s="283">
        <v>0</v>
      </c>
      <c r="BB43" s="283">
        <v>0</v>
      </c>
      <c r="BC43" s="283">
        <f t="shared" si="15"/>
        <v>6</v>
      </c>
      <c r="BD43" s="283">
        <f t="shared" si="16"/>
        <v>3</v>
      </c>
      <c r="BE43" s="283">
        <v>0</v>
      </c>
      <c r="BF43" s="283">
        <v>1</v>
      </c>
      <c r="BG43" s="283">
        <v>2</v>
      </c>
      <c r="BH43" s="283">
        <v>0</v>
      </c>
      <c r="BI43" s="283">
        <v>0</v>
      </c>
      <c r="BJ43" s="283">
        <v>0</v>
      </c>
      <c r="BK43" s="283">
        <f t="shared" si="18"/>
        <v>3</v>
      </c>
      <c r="BL43" s="283">
        <v>0</v>
      </c>
      <c r="BM43" s="283">
        <v>3</v>
      </c>
      <c r="BN43" s="283">
        <v>0</v>
      </c>
      <c r="BO43" s="283">
        <v>0</v>
      </c>
      <c r="BP43" s="283">
        <v>0</v>
      </c>
      <c r="BQ43" s="283">
        <v>0</v>
      </c>
      <c r="BR43" s="283">
        <f t="shared" si="41"/>
        <v>1618</v>
      </c>
      <c r="BS43" s="283">
        <f t="shared" si="42"/>
        <v>0</v>
      </c>
      <c r="BT43" s="283">
        <f t="shared" si="43"/>
        <v>1363</v>
      </c>
      <c r="BU43" s="283">
        <f t="shared" si="44"/>
        <v>75</v>
      </c>
      <c r="BV43" s="283">
        <f t="shared" si="45"/>
        <v>106</v>
      </c>
      <c r="BW43" s="283">
        <f t="shared" si="46"/>
        <v>4</v>
      </c>
      <c r="BX43" s="283">
        <f t="shared" si="47"/>
        <v>70</v>
      </c>
      <c r="BY43" s="283">
        <f t="shared" si="21"/>
        <v>1615</v>
      </c>
      <c r="BZ43" s="283">
        <f t="shared" si="22"/>
        <v>0</v>
      </c>
      <c r="CA43" s="283">
        <f t="shared" si="23"/>
        <v>1362</v>
      </c>
      <c r="CB43" s="283">
        <f t="shared" si="24"/>
        <v>73</v>
      </c>
      <c r="CC43" s="283">
        <f t="shared" si="25"/>
        <v>106</v>
      </c>
      <c r="CD43" s="283">
        <f t="shared" si="26"/>
        <v>4</v>
      </c>
      <c r="CE43" s="283">
        <f t="shared" si="27"/>
        <v>70</v>
      </c>
      <c r="CF43" s="283">
        <f t="shared" si="28"/>
        <v>3</v>
      </c>
      <c r="CG43" s="283">
        <f t="shared" si="48"/>
        <v>0</v>
      </c>
      <c r="CH43" s="283">
        <f t="shared" si="49"/>
        <v>1</v>
      </c>
      <c r="CI43" s="283">
        <f t="shared" si="50"/>
        <v>2</v>
      </c>
      <c r="CJ43" s="283">
        <f t="shared" si="51"/>
        <v>0</v>
      </c>
      <c r="CK43" s="283">
        <f t="shared" si="52"/>
        <v>0</v>
      </c>
      <c r="CL43" s="283">
        <f t="shared" si="53"/>
        <v>0</v>
      </c>
      <c r="CM43" s="283">
        <f t="shared" si="54"/>
        <v>318</v>
      </c>
      <c r="CN43" s="283">
        <f t="shared" si="55"/>
        <v>0</v>
      </c>
      <c r="CO43" s="283">
        <f t="shared" si="56"/>
        <v>318</v>
      </c>
      <c r="CP43" s="283">
        <f t="shared" si="57"/>
        <v>0</v>
      </c>
      <c r="CQ43" s="283">
        <f t="shared" si="58"/>
        <v>0</v>
      </c>
      <c r="CR43" s="283">
        <f t="shared" si="59"/>
        <v>0</v>
      </c>
      <c r="CS43" s="283">
        <f t="shared" si="60"/>
        <v>0</v>
      </c>
      <c r="CT43" s="283">
        <f t="shared" si="31"/>
        <v>315</v>
      </c>
      <c r="CU43" s="283">
        <f t="shared" si="32"/>
        <v>0</v>
      </c>
      <c r="CV43" s="283">
        <f t="shared" si="33"/>
        <v>315</v>
      </c>
      <c r="CW43" s="283">
        <f t="shared" si="34"/>
        <v>0</v>
      </c>
      <c r="CX43" s="283">
        <f t="shared" si="35"/>
        <v>0</v>
      </c>
      <c r="CY43" s="283">
        <f t="shared" si="36"/>
        <v>0</v>
      </c>
      <c r="CZ43" s="283">
        <f t="shared" si="37"/>
        <v>0</v>
      </c>
      <c r="DA43" s="283">
        <f t="shared" si="38"/>
        <v>3</v>
      </c>
      <c r="DB43" s="283">
        <f t="shared" si="61"/>
        <v>0</v>
      </c>
      <c r="DC43" s="283">
        <f t="shared" si="62"/>
        <v>3</v>
      </c>
      <c r="DD43" s="283">
        <f t="shared" si="63"/>
        <v>0</v>
      </c>
      <c r="DE43" s="283">
        <f t="shared" si="64"/>
        <v>0</v>
      </c>
      <c r="DF43" s="283">
        <f t="shared" si="65"/>
        <v>0</v>
      </c>
      <c r="DG43" s="283">
        <f t="shared" si="66"/>
        <v>0</v>
      </c>
      <c r="DH43" s="283">
        <v>0</v>
      </c>
      <c r="DI43" s="283">
        <f t="shared" si="40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624</v>
      </c>
      <c r="E44" s="283">
        <f t="shared" si="1"/>
        <v>545</v>
      </c>
      <c r="F44" s="283">
        <f t="shared" si="2"/>
        <v>0</v>
      </c>
      <c r="G44" s="283">
        <v>0</v>
      </c>
      <c r="H44" s="283">
        <v>0</v>
      </c>
      <c r="I44" s="283">
        <v>0</v>
      </c>
      <c r="J44" s="283">
        <f t="shared" si="3"/>
        <v>449</v>
      </c>
      <c r="K44" s="283">
        <v>0</v>
      </c>
      <c r="L44" s="283">
        <v>449</v>
      </c>
      <c r="M44" s="283">
        <v>0</v>
      </c>
      <c r="N44" s="283">
        <f t="shared" si="4"/>
        <v>40</v>
      </c>
      <c r="O44" s="283">
        <v>0</v>
      </c>
      <c r="P44" s="283">
        <v>40</v>
      </c>
      <c r="Q44" s="283">
        <v>0</v>
      </c>
      <c r="R44" s="283">
        <f t="shared" si="5"/>
        <v>32</v>
      </c>
      <c r="S44" s="283">
        <v>0</v>
      </c>
      <c r="T44" s="283">
        <v>32</v>
      </c>
      <c r="U44" s="283">
        <v>0</v>
      </c>
      <c r="V44" s="283">
        <f t="shared" si="6"/>
        <v>2</v>
      </c>
      <c r="W44" s="283">
        <v>2</v>
      </c>
      <c r="X44" s="283">
        <v>0</v>
      </c>
      <c r="Y44" s="283">
        <v>0</v>
      </c>
      <c r="Z44" s="283">
        <f t="shared" si="7"/>
        <v>22</v>
      </c>
      <c r="AA44" s="283">
        <v>0</v>
      </c>
      <c r="AB44" s="283">
        <v>22</v>
      </c>
      <c r="AC44" s="283">
        <v>0</v>
      </c>
      <c r="AD44" s="283">
        <f t="shared" si="8"/>
        <v>76</v>
      </c>
      <c r="AE44" s="283">
        <f t="shared" si="9"/>
        <v>0</v>
      </c>
      <c r="AF44" s="283">
        <v>0</v>
      </c>
      <c r="AG44" s="283">
        <v>0</v>
      </c>
      <c r="AH44" s="283">
        <v>0</v>
      </c>
      <c r="AI44" s="283">
        <f t="shared" si="10"/>
        <v>76</v>
      </c>
      <c r="AJ44" s="283">
        <v>0</v>
      </c>
      <c r="AK44" s="283">
        <v>0</v>
      </c>
      <c r="AL44" s="283">
        <v>76</v>
      </c>
      <c r="AM44" s="283">
        <f t="shared" si="11"/>
        <v>0</v>
      </c>
      <c r="AN44" s="283">
        <v>0</v>
      </c>
      <c r="AO44" s="283">
        <v>0</v>
      </c>
      <c r="AP44" s="283">
        <v>0</v>
      </c>
      <c r="AQ44" s="283">
        <f t="shared" si="12"/>
        <v>0</v>
      </c>
      <c r="AR44" s="283">
        <v>0</v>
      </c>
      <c r="AS44" s="283">
        <v>0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0</v>
      </c>
      <c r="AZ44" s="283">
        <v>0</v>
      </c>
      <c r="BA44" s="283">
        <v>0</v>
      </c>
      <c r="BB44" s="283">
        <v>0</v>
      </c>
      <c r="BC44" s="283">
        <f t="shared" si="15"/>
        <v>3</v>
      </c>
      <c r="BD44" s="283">
        <f t="shared" si="16"/>
        <v>3</v>
      </c>
      <c r="BE44" s="283">
        <v>0</v>
      </c>
      <c r="BF44" s="283">
        <v>0</v>
      </c>
      <c r="BG44" s="283">
        <v>1</v>
      </c>
      <c r="BH44" s="283">
        <v>0</v>
      </c>
      <c r="BI44" s="283">
        <v>0</v>
      </c>
      <c r="BJ44" s="283">
        <v>2</v>
      </c>
      <c r="BK44" s="283">
        <f t="shared" si="18"/>
        <v>0</v>
      </c>
      <c r="BL44" s="283">
        <v>0</v>
      </c>
      <c r="BM44" s="283">
        <v>0</v>
      </c>
      <c r="BN44" s="283">
        <v>0</v>
      </c>
      <c r="BO44" s="283">
        <v>0</v>
      </c>
      <c r="BP44" s="283">
        <v>0</v>
      </c>
      <c r="BQ44" s="283">
        <v>0</v>
      </c>
      <c r="BR44" s="283">
        <f t="shared" si="41"/>
        <v>548</v>
      </c>
      <c r="BS44" s="283">
        <f t="shared" si="42"/>
        <v>0</v>
      </c>
      <c r="BT44" s="283">
        <f t="shared" si="43"/>
        <v>449</v>
      </c>
      <c r="BU44" s="283">
        <f t="shared" si="44"/>
        <v>41</v>
      </c>
      <c r="BV44" s="283">
        <f t="shared" si="45"/>
        <v>32</v>
      </c>
      <c r="BW44" s="283">
        <f t="shared" si="46"/>
        <v>2</v>
      </c>
      <c r="BX44" s="283">
        <f t="shared" si="47"/>
        <v>24</v>
      </c>
      <c r="BY44" s="283">
        <f t="shared" si="21"/>
        <v>545</v>
      </c>
      <c r="BZ44" s="283">
        <f t="shared" si="22"/>
        <v>0</v>
      </c>
      <c r="CA44" s="283">
        <f t="shared" si="23"/>
        <v>449</v>
      </c>
      <c r="CB44" s="283">
        <f t="shared" si="24"/>
        <v>40</v>
      </c>
      <c r="CC44" s="283">
        <f t="shared" si="25"/>
        <v>32</v>
      </c>
      <c r="CD44" s="283">
        <f t="shared" si="26"/>
        <v>2</v>
      </c>
      <c r="CE44" s="283">
        <f t="shared" si="27"/>
        <v>22</v>
      </c>
      <c r="CF44" s="283">
        <f t="shared" si="28"/>
        <v>3</v>
      </c>
      <c r="CG44" s="283">
        <f t="shared" si="48"/>
        <v>0</v>
      </c>
      <c r="CH44" s="283">
        <f t="shared" si="49"/>
        <v>0</v>
      </c>
      <c r="CI44" s="283">
        <f t="shared" si="50"/>
        <v>1</v>
      </c>
      <c r="CJ44" s="283">
        <f t="shared" si="51"/>
        <v>0</v>
      </c>
      <c r="CK44" s="283">
        <f t="shared" si="52"/>
        <v>0</v>
      </c>
      <c r="CL44" s="283">
        <f t="shared" si="53"/>
        <v>2</v>
      </c>
      <c r="CM44" s="283">
        <f t="shared" si="54"/>
        <v>76</v>
      </c>
      <c r="CN44" s="283">
        <f t="shared" si="55"/>
        <v>0</v>
      </c>
      <c r="CO44" s="283">
        <f t="shared" si="56"/>
        <v>76</v>
      </c>
      <c r="CP44" s="283">
        <f t="shared" si="57"/>
        <v>0</v>
      </c>
      <c r="CQ44" s="283">
        <f t="shared" si="58"/>
        <v>0</v>
      </c>
      <c r="CR44" s="283">
        <f t="shared" si="59"/>
        <v>0</v>
      </c>
      <c r="CS44" s="283">
        <f t="shared" si="60"/>
        <v>0</v>
      </c>
      <c r="CT44" s="283">
        <f t="shared" si="31"/>
        <v>76</v>
      </c>
      <c r="CU44" s="283">
        <f t="shared" si="32"/>
        <v>0</v>
      </c>
      <c r="CV44" s="283">
        <f t="shared" si="33"/>
        <v>76</v>
      </c>
      <c r="CW44" s="283">
        <f t="shared" si="34"/>
        <v>0</v>
      </c>
      <c r="CX44" s="283">
        <f t="shared" si="35"/>
        <v>0</v>
      </c>
      <c r="CY44" s="283">
        <f t="shared" si="36"/>
        <v>0</v>
      </c>
      <c r="CZ44" s="283">
        <f t="shared" si="37"/>
        <v>0</v>
      </c>
      <c r="DA44" s="283">
        <f t="shared" si="38"/>
        <v>0</v>
      </c>
      <c r="DB44" s="283">
        <f t="shared" si="61"/>
        <v>0</v>
      </c>
      <c r="DC44" s="283">
        <f t="shared" si="62"/>
        <v>0</v>
      </c>
      <c r="DD44" s="283">
        <f t="shared" si="63"/>
        <v>0</v>
      </c>
      <c r="DE44" s="283">
        <f t="shared" si="64"/>
        <v>0</v>
      </c>
      <c r="DF44" s="283">
        <f t="shared" si="65"/>
        <v>0</v>
      </c>
      <c r="DG44" s="283">
        <f t="shared" si="66"/>
        <v>0</v>
      </c>
      <c r="DH44" s="283">
        <v>0</v>
      </c>
      <c r="DI44" s="283">
        <f t="shared" si="40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1982</v>
      </c>
      <c r="E45" s="283">
        <f t="shared" si="1"/>
        <v>1338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1126</v>
      </c>
      <c r="K45" s="283">
        <v>0</v>
      </c>
      <c r="L45" s="283">
        <v>1126</v>
      </c>
      <c r="M45" s="283">
        <v>0</v>
      </c>
      <c r="N45" s="283">
        <f t="shared" si="4"/>
        <v>51</v>
      </c>
      <c r="O45" s="283">
        <v>0</v>
      </c>
      <c r="P45" s="283">
        <v>51</v>
      </c>
      <c r="Q45" s="283">
        <v>0</v>
      </c>
      <c r="R45" s="283">
        <f t="shared" si="5"/>
        <v>70</v>
      </c>
      <c r="S45" s="283">
        <v>0</v>
      </c>
      <c r="T45" s="283">
        <v>70</v>
      </c>
      <c r="U45" s="283">
        <v>0</v>
      </c>
      <c r="V45" s="283">
        <f t="shared" si="6"/>
        <v>5</v>
      </c>
      <c r="W45" s="283">
        <v>5</v>
      </c>
      <c r="X45" s="283">
        <v>0</v>
      </c>
      <c r="Y45" s="283">
        <v>0</v>
      </c>
      <c r="Z45" s="283">
        <f t="shared" si="7"/>
        <v>86</v>
      </c>
      <c r="AA45" s="283">
        <v>0</v>
      </c>
      <c r="AB45" s="283">
        <v>86</v>
      </c>
      <c r="AC45" s="283">
        <v>0</v>
      </c>
      <c r="AD45" s="283">
        <f t="shared" si="8"/>
        <v>577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577</v>
      </c>
      <c r="AJ45" s="283">
        <v>0</v>
      </c>
      <c r="AK45" s="283">
        <v>0</v>
      </c>
      <c r="AL45" s="283">
        <v>577</v>
      </c>
      <c r="AM45" s="283">
        <f t="shared" si="11"/>
        <v>0</v>
      </c>
      <c r="AN45" s="283">
        <v>0</v>
      </c>
      <c r="AO45" s="283">
        <v>0</v>
      </c>
      <c r="AP45" s="283">
        <v>0</v>
      </c>
      <c r="AQ45" s="283">
        <f t="shared" si="12"/>
        <v>0</v>
      </c>
      <c r="AR45" s="283">
        <v>0</v>
      </c>
      <c r="AS45" s="283">
        <v>0</v>
      </c>
      <c r="AT45" s="283">
        <v>0</v>
      </c>
      <c r="AU45" s="283">
        <f t="shared" si="13"/>
        <v>0</v>
      </c>
      <c r="AV45" s="283">
        <v>0</v>
      </c>
      <c r="AW45" s="283">
        <v>0</v>
      </c>
      <c r="AX45" s="283">
        <v>0</v>
      </c>
      <c r="AY45" s="283">
        <f t="shared" si="14"/>
        <v>0</v>
      </c>
      <c r="AZ45" s="283">
        <v>0</v>
      </c>
      <c r="BA45" s="283">
        <v>0</v>
      </c>
      <c r="BB45" s="283">
        <v>0</v>
      </c>
      <c r="BC45" s="283">
        <f t="shared" si="15"/>
        <v>67</v>
      </c>
      <c r="BD45" s="283">
        <f t="shared" si="16"/>
        <v>64</v>
      </c>
      <c r="BE45" s="283">
        <v>0</v>
      </c>
      <c r="BF45" s="283">
        <v>0</v>
      </c>
      <c r="BG45" s="283">
        <v>64</v>
      </c>
      <c r="BH45" s="283">
        <v>0</v>
      </c>
      <c r="BI45" s="283">
        <v>0</v>
      </c>
      <c r="BJ45" s="283">
        <v>0</v>
      </c>
      <c r="BK45" s="283">
        <f t="shared" si="18"/>
        <v>3</v>
      </c>
      <c r="BL45" s="283">
        <v>0</v>
      </c>
      <c r="BM45" s="283">
        <v>3</v>
      </c>
      <c r="BN45" s="283">
        <v>0</v>
      </c>
      <c r="BO45" s="283">
        <v>0</v>
      </c>
      <c r="BP45" s="283">
        <v>0</v>
      </c>
      <c r="BQ45" s="283">
        <v>0</v>
      </c>
      <c r="BR45" s="283">
        <f t="shared" si="41"/>
        <v>1402</v>
      </c>
      <c r="BS45" s="283">
        <f t="shared" si="42"/>
        <v>0</v>
      </c>
      <c r="BT45" s="283">
        <f t="shared" si="43"/>
        <v>1126</v>
      </c>
      <c r="BU45" s="283">
        <f t="shared" si="44"/>
        <v>115</v>
      </c>
      <c r="BV45" s="283">
        <f t="shared" si="45"/>
        <v>70</v>
      </c>
      <c r="BW45" s="283">
        <f t="shared" si="46"/>
        <v>5</v>
      </c>
      <c r="BX45" s="283">
        <f t="shared" si="47"/>
        <v>86</v>
      </c>
      <c r="BY45" s="283">
        <f t="shared" si="21"/>
        <v>1338</v>
      </c>
      <c r="BZ45" s="283">
        <f t="shared" si="22"/>
        <v>0</v>
      </c>
      <c r="CA45" s="283">
        <f t="shared" si="23"/>
        <v>1126</v>
      </c>
      <c r="CB45" s="283">
        <f t="shared" si="24"/>
        <v>51</v>
      </c>
      <c r="CC45" s="283">
        <f t="shared" si="25"/>
        <v>70</v>
      </c>
      <c r="CD45" s="283">
        <f t="shared" si="26"/>
        <v>5</v>
      </c>
      <c r="CE45" s="283">
        <f t="shared" si="27"/>
        <v>86</v>
      </c>
      <c r="CF45" s="283">
        <f t="shared" si="28"/>
        <v>64</v>
      </c>
      <c r="CG45" s="283">
        <f t="shared" si="48"/>
        <v>0</v>
      </c>
      <c r="CH45" s="283">
        <f t="shared" si="49"/>
        <v>0</v>
      </c>
      <c r="CI45" s="283">
        <f t="shared" si="50"/>
        <v>64</v>
      </c>
      <c r="CJ45" s="283">
        <f t="shared" si="51"/>
        <v>0</v>
      </c>
      <c r="CK45" s="283">
        <f t="shared" si="52"/>
        <v>0</v>
      </c>
      <c r="CL45" s="283">
        <f t="shared" si="53"/>
        <v>0</v>
      </c>
      <c r="CM45" s="283">
        <f t="shared" si="54"/>
        <v>580</v>
      </c>
      <c r="CN45" s="283">
        <f t="shared" si="55"/>
        <v>0</v>
      </c>
      <c r="CO45" s="283">
        <f t="shared" si="56"/>
        <v>580</v>
      </c>
      <c r="CP45" s="283">
        <f t="shared" si="57"/>
        <v>0</v>
      </c>
      <c r="CQ45" s="283">
        <f t="shared" si="58"/>
        <v>0</v>
      </c>
      <c r="CR45" s="283">
        <f t="shared" si="59"/>
        <v>0</v>
      </c>
      <c r="CS45" s="283">
        <f t="shared" si="60"/>
        <v>0</v>
      </c>
      <c r="CT45" s="283">
        <f t="shared" si="31"/>
        <v>577</v>
      </c>
      <c r="CU45" s="283">
        <f t="shared" si="32"/>
        <v>0</v>
      </c>
      <c r="CV45" s="283">
        <f t="shared" si="33"/>
        <v>577</v>
      </c>
      <c r="CW45" s="283">
        <f t="shared" si="34"/>
        <v>0</v>
      </c>
      <c r="CX45" s="283">
        <f t="shared" si="35"/>
        <v>0</v>
      </c>
      <c r="CY45" s="283">
        <f t="shared" si="36"/>
        <v>0</v>
      </c>
      <c r="CZ45" s="283">
        <f t="shared" si="37"/>
        <v>0</v>
      </c>
      <c r="DA45" s="283">
        <f t="shared" si="38"/>
        <v>3</v>
      </c>
      <c r="DB45" s="283">
        <f t="shared" si="61"/>
        <v>0</v>
      </c>
      <c r="DC45" s="283">
        <f t="shared" si="62"/>
        <v>3</v>
      </c>
      <c r="DD45" s="283">
        <f t="shared" si="63"/>
        <v>0</v>
      </c>
      <c r="DE45" s="283">
        <f t="shared" si="64"/>
        <v>0</v>
      </c>
      <c r="DF45" s="283">
        <f t="shared" si="65"/>
        <v>0</v>
      </c>
      <c r="DG45" s="283">
        <f t="shared" si="66"/>
        <v>0</v>
      </c>
      <c r="DH45" s="283">
        <v>0</v>
      </c>
      <c r="DI45" s="283">
        <f t="shared" si="40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1463</v>
      </c>
      <c r="E46" s="283">
        <f t="shared" si="1"/>
        <v>1090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887</v>
      </c>
      <c r="K46" s="283">
        <v>887</v>
      </c>
      <c r="L46" s="283">
        <v>0</v>
      </c>
      <c r="M46" s="283">
        <v>0</v>
      </c>
      <c r="N46" s="283">
        <f t="shared" si="4"/>
        <v>64</v>
      </c>
      <c r="O46" s="283">
        <v>0</v>
      </c>
      <c r="P46" s="283">
        <v>64</v>
      </c>
      <c r="Q46" s="283">
        <v>0</v>
      </c>
      <c r="R46" s="283">
        <f t="shared" si="5"/>
        <v>61</v>
      </c>
      <c r="S46" s="283">
        <v>0</v>
      </c>
      <c r="T46" s="283">
        <v>61</v>
      </c>
      <c r="U46" s="283">
        <v>0</v>
      </c>
      <c r="V46" s="283">
        <f t="shared" si="6"/>
        <v>17</v>
      </c>
      <c r="W46" s="283">
        <v>0</v>
      </c>
      <c r="X46" s="283">
        <v>17</v>
      </c>
      <c r="Y46" s="283">
        <v>0</v>
      </c>
      <c r="Z46" s="283">
        <f t="shared" si="7"/>
        <v>61</v>
      </c>
      <c r="AA46" s="283">
        <v>0</v>
      </c>
      <c r="AB46" s="283">
        <v>61</v>
      </c>
      <c r="AC46" s="283">
        <v>0</v>
      </c>
      <c r="AD46" s="283">
        <f t="shared" si="8"/>
        <v>370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370</v>
      </c>
      <c r="AJ46" s="283">
        <v>0</v>
      </c>
      <c r="AK46" s="283">
        <v>0</v>
      </c>
      <c r="AL46" s="283">
        <v>370</v>
      </c>
      <c r="AM46" s="283">
        <f t="shared" si="11"/>
        <v>0</v>
      </c>
      <c r="AN46" s="283">
        <v>0</v>
      </c>
      <c r="AO46" s="283">
        <v>0</v>
      </c>
      <c r="AP46" s="283">
        <v>0</v>
      </c>
      <c r="AQ46" s="283">
        <f t="shared" si="12"/>
        <v>0</v>
      </c>
      <c r="AR46" s="283">
        <v>0</v>
      </c>
      <c r="AS46" s="283">
        <v>0</v>
      </c>
      <c r="AT46" s="283">
        <v>0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0</v>
      </c>
      <c r="AZ46" s="283">
        <v>0</v>
      </c>
      <c r="BA46" s="283">
        <v>0</v>
      </c>
      <c r="BB46" s="283">
        <v>0</v>
      </c>
      <c r="BC46" s="283">
        <f t="shared" si="15"/>
        <v>3</v>
      </c>
      <c r="BD46" s="283">
        <f t="shared" si="16"/>
        <v>2</v>
      </c>
      <c r="BE46" s="283">
        <v>0</v>
      </c>
      <c r="BF46" s="283">
        <v>2</v>
      </c>
      <c r="BG46" s="283">
        <v>0</v>
      </c>
      <c r="BH46" s="283">
        <v>0</v>
      </c>
      <c r="BI46" s="283">
        <v>0</v>
      </c>
      <c r="BJ46" s="283">
        <v>0</v>
      </c>
      <c r="BK46" s="283">
        <f t="shared" si="18"/>
        <v>1</v>
      </c>
      <c r="BL46" s="283">
        <v>0</v>
      </c>
      <c r="BM46" s="283">
        <v>1</v>
      </c>
      <c r="BN46" s="283">
        <v>0</v>
      </c>
      <c r="BO46" s="283">
        <v>0</v>
      </c>
      <c r="BP46" s="283">
        <v>0</v>
      </c>
      <c r="BQ46" s="283">
        <v>0</v>
      </c>
      <c r="BR46" s="283">
        <f t="shared" si="41"/>
        <v>1092</v>
      </c>
      <c r="BS46" s="283">
        <f t="shared" si="42"/>
        <v>0</v>
      </c>
      <c r="BT46" s="283">
        <f t="shared" si="43"/>
        <v>889</v>
      </c>
      <c r="BU46" s="283">
        <f t="shared" si="44"/>
        <v>64</v>
      </c>
      <c r="BV46" s="283">
        <f t="shared" si="45"/>
        <v>61</v>
      </c>
      <c r="BW46" s="283">
        <f t="shared" si="46"/>
        <v>17</v>
      </c>
      <c r="BX46" s="283">
        <f t="shared" si="47"/>
        <v>61</v>
      </c>
      <c r="BY46" s="283">
        <f t="shared" si="21"/>
        <v>1090</v>
      </c>
      <c r="BZ46" s="283">
        <f t="shared" si="22"/>
        <v>0</v>
      </c>
      <c r="CA46" s="283">
        <f t="shared" si="23"/>
        <v>887</v>
      </c>
      <c r="CB46" s="283">
        <f t="shared" si="24"/>
        <v>64</v>
      </c>
      <c r="CC46" s="283">
        <f t="shared" si="25"/>
        <v>61</v>
      </c>
      <c r="CD46" s="283">
        <f t="shared" si="26"/>
        <v>17</v>
      </c>
      <c r="CE46" s="283">
        <f t="shared" si="27"/>
        <v>61</v>
      </c>
      <c r="CF46" s="283">
        <f t="shared" si="28"/>
        <v>2</v>
      </c>
      <c r="CG46" s="283">
        <f t="shared" si="48"/>
        <v>0</v>
      </c>
      <c r="CH46" s="283">
        <f t="shared" si="49"/>
        <v>2</v>
      </c>
      <c r="CI46" s="283">
        <f t="shared" si="50"/>
        <v>0</v>
      </c>
      <c r="CJ46" s="283">
        <f t="shared" si="51"/>
        <v>0</v>
      </c>
      <c r="CK46" s="283">
        <f t="shared" si="52"/>
        <v>0</v>
      </c>
      <c r="CL46" s="283">
        <f t="shared" si="53"/>
        <v>0</v>
      </c>
      <c r="CM46" s="283">
        <f t="shared" si="54"/>
        <v>371</v>
      </c>
      <c r="CN46" s="283">
        <f t="shared" si="55"/>
        <v>0</v>
      </c>
      <c r="CO46" s="283">
        <f t="shared" si="56"/>
        <v>371</v>
      </c>
      <c r="CP46" s="283">
        <f t="shared" si="57"/>
        <v>0</v>
      </c>
      <c r="CQ46" s="283">
        <f t="shared" si="58"/>
        <v>0</v>
      </c>
      <c r="CR46" s="283">
        <f t="shared" si="59"/>
        <v>0</v>
      </c>
      <c r="CS46" s="283">
        <f t="shared" si="60"/>
        <v>0</v>
      </c>
      <c r="CT46" s="283">
        <f t="shared" si="31"/>
        <v>370</v>
      </c>
      <c r="CU46" s="283">
        <f t="shared" si="32"/>
        <v>0</v>
      </c>
      <c r="CV46" s="283">
        <f t="shared" si="33"/>
        <v>370</v>
      </c>
      <c r="CW46" s="283">
        <f t="shared" si="34"/>
        <v>0</v>
      </c>
      <c r="CX46" s="283">
        <f t="shared" si="35"/>
        <v>0</v>
      </c>
      <c r="CY46" s="283">
        <f t="shared" si="36"/>
        <v>0</v>
      </c>
      <c r="CZ46" s="283">
        <f t="shared" si="37"/>
        <v>0</v>
      </c>
      <c r="DA46" s="283">
        <f t="shared" si="38"/>
        <v>1</v>
      </c>
      <c r="DB46" s="283">
        <f t="shared" si="61"/>
        <v>0</v>
      </c>
      <c r="DC46" s="283">
        <f t="shared" si="62"/>
        <v>1</v>
      </c>
      <c r="DD46" s="283">
        <f t="shared" si="63"/>
        <v>0</v>
      </c>
      <c r="DE46" s="283">
        <f t="shared" si="64"/>
        <v>0</v>
      </c>
      <c r="DF46" s="283">
        <f t="shared" si="65"/>
        <v>0</v>
      </c>
      <c r="DG46" s="283">
        <f t="shared" si="66"/>
        <v>0</v>
      </c>
      <c r="DH46" s="283">
        <v>0</v>
      </c>
      <c r="DI46" s="283">
        <f t="shared" si="40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326</v>
      </c>
      <c r="E47" s="283">
        <f t="shared" si="1"/>
        <v>283</v>
      </c>
      <c r="F47" s="283">
        <f t="shared" si="2"/>
        <v>0</v>
      </c>
      <c r="G47" s="283">
        <v>0</v>
      </c>
      <c r="H47" s="283">
        <v>0</v>
      </c>
      <c r="I47" s="283">
        <v>0</v>
      </c>
      <c r="J47" s="283">
        <f t="shared" si="3"/>
        <v>213</v>
      </c>
      <c r="K47" s="283">
        <v>208</v>
      </c>
      <c r="L47" s="283">
        <v>5</v>
      </c>
      <c r="M47" s="283">
        <v>0</v>
      </c>
      <c r="N47" s="283">
        <f t="shared" si="4"/>
        <v>24</v>
      </c>
      <c r="O47" s="283">
        <v>0</v>
      </c>
      <c r="P47" s="283">
        <v>24</v>
      </c>
      <c r="Q47" s="283">
        <v>0</v>
      </c>
      <c r="R47" s="283">
        <f t="shared" si="5"/>
        <v>31</v>
      </c>
      <c r="S47" s="283">
        <v>16</v>
      </c>
      <c r="T47" s="283">
        <v>15</v>
      </c>
      <c r="U47" s="283">
        <v>0</v>
      </c>
      <c r="V47" s="283">
        <f t="shared" si="6"/>
        <v>2</v>
      </c>
      <c r="W47" s="283">
        <v>2</v>
      </c>
      <c r="X47" s="283">
        <v>0</v>
      </c>
      <c r="Y47" s="283">
        <v>0</v>
      </c>
      <c r="Z47" s="283">
        <f t="shared" si="7"/>
        <v>13</v>
      </c>
      <c r="AA47" s="283">
        <v>0</v>
      </c>
      <c r="AB47" s="283">
        <v>13</v>
      </c>
      <c r="AC47" s="283">
        <v>0</v>
      </c>
      <c r="AD47" s="283">
        <f t="shared" si="8"/>
        <v>38</v>
      </c>
      <c r="AE47" s="283">
        <f t="shared" si="9"/>
        <v>0</v>
      </c>
      <c r="AF47" s="283">
        <v>0</v>
      </c>
      <c r="AG47" s="283">
        <v>0</v>
      </c>
      <c r="AH47" s="283">
        <v>0</v>
      </c>
      <c r="AI47" s="283">
        <f t="shared" si="10"/>
        <v>38</v>
      </c>
      <c r="AJ47" s="283">
        <v>0</v>
      </c>
      <c r="AK47" s="283">
        <v>0</v>
      </c>
      <c r="AL47" s="283">
        <v>38</v>
      </c>
      <c r="AM47" s="283">
        <f t="shared" si="11"/>
        <v>0</v>
      </c>
      <c r="AN47" s="283">
        <v>0</v>
      </c>
      <c r="AO47" s="283">
        <v>0</v>
      </c>
      <c r="AP47" s="283">
        <v>0</v>
      </c>
      <c r="AQ47" s="283">
        <f t="shared" si="12"/>
        <v>0</v>
      </c>
      <c r="AR47" s="283">
        <v>0</v>
      </c>
      <c r="AS47" s="283">
        <v>0</v>
      </c>
      <c r="AT47" s="283">
        <v>0</v>
      </c>
      <c r="AU47" s="283">
        <f t="shared" si="13"/>
        <v>0</v>
      </c>
      <c r="AV47" s="283">
        <v>0</v>
      </c>
      <c r="AW47" s="283">
        <v>0</v>
      </c>
      <c r="AX47" s="283">
        <v>0</v>
      </c>
      <c r="AY47" s="283">
        <f t="shared" si="14"/>
        <v>0</v>
      </c>
      <c r="AZ47" s="283">
        <v>0</v>
      </c>
      <c r="BA47" s="283">
        <v>0</v>
      </c>
      <c r="BB47" s="283">
        <v>0</v>
      </c>
      <c r="BC47" s="283">
        <f t="shared" si="15"/>
        <v>5</v>
      </c>
      <c r="BD47" s="283">
        <f t="shared" si="16"/>
        <v>4</v>
      </c>
      <c r="BE47" s="283">
        <v>0</v>
      </c>
      <c r="BF47" s="283">
        <v>1</v>
      </c>
      <c r="BG47" s="283">
        <v>3</v>
      </c>
      <c r="BH47" s="283">
        <v>0</v>
      </c>
      <c r="BI47" s="283">
        <v>0</v>
      </c>
      <c r="BJ47" s="283">
        <v>0</v>
      </c>
      <c r="BK47" s="283">
        <f t="shared" si="18"/>
        <v>1</v>
      </c>
      <c r="BL47" s="283">
        <v>0</v>
      </c>
      <c r="BM47" s="283">
        <v>1</v>
      </c>
      <c r="BN47" s="283">
        <v>0</v>
      </c>
      <c r="BO47" s="283">
        <v>0</v>
      </c>
      <c r="BP47" s="283">
        <v>0</v>
      </c>
      <c r="BQ47" s="283">
        <v>0</v>
      </c>
      <c r="BR47" s="283">
        <f t="shared" si="41"/>
        <v>287</v>
      </c>
      <c r="BS47" s="283">
        <f t="shared" si="42"/>
        <v>0</v>
      </c>
      <c r="BT47" s="283">
        <f t="shared" si="43"/>
        <v>214</v>
      </c>
      <c r="BU47" s="283">
        <f t="shared" si="44"/>
        <v>27</v>
      </c>
      <c r="BV47" s="283">
        <f t="shared" si="45"/>
        <v>31</v>
      </c>
      <c r="BW47" s="283">
        <f t="shared" si="46"/>
        <v>2</v>
      </c>
      <c r="BX47" s="283">
        <f t="shared" si="47"/>
        <v>13</v>
      </c>
      <c r="BY47" s="283">
        <f t="shared" si="21"/>
        <v>283</v>
      </c>
      <c r="BZ47" s="283">
        <f t="shared" si="22"/>
        <v>0</v>
      </c>
      <c r="CA47" s="283">
        <f t="shared" si="23"/>
        <v>213</v>
      </c>
      <c r="CB47" s="283">
        <f t="shared" si="24"/>
        <v>24</v>
      </c>
      <c r="CC47" s="283">
        <f t="shared" si="25"/>
        <v>31</v>
      </c>
      <c r="CD47" s="283">
        <f t="shared" si="26"/>
        <v>2</v>
      </c>
      <c r="CE47" s="283">
        <f t="shared" si="27"/>
        <v>13</v>
      </c>
      <c r="CF47" s="283">
        <f t="shared" si="28"/>
        <v>4</v>
      </c>
      <c r="CG47" s="283">
        <f t="shared" si="48"/>
        <v>0</v>
      </c>
      <c r="CH47" s="283">
        <f t="shared" si="49"/>
        <v>1</v>
      </c>
      <c r="CI47" s="283">
        <f t="shared" si="50"/>
        <v>3</v>
      </c>
      <c r="CJ47" s="283">
        <f t="shared" si="51"/>
        <v>0</v>
      </c>
      <c r="CK47" s="283">
        <f t="shared" si="52"/>
        <v>0</v>
      </c>
      <c r="CL47" s="283">
        <f t="shared" si="53"/>
        <v>0</v>
      </c>
      <c r="CM47" s="283">
        <f t="shared" si="54"/>
        <v>39</v>
      </c>
      <c r="CN47" s="283">
        <f t="shared" si="55"/>
        <v>0</v>
      </c>
      <c r="CO47" s="283">
        <f t="shared" si="56"/>
        <v>39</v>
      </c>
      <c r="CP47" s="283">
        <f t="shared" si="57"/>
        <v>0</v>
      </c>
      <c r="CQ47" s="283">
        <f t="shared" si="58"/>
        <v>0</v>
      </c>
      <c r="CR47" s="283">
        <f t="shared" si="59"/>
        <v>0</v>
      </c>
      <c r="CS47" s="283">
        <f t="shared" si="60"/>
        <v>0</v>
      </c>
      <c r="CT47" s="283">
        <f t="shared" si="31"/>
        <v>38</v>
      </c>
      <c r="CU47" s="283">
        <f t="shared" si="32"/>
        <v>0</v>
      </c>
      <c r="CV47" s="283">
        <f t="shared" si="33"/>
        <v>38</v>
      </c>
      <c r="CW47" s="283">
        <f t="shared" si="34"/>
        <v>0</v>
      </c>
      <c r="CX47" s="283">
        <f t="shared" si="35"/>
        <v>0</v>
      </c>
      <c r="CY47" s="283">
        <f t="shared" si="36"/>
        <v>0</v>
      </c>
      <c r="CZ47" s="283">
        <f t="shared" si="37"/>
        <v>0</v>
      </c>
      <c r="DA47" s="283">
        <f t="shared" si="38"/>
        <v>1</v>
      </c>
      <c r="DB47" s="283">
        <f t="shared" si="61"/>
        <v>0</v>
      </c>
      <c r="DC47" s="283">
        <f t="shared" si="62"/>
        <v>1</v>
      </c>
      <c r="DD47" s="283">
        <f t="shared" si="63"/>
        <v>0</v>
      </c>
      <c r="DE47" s="283">
        <f t="shared" si="64"/>
        <v>0</v>
      </c>
      <c r="DF47" s="283">
        <f t="shared" si="65"/>
        <v>0</v>
      </c>
      <c r="DG47" s="283">
        <f t="shared" si="66"/>
        <v>0</v>
      </c>
      <c r="DH47" s="283">
        <v>0</v>
      </c>
      <c r="DI47" s="283">
        <f t="shared" si="40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4005</v>
      </c>
      <c r="E48" s="283">
        <f t="shared" si="1"/>
        <v>2879</v>
      </c>
      <c r="F48" s="283">
        <f t="shared" si="2"/>
        <v>0</v>
      </c>
      <c r="G48" s="283">
        <v>0</v>
      </c>
      <c r="H48" s="283">
        <v>0</v>
      </c>
      <c r="I48" s="283">
        <v>0</v>
      </c>
      <c r="J48" s="283">
        <f t="shared" si="3"/>
        <v>2473</v>
      </c>
      <c r="K48" s="283">
        <v>1</v>
      </c>
      <c r="L48" s="283">
        <v>2472</v>
      </c>
      <c r="M48" s="283">
        <v>0</v>
      </c>
      <c r="N48" s="283">
        <f t="shared" si="4"/>
        <v>135</v>
      </c>
      <c r="O48" s="283">
        <v>0</v>
      </c>
      <c r="P48" s="283">
        <v>135</v>
      </c>
      <c r="Q48" s="283">
        <v>0</v>
      </c>
      <c r="R48" s="283">
        <f t="shared" si="5"/>
        <v>155</v>
      </c>
      <c r="S48" s="283">
        <v>2</v>
      </c>
      <c r="T48" s="283">
        <v>153</v>
      </c>
      <c r="U48" s="283">
        <v>0</v>
      </c>
      <c r="V48" s="283">
        <f t="shared" si="6"/>
        <v>10</v>
      </c>
      <c r="W48" s="283">
        <v>10</v>
      </c>
      <c r="X48" s="283">
        <v>0</v>
      </c>
      <c r="Y48" s="283">
        <v>0</v>
      </c>
      <c r="Z48" s="283">
        <f t="shared" si="7"/>
        <v>106</v>
      </c>
      <c r="AA48" s="283">
        <v>9</v>
      </c>
      <c r="AB48" s="283">
        <v>97</v>
      </c>
      <c r="AC48" s="283">
        <v>0</v>
      </c>
      <c r="AD48" s="283">
        <f t="shared" si="8"/>
        <v>1107</v>
      </c>
      <c r="AE48" s="283">
        <f t="shared" si="9"/>
        <v>0</v>
      </c>
      <c r="AF48" s="283">
        <v>0</v>
      </c>
      <c r="AG48" s="283">
        <v>0</v>
      </c>
      <c r="AH48" s="283">
        <v>0</v>
      </c>
      <c r="AI48" s="283">
        <f t="shared" si="10"/>
        <v>1107</v>
      </c>
      <c r="AJ48" s="283">
        <v>0</v>
      </c>
      <c r="AK48" s="283">
        <v>0</v>
      </c>
      <c r="AL48" s="283">
        <v>1107</v>
      </c>
      <c r="AM48" s="283">
        <f t="shared" si="11"/>
        <v>0</v>
      </c>
      <c r="AN48" s="283">
        <v>0</v>
      </c>
      <c r="AO48" s="283">
        <v>0</v>
      </c>
      <c r="AP48" s="283">
        <v>0</v>
      </c>
      <c r="AQ48" s="283">
        <f t="shared" si="12"/>
        <v>0</v>
      </c>
      <c r="AR48" s="283">
        <v>0</v>
      </c>
      <c r="AS48" s="283">
        <v>0</v>
      </c>
      <c r="AT48" s="283">
        <v>0</v>
      </c>
      <c r="AU48" s="283">
        <f t="shared" si="13"/>
        <v>0</v>
      </c>
      <c r="AV48" s="283">
        <v>0</v>
      </c>
      <c r="AW48" s="283">
        <v>0</v>
      </c>
      <c r="AX48" s="283">
        <v>0</v>
      </c>
      <c r="AY48" s="283">
        <f t="shared" si="14"/>
        <v>0</v>
      </c>
      <c r="AZ48" s="283">
        <v>0</v>
      </c>
      <c r="BA48" s="283">
        <v>0</v>
      </c>
      <c r="BB48" s="283">
        <v>0</v>
      </c>
      <c r="BC48" s="283">
        <f t="shared" si="15"/>
        <v>19</v>
      </c>
      <c r="BD48" s="283">
        <f t="shared" si="16"/>
        <v>18</v>
      </c>
      <c r="BE48" s="283">
        <v>0</v>
      </c>
      <c r="BF48" s="283">
        <v>3</v>
      </c>
      <c r="BG48" s="283">
        <v>13</v>
      </c>
      <c r="BH48" s="283">
        <v>0</v>
      </c>
      <c r="BI48" s="283">
        <v>0</v>
      </c>
      <c r="BJ48" s="283">
        <v>2</v>
      </c>
      <c r="BK48" s="283">
        <f t="shared" si="18"/>
        <v>1</v>
      </c>
      <c r="BL48" s="283">
        <v>0</v>
      </c>
      <c r="BM48" s="283">
        <v>1</v>
      </c>
      <c r="BN48" s="283">
        <v>0</v>
      </c>
      <c r="BO48" s="283">
        <v>0</v>
      </c>
      <c r="BP48" s="283">
        <v>0</v>
      </c>
      <c r="BQ48" s="283">
        <v>0</v>
      </c>
      <c r="BR48" s="283">
        <f t="shared" si="41"/>
        <v>2897</v>
      </c>
      <c r="BS48" s="283">
        <f t="shared" si="42"/>
        <v>0</v>
      </c>
      <c r="BT48" s="283">
        <f t="shared" si="43"/>
        <v>2476</v>
      </c>
      <c r="BU48" s="283">
        <f t="shared" si="44"/>
        <v>148</v>
      </c>
      <c r="BV48" s="283">
        <f t="shared" si="45"/>
        <v>155</v>
      </c>
      <c r="BW48" s="283">
        <f t="shared" si="46"/>
        <v>10</v>
      </c>
      <c r="BX48" s="283">
        <f t="shared" si="47"/>
        <v>108</v>
      </c>
      <c r="BY48" s="283">
        <f t="shared" si="21"/>
        <v>2879</v>
      </c>
      <c r="BZ48" s="283">
        <f t="shared" si="22"/>
        <v>0</v>
      </c>
      <c r="CA48" s="283">
        <f t="shared" si="23"/>
        <v>2473</v>
      </c>
      <c r="CB48" s="283">
        <f t="shared" si="24"/>
        <v>135</v>
      </c>
      <c r="CC48" s="283">
        <f t="shared" si="25"/>
        <v>155</v>
      </c>
      <c r="CD48" s="283">
        <f t="shared" si="26"/>
        <v>10</v>
      </c>
      <c r="CE48" s="283">
        <f t="shared" si="27"/>
        <v>106</v>
      </c>
      <c r="CF48" s="283">
        <f t="shared" si="28"/>
        <v>18</v>
      </c>
      <c r="CG48" s="283">
        <f t="shared" si="48"/>
        <v>0</v>
      </c>
      <c r="CH48" s="283">
        <f t="shared" si="49"/>
        <v>3</v>
      </c>
      <c r="CI48" s="283">
        <f t="shared" si="50"/>
        <v>13</v>
      </c>
      <c r="CJ48" s="283">
        <f t="shared" si="51"/>
        <v>0</v>
      </c>
      <c r="CK48" s="283">
        <f t="shared" si="52"/>
        <v>0</v>
      </c>
      <c r="CL48" s="283">
        <f t="shared" si="53"/>
        <v>2</v>
      </c>
      <c r="CM48" s="283">
        <f t="shared" si="54"/>
        <v>1108</v>
      </c>
      <c r="CN48" s="283">
        <f t="shared" si="55"/>
        <v>0</v>
      </c>
      <c r="CO48" s="283">
        <f t="shared" si="56"/>
        <v>1108</v>
      </c>
      <c r="CP48" s="283">
        <f t="shared" si="57"/>
        <v>0</v>
      </c>
      <c r="CQ48" s="283">
        <f t="shared" si="58"/>
        <v>0</v>
      </c>
      <c r="CR48" s="283">
        <f t="shared" si="59"/>
        <v>0</v>
      </c>
      <c r="CS48" s="283">
        <f t="shared" si="60"/>
        <v>0</v>
      </c>
      <c r="CT48" s="283">
        <f t="shared" si="31"/>
        <v>1107</v>
      </c>
      <c r="CU48" s="283">
        <f t="shared" si="32"/>
        <v>0</v>
      </c>
      <c r="CV48" s="283">
        <f t="shared" si="33"/>
        <v>1107</v>
      </c>
      <c r="CW48" s="283">
        <f t="shared" si="34"/>
        <v>0</v>
      </c>
      <c r="CX48" s="283">
        <f t="shared" si="35"/>
        <v>0</v>
      </c>
      <c r="CY48" s="283">
        <f t="shared" si="36"/>
        <v>0</v>
      </c>
      <c r="CZ48" s="283">
        <f t="shared" si="37"/>
        <v>0</v>
      </c>
      <c r="DA48" s="283">
        <f t="shared" si="38"/>
        <v>1</v>
      </c>
      <c r="DB48" s="283">
        <f t="shared" si="61"/>
        <v>0</v>
      </c>
      <c r="DC48" s="283">
        <f t="shared" si="62"/>
        <v>1</v>
      </c>
      <c r="DD48" s="283">
        <f t="shared" si="63"/>
        <v>0</v>
      </c>
      <c r="DE48" s="283">
        <f t="shared" si="64"/>
        <v>0</v>
      </c>
      <c r="DF48" s="283">
        <f t="shared" si="65"/>
        <v>0</v>
      </c>
      <c r="DG48" s="283">
        <f t="shared" si="66"/>
        <v>0</v>
      </c>
      <c r="DH48" s="283">
        <v>0</v>
      </c>
      <c r="DI48" s="283">
        <f t="shared" si="40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550</v>
      </c>
      <c r="E49" s="283">
        <f t="shared" si="1"/>
        <v>445</v>
      </c>
      <c r="F49" s="283">
        <f t="shared" si="2"/>
        <v>0</v>
      </c>
      <c r="G49" s="283">
        <v>0</v>
      </c>
      <c r="H49" s="283">
        <v>0</v>
      </c>
      <c r="I49" s="283">
        <v>0</v>
      </c>
      <c r="J49" s="283">
        <f t="shared" si="3"/>
        <v>383</v>
      </c>
      <c r="K49" s="283">
        <v>0</v>
      </c>
      <c r="L49" s="283">
        <v>383</v>
      </c>
      <c r="M49" s="283">
        <v>0</v>
      </c>
      <c r="N49" s="283">
        <f t="shared" si="4"/>
        <v>9</v>
      </c>
      <c r="O49" s="283">
        <v>0</v>
      </c>
      <c r="P49" s="283">
        <v>9</v>
      </c>
      <c r="Q49" s="283">
        <v>0</v>
      </c>
      <c r="R49" s="283">
        <f t="shared" si="5"/>
        <v>53</v>
      </c>
      <c r="S49" s="283">
        <v>0</v>
      </c>
      <c r="T49" s="283">
        <v>53</v>
      </c>
      <c r="U49" s="283">
        <v>0</v>
      </c>
      <c r="V49" s="283">
        <f t="shared" si="6"/>
        <v>0</v>
      </c>
      <c r="W49" s="283">
        <v>0</v>
      </c>
      <c r="X49" s="283">
        <v>0</v>
      </c>
      <c r="Y49" s="283">
        <v>0</v>
      </c>
      <c r="Z49" s="283">
        <f t="shared" si="7"/>
        <v>0</v>
      </c>
      <c r="AA49" s="283">
        <v>0</v>
      </c>
      <c r="AB49" s="283">
        <v>0</v>
      </c>
      <c r="AC49" s="283">
        <v>0</v>
      </c>
      <c r="AD49" s="283">
        <f t="shared" si="8"/>
        <v>0</v>
      </c>
      <c r="AE49" s="283">
        <f t="shared" si="9"/>
        <v>0</v>
      </c>
      <c r="AF49" s="283">
        <v>0</v>
      </c>
      <c r="AG49" s="283">
        <v>0</v>
      </c>
      <c r="AH49" s="283">
        <v>0</v>
      </c>
      <c r="AI49" s="283">
        <f t="shared" si="10"/>
        <v>0</v>
      </c>
      <c r="AJ49" s="283">
        <v>0</v>
      </c>
      <c r="AK49" s="283">
        <v>0</v>
      </c>
      <c r="AL49" s="283">
        <v>0</v>
      </c>
      <c r="AM49" s="283">
        <f t="shared" si="11"/>
        <v>0</v>
      </c>
      <c r="AN49" s="283">
        <v>0</v>
      </c>
      <c r="AO49" s="283">
        <v>0</v>
      </c>
      <c r="AP49" s="283">
        <v>0</v>
      </c>
      <c r="AQ49" s="283">
        <f t="shared" si="12"/>
        <v>0</v>
      </c>
      <c r="AR49" s="283">
        <v>0</v>
      </c>
      <c r="AS49" s="283">
        <v>0</v>
      </c>
      <c r="AT49" s="283">
        <v>0</v>
      </c>
      <c r="AU49" s="283">
        <f t="shared" si="13"/>
        <v>0</v>
      </c>
      <c r="AV49" s="283">
        <v>0</v>
      </c>
      <c r="AW49" s="283">
        <v>0</v>
      </c>
      <c r="AX49" s="283">
        <v>0</v>
      </c>
      <c r="AY49" s="283">
        <f t="shared" si="14"/>
        <v>0</v>
      </c>
      <c r="AZ49" s="283">
        <v>0</v>
      </c>
      <c r="BA49" s="283">
        <v>0</v>
      </c>
      <c r="BB49" s="283">
        <v>0</v>
      </c>
      <c r="BC49" s="283">
        <f t="shared" si="15"/>
        <v>105</v>
      </c>
      <c r="BD49" s="283">
        <f t="shared" si="16"/>
        <v>105</v>
      </c>
      <c r="BE49" s="283">
        <v>0</v>
      </c>
      <c r="BF49" s="283">
        <v>0</v>
      </c>
      <c r="BG49" s="283">
        <v>0</v>
      </c>
      <c r="BH49" s="283">
        <v>93</v>
      </c>
      <c r="BI49" s="283">
        <v>0</v>
      </c>
      <c r="BJ49" s="283">
        <v>12</v>
      </c>
      <c r="BK49" s="283">
        <f t="shared" si="18"/>
        <v>0</v>
      </c>
      <c r="BL49" s="283">
        <v>0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f t="shared" si="41"/>
        <v>550</v>
      </c>
      <c r="BS49" s="283">
        <f t="shared" si="42"/>
        <v>0</v>
      </c>
      <c r="BT49" s="283">
        <f t="shared" si="43"/>
        <v>383</v>
      </c>
      <c r="BU49" s="283">
        <f t="shared" si="44"/>
        <v>9</v>
      </c>
      <c r="BV49" s="283">
        <f t="shared" si="45"/>
        <v>146</v>
      </c>
      <c r="BW49" s="283">
        <f t="shared" si="46"/>
        <v>0</v>
      </c>
      <c r="BX49" s="283">
        <f t="shared" si="47"/>
        <v>12</v>
      </c>
      <c r="BY49" s="283">
        <f t="shared" si="21"/>
        <v>445</v>
      </c>
      <c r="BZ49" s="283">
        <f t="shared" si="22"/>
        <v>0</v>
      </c>
      <c r="CA49" s="283">
        <f t="shared" si="23"/>
        <v>383</v>
      </c>
      <c r="CB49" s="283">
        <f t="shared" si="24"/>
        <v>9</v>
      </c>
      <c r="CC49" s="283">
        <f t="shared" si="25"/>
        <v>53</v>
      </c>
      <c r="CD49" s="283">
        <f t="shared" si="26"/>
        <v>0</v>
      </c>
      <c r="CE49" s="283">
        <f t="shared" si="27"/>
        <v>0</v>
      </c>
      <c r="CF49" s="283">
        <f t="shared" si="28"/>
        <v>105</v>
      </c>
      <c r="CG49" s="283">
        <f t="shared" si="48"/>
        <v>0</v>
      </c>
      <c r="CH49" s="283">
        <f t="shared" si="49"/>
        <v>0</v>
      </c>
      <c r="CI49" s="283">
        <f t="shared" si="50"/>
        <v>0</v>
      </c>
      <c r="CJ49" s="283">
        <f t="shared" si="51"/>
        <v>93</v>
      </c>
      <c r="CK49" s="283">
        <f t="shared" si="52"/>
        <v>0</v>
      </c>
      <c r="CL49" s="283">
        <f t="shared" si="53"/>
        <v>12</v>
      </c>
      <c r="CM49" s="283">
        <f t="shared" si="54"/>
        <v>0</v>
      </c>
      <c r="CN49" s="283">
        <f t="shared" si="55"/>
        <v>0</v>
      </c>
      <c r="CO49" s="283">
        <f t="shared" si="56"/>
        <v>0</v>
      </c>
      <c r="CP49" s="283">
        <f t="shared" si="57"/>
        <v>0</v>
      </c>
      <c r="CQ49" s="283">
        <f t="shared" si="58"/>
        <v>0</v>
      </c>
      <c r="CR49" s="283">
        <f t="shared" si="59"/>
        <v>0</v>
      </c>
      <c r="CS49" s="283">
        <f t="shared" si="60"/>
        <v>0</v>
      </c>
      <c r="CT49" s="283">
        <f t="shared" si="31"/>
        <v>0</v>
      </c>
      <c r="CU49" s="283">
        <f t="shared" si="32"/>
        <v>0</v>
      </c>
      <c r="CV49" s="283">
        <f t="shared" si="33"/>
        <v>0</v>
      </c>
      <c r="CW49" s="283">
        <f t="shared" si="34"/>
        <v>0</v>
      </c>
      <c r="CX49" s="283">
        <f t="shared" si="35"/>
        <v>0</v>
      </c>
      <c r="CY49" s="283">
        <f t="shared" si="36"/>
        <v>0</v>
      </c>
      <c r="CZ49" s="283">
        <f t="shared" si="37"/>
        <v>0</v>
      </c>
      <c r="DA49" s="283">
        <f t="shared" si="38"/>
        <v>0</v>
      </c>
      <c r="DB49" s="283">
        <f t="shared" si="61"/>
        <v>0</v>
      </c>
      <c r="DC49" s="283">
        <f t="shared" si="62"/>
        <v>0</v>
      </c>
      <c r="DD49" s="283">
        <f t="shared" si="63"/>
        <v>0</v>
      </c>
      <c r="DE49" s="283">
        <f t="shared" si="64"/>
        <v>0</v>
      </c>
      <c r="DF49" s="283">
        <f t="shared" si="65"/>
        <v>0</v>
      </c>
      <c r="DG49" s="283">
        <f t="shared" si="66"/>
        <v>0</v>
      </c>
      <c r="DH49" s="283">
        <v>0</v>
      </c>
      <c r="DI49" s="283">
        <f t="shared" si="40"/>
        <v>1</v>
      </c>
      <c r="DJ49" s="283">
        <v>0</v>
      </c>
      <c r="DK49" s="283">
        <v>1</v>
      </c>
      <c r="DL49" s="283">
        <v>0</v>
      </c>
      <c r="DM49" s="283">
        <v>0</v>
      </c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49">
    <sortCondition ref="A8:A49"/>
    <sortCondition ref="B8:B49"/>
    <sortCondition ref="C8:C49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8" man="1"/>
    <brk id="25" min="1" max="48" man="1"/>
    <brk id="38" min="1" max="48" man="1"/>
    <brk id="50" min="1" max="48" man="1"/>
    <brk id="62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岐阜県</v>
      </c>
      <c r="B7" s="293" t="str">
        <f>ごみ処理概要!B7</f>
        <v>21000</v>
      </c>
      <c r="C7" s="294" t="s">
        <v>3</v>
      </c>
      <c r="D7" s="295">
        <f t="shared" ref="D7:D49" si="0">SUM(E7,T7,AI7,AX7,BM7,CB7,CQ7,DF7,DU7,DZ7)</f>
        <v>592393</v>
      </c>
      <c r="E7" s="295">
        <f t="shared" ref="E7:E49" si="1">SUM(F7,M7)</f>
        <v>481499</v>
      </c>
      <c r="F7" s="295">
        <f t="shared" ref="F7:F49" si="2">SUM(G7:L7)</f>
        <v>447668</v>
      </c>
      <c r="G7" s="295">
        <f t="shared" ref="G7:L7" si="3">SUM(G$8:G$207)</f>
        <v>0</v>
      </c>
      <c r="H7" s="295">
        <f t="shared" si="3"/>
        <v>446377</v>
      </c>
      <c r="I7" s="295">
        <f t="shared" si="3"/>
        <v>315</v>
      </c>
      <c r="J7" s="295">
        <f t="shared" si="3"/>
        <v>6</v>
      </c>
      <c r="K7" s="295">
        <f t="shared" si="3"/>
        <v>4</v>
      </c>
      <c r="L7" s="295">
        <f t="shared" si="3"/>
        <v>966</v>
      </c>
      <c r="M7" s="295">
        <f t="shared" ref="M7:M49" si="4">SUM(N7:S7)</f>
        <v>33831</v>
      </c>
      <c r="N7" s="295">
        <f t="shared" ref="N7:S7" si="5">SUM(N$8:N$207)</f>
        <v>0</v>
      </c>
      <c r="O7" s="295">
        <f t="shared" si="5"/>
        <v>33354</v>
      </c>
      <c r="P7" s="295">
        <f t="shared" si="5"/>
        <v>0</v>
      </c>
      <c r="Q7" s="295">
        <f t="shared" si="5"/>
        <v>18</v>
      </c>
      <c r="R7" s="295">
        <f t="shared" si="5"/>
        <v>0</v>
      </c>
      <c r="S7" s="295">
        <f t="shared" si="5"/>
        <v>459</v>
      </c>
      <c r="T7" s="295">
        <f t="shared" ref="T7:T49" si="6">SUM(U7,AB7)</f>
        <v>27808</v>
      </c>
      <c r="U7" s="295">
        <f t="shared" ref="U7:U49" si="7">SUM(V7:AA7)</f>
        <v>12809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6762</v>
      </c>
      <c r="Y7" s="295">
        <f t="shared" si="8"/>
        <v>0</v>
      </c>
      <c r="Z7" s="295">
        <f t="shared" si="8"/>
        <v>92</v>
      </c>
      <c r="AA7" s="295">
        <f t="shared" si="8"/>
        <v>5955</v>
      </c>
      <c r="AB7" s="295">
        <f t="shared" ref="AB7:AB49" si="9">SUM(AC7:AH7)</f>
        <v>14999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4250</v>
      </c>
      <c r="AF7" s="295">
        <f t="shared" si="10"/>
        <v>0</v>
      </c>
      <c r="AG7" s="295">
        <f t="shared" si="10"/>
        <v>0</v>
      </c>
      <c r="AH7" s="295">
        <f t="shared" si="10"/>
        <v>10749</v>
      </c>
      <c r="AI7" s="295">
        <f t="shared" ref="AI7:AI49" si="11">SUM(AJ7,AQ7)</f>
        <v>622</v>
      </c>
      <c r="AJ7" s="295">
        <f t="shared" ref="AJ7:AJ49" si="12">SUM(AK7:AP7)</f>
        <v>622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209</v>
      </c>
      <c r="AO7" s="295">
        <f t="shared" si="13"/>
        <v>413</v>
      </c>
      <c r="AP7" s="295">
        <f t="shared" si="13"/>
        <v>0</v>
      </c>
      <c r="AQ7" s="295">
        <f t="shared" ref="AQ7:AQ49" si="14">SUM(AR7:AW7)</f>
        <v>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49" si="16">SUM(AY7,BF7)</f>
        <v>0</v>
      </c>
      <c r="AY7" s="295">
        <f t="shared" ref="AY7:AY49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49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49" si="21">SUM(BN7,BU7)</f>
        <v>0</v>
      </c>
      <c r="BN7" s="295">
        <f t="shared" ref="BN7:BN49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49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49" si="26">SUM(CC7,CJ7)</f>
        <v>15925</v>
      </c>
      <c r="CC7" s="295">
        <f t="shared" ref="CC7:CC49" si="27">SUM(CD7:CI7)</f>
        <v>12379</v>
      </c>
      <c r="CD7" s="295">
        <f t="shared" ref="CD7:CI7" si="28">SUM(CD$8:CD$207)</f>
        <v>0</v>
      </c>
      <c r="CE7" s="295">
        <f t="shared" si="28"/>
        <v>10724</v>
      </c>
      <c r="CF7" s="295">
        <f t="shared" si="28"/>
        <v>226</v>
      </c>
      <c r="CG7" s="295">
        <f t="shared" si="28"/>
        <v>1344</v>
      </c>
      <c r="CH7" s="295">
        <f t="shared" si="28"/>
        <v>0</v>
      </c>
      <c r="CI7" s="295">
        <f t="shared" si="28"/>
        <v>85</v>
      </c>
      <c r="CJ7" s="295">
        <f t="shared" ref="CJ7:CJ49" si="29">SUM(CK7:CP7)</f>
        <v>3546</v>
      </c>
      <c r="CK7" s="295">
        <f t="shared" ref="CK7:CP7" si="30">SUM(CK$8:CK$207)</f>
        <v>0</v>
      </c>
      <c r="CL7" s="295">
        <f t="shared" si="30"/>
        <v>1001</v>
      </c>
      <c r="CM7" s="295">
        <f t="shared" si="30"/>
        <v>0</v>
      </c>
      <c r="CN7" s="295">
        <f t="shared" si="30"/>
        <v>2499</v>
      </c>
      <c r="CO7" s="295">
        <f t="shared" si="30"/>
        <v>0</v>
      </c>
      <c r="CP7" s="295">
        <f t="shared" si="30"/>
        <v>46</v>
      </c>
      <c r="CQ7" s="295">
        <f t="shared" ref="CQ7:CQ49" si="31">SUM(CR7,CY7)</f>
        <v>38553</v>
      </c>
      <c r="CR7" s="295">
        <f t="shared" ref="CR7:CR49" si="32">SUM(CS7:CX7)</f>
        <v>32480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3898</v>
      </c>
      <c r="CV7" s="295">
        <f t="shared" si="33"/>
        <v>26850</v>
      </c>
      <c r="CW7" s="295">
        <f t="shared" si="33"/>
        <v>114</v>
      </c>
      <c r="CX7" s="295">
        <f t="shared" si="33"/>
        <v>1618</v>
      </c>
      <c r="CY7" s="295">
        <f t="shared" ref="CY7:CY49" si="34">SUM(CZ7:DE7)</f>
        <v>6073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1270</v>
      </c>
      <c r="DC7" s="295">
        <f t="shared" si="35"/>
        <v>3656</v>
      </c>
      <c r="DD7" s="295">
        <f t="shared" si="35"/>
        <v>41</v>
      </c>
      <c r="DE7" s="295">
        <f t="shared" si="35"/>
        <v>1106</v>
      </c>
      <c r="DF7" s="295">
        <f t="shared" ref="DF7:DF49" si="36">SUM(DG7,DN7)</f>
        <v>1635</v>
      </c>
      <c r="DG7" s="295">
        <f t="shared" ref="DG7:DG49" si="37">SUM(DH7:DM7)</f>
        <v>934</v>
      </c>
      <c r="DH7" s="295">
        <f t="shared" ref="DH7:DM7" si="38">SUM(DH$8:DH$207)</f>
        <v>151</v>
      </c>
      <c r="DI7" s="295">
        <f t="shared" si="38"/>
        <v>0</v>
      </c>
      <c r="DJ7" s="295">
        <f t="shared" si="38"/>
        <v>647</v>
      </c>
      <c r="DK7" s="295">
        <f t="shared" si="38"/>
        <v>39</v>
      </c>
      <c r="DL7" s="295">
        <f t="shared" si="38"/>
        <v>36</v>
      </c>
      <c r="DM7" s="295">
        <f t="shared" si="38"/>
        <v>61</v>
      </c>
      <c r="DN7" s="295">
        <f t="shared" ref="DN7:DN49" si="39">SUM(DO7:DT7)</f>
        <v>701</v>
      </c>
      <c r="DO7" s="295">
        <f t="shared" ref="DO7:DT7" si="40">SUM(DO$8:DO$207)</f>
        <v>209</v>
      </c>
      <c r="DP7" s="295">
        <f t="shared" si="40"/>
        <v>0</v>
      </c>
      <c r="DQ7" s="295">
        <f t="shared" si="40"/>
        <v>489</v>
      </c>
      <c r="DR7" s="295">
        <f t="shared" si="40"/>
        <v>0</v>
      </c>
      <c r="DS7" s="295">
        <f t="shared" si="40"/>
        <v>3</v>
      </c>
      <c r="DT7" s="295">
        <f t="shared" si="40"/>
        <v>0</v>
      </c>
      <c r="DU7" s="295">
        <f t="shared" ref="DU7:DU49" si="41">SUM(DV7:DY7)</f>
        <v>16185</v>
      </c>
      <c r="DV7" s="295">
        <f>SUM(DV$8:DV$207)</f>
        <v>13752</v>
      </c>
      <c r="DW7" s="295">
        <f>SUM(DW$8:DW$207)</f>
        <v>59</v>
      </c>
      <c r="DX7" s="295">
        <f>SUM(DX$8:DX$207)</f>
        <v>2365</v>
      </c>
      <c r="DY7" s="295">
        <f>SUM(DY$8:DY$207)</f>
        <v>9</v>
      </c>
      <c r="DZ7" s="295">
        <f t="shared" ref="DZ7:DZ49" si="42">SUM(EA7,EH7)</f>
        <v>10166</v>
      </c>
      <c r="EA7" s="295">
        <f t="shared" ref="EA7:EA49" si="43">SUM(EB7:EG7)</f>
        <v>1781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1750</v>
      </c>
      <c r="EE7" s="295">
        <f t="shared" si="44"/>
        <v>0</v>
      </c>
      <c r="EF7" s="295">
        <f t="shared" si="44"/>
        <v>28</v>
      </c>
      <c r="EG7" s="295">
        <f t="shared" si="44"/>
        <v>3</v>
      </c>
      <c r="EH7" s="295">
        <f t="shared" ref="EH7:EH49" si="45">SUM(EI7:EN7)</f>
        <v>8385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5502</v>
      </c>
      <c r="EL7" s="295">
        <f t="shared" si="46"/>
        <v>0</v>
      </c>
      <c r="EM7" s="295">
        <f t="shared" si="46"/>
        <v>2883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125794</v>
      </c>
      <c r="E8" s="283">
        <f t="shared" si="1"/>
        <v>102794</v>
      </c>
      <c r="F8" s="283">
        <f t="shared" si="2"/>
        <v>100317</v>
      </c>
      <c r="G8" s="283">
        <v>0</v>
      </c>
      <c r="H8" s="283">
        <v>100313</v>
      </c>
      <c r="I8" s="283">
        <v>0</v>
      </c>
      <c r="J8" s="283">
        <v>0</v>
      </c>
      <c r="K8" s="283">
        <v>4</v>
      </c>
      <c r="L8" s="283">
        <v>0</v>
      </c>
      <c r="M8" s="283">
        <f t="shared" si="4"/>
        <v>2477</v>
      </c>
      <c r="N8" s="283">
        <v>0</v>
      </c>
      <c r="O8" s="283">
        <v>2477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8063</v>
      </c>
      <c r="U8" s="283">
        <f t="shared" si="7"/>
        <v>3159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3159</v>
      </c>
      <c r="AB8" s="283">
        <f t="shared" si="9"/>
        <v>4904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4904</v>
      </c>
      <c r="AI8" s="283">
        <f t="shared" si="11"/>
        <v>413</v>
      </c>
      <c r="AJ8" s="283">
        <f t="shared" si="12"/>
        <v>413</v>
      </c>
      <c r="AK8" s="283">
        <v>0</v>
      </c>
      <c r="AL8" s="283">
        <v>0</v>
      </c>
      <c r="AM8" s="283">
        <v>0</v>
      </c>
      <c r="AN8" s="283">
        <v>0</v>
      </c>
      <c r="AO8" s="283">
        <v>413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11620</v>
      </c>
      <c r="CR8" s="283">
        <f t="shared" si="32"/>
        <v>11620</v>
      </c>
      <c r="CS8" s="283">
        <v>0</v>
      </c>
      <c r="CT8" s="283">
        <v>0</v>
      </c>
      <c r="CU8" s="283">
        <v>0</v>
      </c>
      <c r="CV8" s="283">
        <v>11620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8</v>
      </c>
      <c r="DG8" s="283">
        <f t="shared" si="37"/>
        <v>8</v>
      </c>
      <c r="DH8" s="283">
        <v>0</v>
      </c>
      <c r="DI8" s="283">
        <v>0</v>
      </c>
      <c r="DJ8" s="283">
        <v>0</v>
      </c>
      <c r="DK8" s="283">
        <v>0</v>
      </c>
      <c r="DL8" s="283">
        <v>8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2896</v>
      </c>
      <c r="DV8" s="283">
        <v>2796</v>
      </c>
      <c r="DW8" s="283">
        <v>0</v>
      </c>
      <c r="DX8" s="283">
        <v>100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50737</v>
      </c>
      <c r="E9" s="283">
        <f t="shared" si="1"/>
        <v>43050</v>
      </c>
      <c r="F9" s="283">
        <f t="shared" si="2"/>
        <v>38657</v>
      </c>
      <c r="G9" s="283">
        <v>0</v>
      </c>
      <c r="H9" s="283">
        <v>38657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4393</v>
      </c>
      <c r="N9" s="283">
        <v>0</v>
      </c>
      <c r="O9" s="283">
        <v>4393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3786</v>
      </c>
      <c r="U9" s="283">
        <f t="shared" si="7"/>
        <v>2360</v>
      </c>
      <c r="V9" s="283">
        <v>0</v>
      </c>
      <c r="W9" s="283">
        <v>0</v>
      </c>
      <c r="X9" s="283">
        <v>2054</v>
      </c>
      <c r="Y9" s="283">
        <v>0</v>
      </c>
      <c r="Z9" s="283">
        <v>68</v>
      </c>
      <c r="AA9" s="283">
        <v>238</v>
      </c>
      <c r="AB9" s="283">
        <f t="shared" si="9"/>
        <v>1426</v>
      </c>
      <c r="AC9" s="283">
        <v>0</v>
      </c>
      <c r="AD9" s="283">
        <v>0</v>
      </c>
      <c r="AE9" s="283">
        <v>1426</v>
      </c>
      <c r="AF9" s="283">
        <v>0</v>
      </c>
      <c r="AG9" s="283">
        <v>0</v>
      </c>
      <c r="AH9" s="283">
        <v>0</v>
      </c>
      <c r="AI9" s="283">
        <f t="shared" si="11"/>
        <v>8</v>
      </c>
      <c r="AJ9" s="283">
        <f t="shared" si="12"/>
        <v>8</v>
      </c>
      <c r="AK9" s="283">
        <v>0</v>
      </c>
      <c r="AL9" s="283">
        <v>0</v>
      </c>
      <c r="AM9" s="283">
        <v>0</v>
      </c>
      <c r="AN9" s="283">
        <v>8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12</v>
      </c>
      <c r="CC9" s="283">
        <f t="shared" si="27"/>
        <v>12</v>
      </c>
      <c r="CD9" s="283">
        <v>0</v>
      </c>
      <c r="CE9" s="283">
        <v>0</v>
      </c>
      <c r="CF9" s="283">
        <v>0</v>
      </c>
      <c r="CG9" s="283">
        <v>12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542</v>
      </c>
      <c r="CR9" s="283">
        <f t="shared" si="32"/>
        <v>542</v>
      </c>
      <c r="CS9" s="283">
        <v>0</v>
      </c>
      <c r="CT9" s="283">
        <v>0</v>
      </c>
      <c r="CU9" s="283">
        <v>0</v>
      </c>
      <c r="CV9" s="283">
        <v>542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1489</v>
      </c>
      <c r="DV9" s="283">
        <v>1426</v>
      </c>
      <c r="DW9" s="283">
        <v>0</v>
      </c>
      <c r="DX9" s="283">
        <v>63</v>
      </c>
      <c r="DY9" s="283">
        <v>0</v>
      </c>
      <c r="DZ9" s="283">
        <f t="shared" si="42"/>
        <v>1850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1850</v>
      </c>
      <c r="EI9" s="283">
        <v>0</v>
      </c>
      <c r="EJ9" s="283">
        <v>0</v>
      </c>
      <c r="EK9" s="283">
        <v>1850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27968</v>
      </c>
      <c r="E10" s="283">
        <f t="shared" si="1"/>
        <v>20845</v>
      </c>
      <c r="F10" s="283">
        <f t="shared" si="2"/>
        <v>18493</v>
      </c>
      <c r="G10" s="283">
        <v>0</v>
      </c>
      <c r="H10" s="283">
        <v>18493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2352</v>
      </c>
      <c r="N10" s="283">
        <v>0</v>
      </c>
      <c r="O10" s="283">
        <v>2352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6376</v>
      </c>
      <c r="CR10" s="283">
        <f t="shared" si="32"/>
        <v>4854</v>
      </c>
      <c r="CS10" s="283">
        <v>0</v>
      </c>
      <c r="CT10" s="283">
        <v>0</v>
      </c>
      <c r="CU10" s="283">
        <v>2181</v>
      </c>
      <c r="CV10" s="283">
        <v>2571</v>
      </c>
      <c r="CW10" s="283">
        <v>0</v>
      </c>
      <c r="CX10" s="283">
        <v>102</v>
      </c>
      <c r="CY10" s="283">
        <f t="shared" si="34"/>
        <v>1522</v>
      </c>
      <c r="CZ10" s="283">
        <v>0</v>
      </c>
      <c r="DA10" s="283">
        <v>0</v>
      </c>
      <c r="DB10" s="283">
        <v>531</v>
      </c>
      <c r="DC10" s="283">
        <v>367</v>
      </c>
      <c r="DD10" s="283">
        <v>0</v>
      </c>
      <c r="DE10" s="283">
        <v>624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747</v>
      </c>
      <c r="DV10" s="283">
        <v>747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36082</v>
      </c>
      <c r="E11" s="283">
        <f t="shared" si="1"/>
        <v>31789</v>
      </c>
      <c r="F11" s="283">
        <f t="shared" si="2"/>
        <v>25252</v>
      </c>
      <c r="G11" s="283">
        <v>0</v>
      </c>
      <c r="H11" s="283">
        <v>25252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6537</v>
      </c>
      <c r="N11" s="283">
        <v>0</v>
      </c>
      <c r="O11" s="283">
        <v>6537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97</v>
      </c>
      <c r="AJ11" s="283">
        <f t="shared" si="12"/>
        <v>97</v>
      </c>
      <c r="AK11" s="283">
        <v>0</v>
      </c>
      <c r="AL11" s="283">
        <v>0</v>
      </c>
      <c r="AM11" s="283">
        <v>0</v>
      </c>
      <c r="AN11" s="283">
        <v>97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1</v>
      </c>
      <c r="CC11" s="283">
        <f t="shared" si="27"/>
        <v>1</v>
      </c>
      <c r="CD11" s="283">
        <v>0</v>
      </c>
      <c r="CE11" s="283">
        <v>0</v>
      </c>
      <c r="CF11" s="283">
        <v>0</v>
      </c>
      <c r="CG11" s="283">
        <v>1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1361</v>
      </c>
      <c r="CR11" s="283">
        <f t="shared" si="32"/>
        <v>586</v>
      </c>
      <c r="CS11" s="283">
        <v>0</v>
      </c>
      <c r="CT11" s="283">
        <v>0</v>
      </c>
      <c r="CU11" s="283">
        <v>0</v>
      </c>
      <c r="CV11" s="283">
        <v>586</v>
      </c>
      <c r="CW11" s="283">
        <v>0</v>
      </c>
      <c r="CX11" s="283">
        <v>0</v>
      </c>
      <c r="CY11" s="283">
        <f t="shared" si="34"/>
        <v>775</v>
      </c>
      <c r="CZ11" s="283">
        <v>0</v>
      </c>
      <c r="DA11" s="283">
        <v>0</v>
      </c>
      <c r="DB11" s="283">
        <v>0</v>
      </c>
      <c r="DC11" s="283">
        <v>775</v>
      </c>
      <c r="DD11" s="283">
        <v>0</v>
      </c>
      <c r="DE11" s="283">
        <v>0</v>
      </c>
      <c r="DF11" s="283">
        <f t="shared" si="36"/>
        <v>360</v>
      </c>
      <c r="DG11" s="283">
        <f t="shared" si="37"/>
        <v>151</v>
      </c>
      <c r="DH11" s="283">
        <v>151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209</v>
      </c>
      <c r="DO11" s="283">
        <v>209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1137</v>
      </c>
      <c r="DV11" s="283">
        <v>835</v>
      </c>
      <c r="DW11" s="283">
        <v>0</v>
      </c>
      <c r="DX11" s="283">
        <v>302</v>
      </c>
      <c r="DY11" s="283">
        <v>0</v>
      </c>
      <c r="DZ11" s="283">
        <f t="shared" si="42"/>
        <v>1337</v>
      </c>
      <c r="EA11" s="283">
        <f t="shared" si="43"/>
        <v>13</v>
      </c>
      <c r="EB11" s="283">
        <v>0</v>
      </c>
      <c r="EC11" s="283">
        <v>0</v>
      </c>
      <c r="ED11" s="283">
        <v>13</v>
      </c>
      <c r="EE11" s="283">
        <v>0</v>
      </c>
      <c r="EF11" s="283">
        <v>0</v>
      </c>
      <c r="EG11" s="283">
        <v>0</v>
      </c>
      <c r="EH11" s="283">
        <f t="shared" si="45"/>
        <v>1324</v>
      </c>
      <c r="EI11" s="283">
        <v>0</v>
      </c>
      <c r="EJ11" s="283">
        <v>0</v>
      </c>
      <c r="EK11" s="283">
        <v>1324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25987</v>
      </c>
      <c r="E12" s="283">
        <f t="shared" si="1"/>
        <v>22248</v>
      </c>
      <c r="F12" s="283">
        <f t="shared" si="2"/>
        <v>20338</v>
      </c>
      <c r="G12" s="283">
        <v>0</v>
      </c>
      <c r="H12" s="283">
        <v>20338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1910</v>
      </c>
      <c r="N12" s="283">
        <v>0</v>
      </c>
      <c r="O12" s="283">
        <v>1910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3046</v>
      </c>
      <c r="U12" s="283">
        <f t="shared" si="7"/>
        <v>1172</v>
      </c>
      <c r="V12" s="283">
        <v>0</v>
      </c>
      <c r="W12" s="283">
        <v>0</v>
      </c>
      <c r="X12" s="283">
        <v>1030</v>
      </c>
      <c r="Y12" s="283">
        <v>0</v>
      </c>
      <c r="Z12" s="283">
        <v>0</v>
      </c>
      <c r="AA12" s="283">
        <v>142</v>
      </c>
      <c r="AB12" s="283">
        <f t="shared" si="9"/>
        <v>1874</v>
      </c>
      <c r="AC12" s="283">
        <v>0</v>
      </c>
      <c r="AD12" s="283">
        <v>0</v>
      </c>
      <c r="AE12" s="283">
        <v>1028</v>
      </c>
      <c r="AF12" s="283">
        <v>0</v>
      </c>
      <c r="AG12" s="283">
        <v>0</v>
      </c>
      <c r="AH12" s="283">
        <v>846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693</v>
      </c>
      <c r="CR12" s="283">
        <f t="shared" si="32"/>
        <v>693</v>
      </c>
      <c r="CS12" s="283">
        <v>0</v>
      </c>
      <c r="CT12" s="283">
        <v>0</v>
      </c>
      <c r="CU12" s="283">
        <v>0</v>
      </c>
      <c r="CV12" s="283">
        <v>693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0</v>
      </c>
      <c r="DV12" s="283">
        <v>0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24107</v>
      </c>
      <c r="E13" s="283">
        <f t="shared" si="1"/>
        <v>19888</v>
      </c>
      <c r="F13" s="283">
        <f t="shared" si="2"/>
        <v>18423</v>
      </c>
      <c r="G13" s="283">
        <v>0</v>
      </c>
      <c r="H13" s="283">
        <v>18423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1465</v>
      </c>
      <c r="N13" s="283">
        <v>0</v>
      </c>
      <c r="O13" s="283">
        <v>1465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3257</v>
      </c>
      <c r="U13" s="283">
        <f t="shared" si="7"/>
        <v>799</v>
      </c>
      <c r="V13" s="283">
        <v>0</v>
      </c>
      <c r="W13" s="283">
        <v>0</v>
      </c>
      <c r="X13" s="283">
        <v>704</v>
      </c>
      <c r="Y13" s="283">
        <v>0</v>
      </c>
      <c r="Z13" s="283">
        <v>0</v>
      </c>
      <c r="AA13" s="283">
        <v>95</v>
      </c>
      <c r="AB13" s="283">
        <f t="shared" si="9"/>
        <v>2458</v>
      </c>
      <c r="AC13" s="283">
        <v>0</v>
      </c>
      <c r="AD13" s="283">
        <v>0</v>
      </c>
      <c r="AE13" s="283">
        <v>151</v>
      </c>
      <c r="AF13" s="283">
        <v>0</v>
      </c>
      <c r="AG13" s="283">
        <v>0</v>
      </c>
      <c r="AH13" s="283">
        <v>2307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730</v>
      </c>
      <c r="CR13" s="283">
        <f t="shared" si="32"/>
        <v>598</v>
      </c>
      <c r="CS13" s="283">
        <v>0</v>
      </c>
      <c r="CT13" s="283">
        <v>0</v>
      </c>
      <c r="CU13" s="283">
        <v>0</v>
      </c>
      <c r="CV13" s="283">
        <v>598</v>
      </c>
      <c r="CW13" s="283">
        <v>0</v>
      </c>
      <c r="CX13" s="283">
        <v>0</v>
      </c>
      <c r="CY13" s="283">
        <f t="shared" si="34"/>
        <v>132</v>
      </c>
      <c r="CZ13" s="283">
        <v>0</v>
      </c>
      <c r="DA13" s="283">
        <v>0</v>
      </c>
      <c r="DB13" s="283">
        <v>0</v>
      </c>
      <c r="DC13" s="283">
        <v>132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232</v>
      </c>
      <c r="DV13" s="283">
        <v>22</v>
      </c>
      <c r="DW13" s="283">
        <v>0</v>
      </c>
      <c r="DX13" s="283">
        <v>210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6198</v>
      </c>
      <c r="E14" s="283">
        <f t="shared" si="1"/>
        <v>5332</v>
      </c>
      <c r="F14" s="283">
        <f t="shared" si="2"/>
        <v>4926</v>
      </c>
      <c r="G14" s="283">
        <v>0</v>
      </c>
      <c r="H14" s="283">
        <v>4926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406</v>
      </c>
      <c r="N14" s="283">
        <v>0</v>
      </c>
      <c r="O14" s="283">
        <v>406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695</v>
      </c>
      <c r="U14" s="283">
        <f t="shared" si="7"/>
        <v>339</v>
      </c>
      <c r="V14" s="283">
        <v>0</v>
      </c>
      <c r="W14" s="283">
        <v>0</v>
      </c>
      <c r="X14" s="283">
        <v>292</v>
      </c>
      <c r="Y14" s="283">
        <v>0</v>
      </c>
      <c r="Z14" s="283">
        <v>0</v>
      </c>
      <c r="AA14" s="283">
        <v>47</v>
      </c>
      <c r="AB14" s="283">
        <f t="shared" si="9"/>
        <v>356</v>
      </c>
      <c r="AC14" s="283">
        <v>0</v>
      </c>
      <c r="AD14" s="283">
        <v>0</v>
      </c>
      <c r="AE14" s="283">
        <v>156</v>
      </c>
      <c r="AF14" s="283">
        <v>0</v>
      </c>
      <c r="AG14" s="283">
        <v>0</v>
      </c>
      <c r="AH14" s="283">
        <v>200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171</v>
      </c>
      <c r="CR14" s="283">
        <f t="shared" si="32"/>
        <v>171</v>
      </c>
      <c r="CS14" s="283">
        <v>0</v>
      </c>
      <c r="CT14" s="283">
        <v>0</v>
      </c>
      <c r="CU14" s="283">
        <v>0</v>
      </c>
      <c r="CV14" s="283">
        <v>171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12637</v>
      </c>
      <c r="E15" s="283">
        <f t="shared" si="1"/>
        <v>9881</v>
      </c>
      <c r="F15" s="283">
        <f t="shared" si="2"/>
        <v>9076</v>
      </c>
      <c r="G15" s="283">
        <v>0</v>
      </c>
      <c r="H15" s="283">
        <v>9076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805</v>
      </c>
      <c r="N15" s="283">
        <v>0</v>
      </c>
      <c r="O15" s="283">
        <v>805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407</v>
      </c>
      <c r="CR15" s="283">
        <f t="shared" si="32"/>
        <v>405</v>
      </c>
      <c r="CS15" s="283">
        <v>0</v>
      </c>
      <c r="CT15" s="283">
        <v>0</v>
      </c>
      <c r="CU15" s="283">
        <v>0</v>
      </c>
      <c r="CV15" s="283">
        <v>405</v>
      </c>
      <c r="CW15" s="283">
        <v>0</v>
      </c>
      <c r="CX15" s="283">
        <v>0</v>
      </c>
      <c r="CY15" s="283">
        <f t="shared" si="34"/>
        <v>2</v>
      </c>
      <c r="CZ15" s="283">
        <v>0</v>
      </c>
      <c r="DA15" s="283">
        <v>0</v>
      </c>
      <c r="DB15" s="283">
        <v>0</v>
      </c>
      <c r="DC15" s="283">
        <v>2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939</v>
      </c>
      <c r="DV15" s="283">
        <v>932</v>
      </c>
      <c r="DW15" s="283">
        <v>0</v>
      </c>
      <c r="DX15" s="283">
        <v>7</v>
      </c>
      <c r="DY15" s="283">
        <v>0</v>
      </c>
      <c r="DZ15" s="283">
        <f t="shared" si="42"/>
        <v>1410</v>
      </c>
      <c r="EA15" s="283">
        <f t="shared" si="43"/>
        <v>397</v>
      </c>
      <c r="EB15" s="283">
        <v>0</v>
      </c>
      <c r="EC15" s="283">
        <v>0</v>
      </c>
      <c r="ED15" s="283">
        <v>397</v>
      </c>
      <c r="EE15" s="283">
        <v>0</v>
      </c>
      <c r="EF15" s="283">
        <v>0</v>
      </c>
      <c r="EG15" s="283">
        <v>0</v>
      </c>
      <c r="EH15" s="283">
        <f t="shared" si="45"/>
        <v>1013</v>
      </c>
      <c r="EI15" s="283">
        <v>0</v>
      </c>
      <c r="EJ15" s="283">
        <v>0</v>
      </c>
      <c r="EK15" s="283">
        <v>1013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17863</v>
      </c>
      <c r="E16" s="283">
        <f t="shared" si="1"/>
        <v>14002</v>
      </c>
      <c r="F16" s="283">
        <f t="shared" si="2"/>
        <v>13583</v>
      </c>
      <c r="G16" s="283">
        <v>0</v>
      </c>
      <c r="H16" s="283">
        <v>13583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419</v>
      </c>
      <c r="N16" s="283">
        <v>0</v>
      </c>
      <c r="O16" s="283">
        <v>419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226</v>
      </c>
      <c r="CC16" s="283">
        <f t="shared" si="27"/>
        <v>226</v>
      </c>
      <c r="CD16" s="283">
        <v>0</v>
      </c>
      <c r="CE16" s="283">
        <v>0</v>
      </c>
      <c r="CF16" s="283">
        <v>226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2043</v>
      </c>
      <c r="CR16" s="283">
        <f t="shared" si="32"/>
        <v>2043</v>
      </c>
      <c r="CS16" s="283">
        <v>0</v>
      </c>
      <c r="CT16" s="283">
        <v>0</v>
      </c>
      <c r="CU16" s="283">
        <v>0</v>
      </c>
      <c r="CV16" s="283">
        <v>2043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482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482</v>
      </c>
      <c r="DO16" s="283">
        <v>0</v>
      </c>
      <c r="DP16" s="283">
        <v>0</v>
      </c>
      <c r="DQ16" s="283">
        <v>482</v>
      </c>
      <c r="DR16" s="283">
        <v>0</v>
      </c>
      <c r="DS16" s="283">
        <v>0</v>
      </c>
      <c r="DT16" s="283">
        <v>0</v>
      </c>
      <c r="DU16" s="283">
        <f t="shared" si="41"/>
        <v>1110</v>
      </c>
      <c r="DV16" s="283">
        <v>724</v>
      </c>
      <c r="DW16" s="283">
        <v>0</v>
      </c>
      <c r="DX16" s="283">
        <v>384</v>
      </c>
      <c r="DY16" s="283">
        <v>2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13341</v>
      </c>
      <c r="E17" s="283">
        <f t="shared" si="1"/>
        <v>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0</v>
      </c>
      <c r="N17" s="283">
        <v>0</v>
      </c>
      <c r="O17" s="283">
        <v>0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11725</v>
      </c>
      <c r="CC17" s="283">
        <f t="shared" si="27"/>
        <v>10724</v>
      </c>
      <c r="CD17" s="283">
        <v>0</v>
      </c>
      <c r="CE17" s="283">
        <v>10724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1001</v>
      </c>
      <c r="CK17" s="283">
        <v>0</v>
      </c>
      <c r="CL17" s="283">
        <v>1001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1616</v>
      </c>
      <c r="CR17" s="283">
        <f t="shared" si="32"/>
        <v>881</v>
      </c>
      <c r="CS17" s="283">
        <v>0</v>
      </c>
      <c r="CT17" s="283">
        <v>0</v>
      </c>
      <c r="CU17" s="283">
        <v>506</v>
      </c>
      <c r="CV17" s="283">
        <v>375</v>
      </c>
      <c r="CW17" s="283">
        <v>0</v>
      </c>
      <c r="CX17" s="283">
        <v>0</v>
      </c>
      <c r="CY17" s="283">
        <f t="shared" si="34"/>
        <v>735</v>
      </c>
      <c r="CZ17" s="283">
        <v>0</v>
      </c>
      <c r="DA17" s="283">
        <v>0</v>
      </c>
      <c r="DB17" s="283">
        <v>677</v>
      </c>
      <c r="DC17" s="283">
        <v>58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14332</v>
      </c>
      <c r="E18" s="283">
        <f t="shared" si="1"/>
        <v>13381</v>
      </c>
      <c r="F18" s="283">
        <f t="shared" si="2"/>
        <v>13352</v>
      </c>
      <c r="G18" s="283">
        <v>0</v>
      </c>
      <c r="H18" s="283">
        <v>13352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29</v>
      </c>
      <c r="N18" s="283">
        <v>0</v>
      </c>
      <c r="O18" s="283">
        <v>29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10</v>
      </c>
      <c r="CC18" s="283">
        <f t="shared" si="27"/>
        <v>10</v>
      </c>
      <c r="CD18" s="283">
        <v>0</v>
      </c>
      <c r="CE18" s="283">
        <v>0</v>
      </c>
      <c r="CF18" s="283">
        <v>0</v>
      </c>
      <c r="CG18" s="283">
        <v>10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741</v>
      </c>
      <c r="CR18" s="283">
        <f t="shared" si="32"/>
        <v>729</v>
      </c>
      <c r="CS18" s="283">
        <v>0</v>
      </c>
      <c r="CT18" s="283">
        <v>0</v>
      </c>
      <c r="CU18" s="283">
        <v>225</v>
      </c>
      <c r="CV18" s="283">
        <v>160</v>
      </c>
      <c r="CW18" s="283">
        <v>18</v>
      </c>
      <c r="CX18" s="283">
        <v>326</v>
      </c>
      <c r="CY18" s="283">
        <f t="shared" si="34"/>
        <v>12</v>
      </c>
      <c r="CZ18" s="283">
        <v>0</v>
      </c>
      <c r="DA18" s="283">
        <v>0</v>
      </c>
      <c r="DB18" s="283">
        <v>5</v>
      </c>
      <c r="DC18" s="283">
        <v>0</v>
      </c>
      <c r="DD18" s="283">
        <v>0</v>
      </c>
      <c r="DE18" s="283">
        <v>7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200</v>
      </c>
      <c r="EA18" s="283">
        <f t="shared" si="43"/>
        <v>67</v>
      </c>
      <c r="EB18" s="283">
        <v>0</v>
      </c>
      <c r="EC18" s="283">
        <v>0</v>
      </c>
      <c r="ED18" s="283">
        <v>67</v>
      </c>
      <c r="EE18" s="283">
        <v>0</v>
      </c>
      <c r="EF18" s="283">
        <v>0</v>
      </c>
      <c r="EG18" s="283">
        <v>0</v>
      </c>
      <c r="EH18" s="283">
        <f t="shared" si="45"/>
        <v>133</v>
      </c>
      <c r="EI18" s="283">
        <v>0</v>
      </c>
      <c r="EJ18" s="283">
        <v>0</v>
      </c>
      <c r="EK18" s="283">
        <v>133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17720</v>
      </c>
      <c r="E19" s="283">
        <f t="shared" si="1"/>
        <v>13958</v>
      </c>
      <c r="F19" s="283">
        <f t="shared" si="2"/>
        <v>13187</v>
      </c>
      <c r="G19" s="283">
        <v>0</v>
      </c>
      <c r="H19" s="283">
        <v>13187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771</v>
      </c>
      <c r="N19" s="283">
        <v>0</v>
      </c>
      <c r="O19" s="283">
        <v>771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0</v>
      </c>
      <c r="CR19" s="283">
        <f t="shared" si="32"/>
        <v>0</v>
      </c>
      <c r="CS19" s="283">
        <v>0</v>
      </c>
      <c r="CT19" s="283">
        <v>0</v>
      </c>
      <c r="CU19" s="283">
        <v>0</v>
      </c>
      <c r="CV19" s="283">
        <v>0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1645</v>
      </c>
      <c r="DV19" s="283">
        <v>1645</v>
      </c>
      <c r="DW19" s="283">
        <v>0</v>
      </c>
      <c r="DX19" s="283">
        <v>0</v>
      </c>
      <c r="DY19" s="283">
        <v>0</v>
      </c>
      <c r="DZ19" s="283">
        <f t="shared" si="42"/>
        <v>2117</v>
      </c>
      <c r="EA19" s="283">
        <f t="shared" si="43"/>
        <v>619</v>
      </c>
      <c r="EB19" s="283">
        <v>0</v>
      </c>
      <c r="EC19" s="283">
        <v>0</v>
      </c>
      <c r="ED19" s="283">
        <v>600</v>
      </c>
      <c r="EE19" s="283">
        <v>0</v>
      </c>
      <c r="EF19" s="283">
        <v>16</v>
      </c>
      <c r="EG19" s="283">
        <v>3</v>
      </c>
      <c r="EH19" s="283">
        <f t="shared" si="45"/>
        <v>1498</v>
      </c>
      <c r="EI19" s="283">
        <v>0</v>
      </c>
      <c r="EJ19" s="283">
        <v>0</v>
      </c>
      <c r="EK19" s="283">
        <v>334</v>
      </c>
      <c r="EL19" s="283">
        <v>0</v>
      </c>
      <c r="EM19" s="283">
        <v>1164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44126</v>
      </c>
      <c r="E20" s="283">
        <f t="shared" si="1"/>
        <v>35125</v>
      </c>
      <c r="F20" s="283">
        <f t="shared" si="2"/>
        <v>34474</v>
      </c>
      <c r="G20" s="283">
        <v>0</v>
      </c>
      <c r="H20" s="283">
        <v>34159</v>
      </c>
      <c r="I20" s="283">
        <v>315</v>
      </c>
      <c r="J20" s="283">
        <v>0</v>
      </c>
      <c r="K20" s="283">
        <v>0</v>
      </c>
      <c r="L20" s="283">
        <v>0</v>
      </c>
      <c r="M20" s="283">
        <f t="shared" si="4"/>
        <v>651</v>
      </c>
      <c r="N20" s="283">
        <v>0</v>
      </c>
      <c r="O20" s="283">
        <v>651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3092</v>
      </c>
      <c r="U20" s="283">
        <f t="shared" si="7"/>
        <v>1830</v>
      </c>
      <c r="V20" s="283">
        <v>0</v>
      </c>
      <c r="W20" s="283">
        <v>0</v>
      </c>
      <c r="X20" s="283">
        <v>1508</v>
      </c>
      <c r="Y20" s="283">
        <v>0</v>
      </c>
      <c r="Z20" s="283">
        <v>0</v>
      </c>
      <c r="AA20" s="283">
        <v>322</v>
      </c>
      <c r="AB20" s="283">
        <f t="shared" si="9"/>
        <v>1262</v>
      </c>
      <c r="AC20" s="283">
        <v>0</v>
      </c>
      <c r="AD20" s="283">
        <v>0</v>
      </c>
      <c r="AE20" s="283">
        <v>883</v>
      </c>
      <c r="AF20" s="283">
        <v>0</v>
      </c>
      <c r="AG20" s="283">
        <v>0</v>
      </c>
      <c r="AH20" s="283">
        <v>379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3575</v>
      </c>
      <c r="CC20" s="283">
        <f t="shared" si="27"/>
        <v>1077</v>
      </c>
      <c r="CD20" s="283">
        <v>0</v>
      </c>
      <c r="CE20" s="283">
        <v>0</v>
      </c>
      <c r="CF20" s="283">
        <v>0</v>
      </c>
      <c r="CG20" s="283">
        <v>1077</v>
      </c>
      <c r="CH20" s="283">
        <v>0</v>
      </c>
      <c r="CI20" s="283">
        <v>0</v>
      </c>
      <c r="CJ20" s="283">
        <f t="shared" si="29"/>
        <v>2498</v>
      </c>
      <c r="CK20" s="283">
        <v>0</v>
      </c>
      <c r="CL20" s="283">
        <v>0</v>
      </c>
      <c r="CM20" s="283">
        <v>0</v>
      </c>
      <c r="CN20" s="283">
        <v>2498</v>
      </c>
      <c r="CO20" s="283">
        <v>0</v>
      </c>
      <c r="CP20" s="283">
        <v>0</v>
      </c>
      <c r="CQ20" s="283">
        <f t="shared" si="31"/>
        <v>1114</v>
      </c>
      <c r="CR20" s="283">
        <f t="shared" si="32"/>
        <v>1114</v>
      </c>
      <c r="CS20" s="283">
        <v>0</v>
      </c>
      <c r="CT20" s="283">
        <v>0</v>
      </c>
      <c r="CU20" s="283">
        <v>0</v>
      </c>
      <c r="CV20" s="283">
        <v>1114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1131</v>
      </c>
      <c r="DV20" s="283">
        <v>999</v>
      </c>
      <c r="DW20" s="283">
        <v>59</v>
      </c>
      <c r="DX20" s="283">
        <v>73</v>
      </c>
      <c r="DY20" s="283">
        <v>0</v>
      </c>
      <c r="DZ20" s="283">
        <f t="shared" si="42"/>
        <v>89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89</v>
      </c>
      <c r="EI20" s="283">
        <v>0</v>
      </c>
      <c r="EJ20" s="283">
        <v>0</v>
      </c>
      <c r="EK20" s="283">
        <v>89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25369</v>
      </c>
      <c r="E21" s="283">
        <f t="shared" si="1"/>
        <v>23047</v>
      </c>
      <c r="F21" s="283">
        <f t="shared" si="2"/>
        <v>22974</v>
      </c>
      <c r="G21" s="283">
        <v>0</v>
      </c>
      <c r="H21" s="283">
        <v>22974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73</v>
      </c>
      <c r="N21" s="283">
        <v>0</v>
      </c>
      <c r="O21" s="283">
        <v>73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36</v>
      </c>
      <c r="AJ21" s="283">
        <f t="shared" si="12"/>
        <v>36</v>
      </c>
      <c r="AK21" s="283">
        <v>0</v>
      </c>
      <c r="AL21" s="283">
        <v>0</v>
      </c>
      <c r="AM21" s="283">
        <v>0</v>
      </c>
      <c r="AN21" s="283">
        <v>36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1603</v>
      </c>
      <c r="CR21" s="283">
        <f t="shared" si="32"/>
        <v>1559</v>
      </c>
      <c r="CS21" s="283">
        <v>0</v>
      </c>
      <c r="CT21" s="283">
        <v>0</v>
      </c>
      <c r="CU21" s="283">
        <v>567</v>
      </c>
      <c r="CV21" s="283">
        <v>438</v>
      </c>
      <c r="CW21" s="283">
        <v>35</v>
      </c>
      <c r="CX21" s="283">
        <v>519</v>
      </c>
      <c r="CY21" s="283">
        <f t="shared" si="34"/>
        <v>44</v>
      </c>
      <c r="CZ21" s="283">
        <v>0</v>
      </c>
      <c r="DA21" s="283">
        <v>0</v>
      </c>
      <c r="DB21" s="283">
        <v>16</v>
      </c>
      <c r="DC21" s="283">
        <v>13</v>
      </c>
      <c r="DD21" s="283">
        <v>0</v>
      </c>
      <c r="DE21" s="283">
        <v>15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347</v>
      </c>
      <c r="DV21" s="283">
        <v>347</v>
      </c>
      <c r="DW21" s="283">
        <v>0</v>
      </c>
      <c r="DX21" s="283">
        <v>0</v>
      </c>
      <c r="DY21" s="283">
        <v>0</v>
      </c>
      <c r="DZ21" s="283">
        <f t="shared" si="42"/>
        <v>336</v>
      </c>
      <c r="EA21" s="283">
        <f t="shared" si="43"/>
        <v>195</v>
      </c>
      <c r="EB21" s="283">
        <v>0</v>
      </c>
      <c r="EC21" s="283">
        <v>0</v>
      </c>
      <c r="ED21" s="283">
        <v>195</v>
      </c>
      <c r="EE21" s="283">
        <v>0</v>
      </c>
      <c r="EF21" s="283">
        <v>0</v>
      </c>
      <c r="EG21" s="283">
        <v>0</v>
      </c>
      <c r="EH21" s="283">
        <f t="shared" si="45"/>
        <v>141</v>
      </c>
      <c r="EI21" s="283">
        <v>0</v>
      </c>
      <c r="EJ21" s="283">
        <v>0</v>
      </c>
      <c r="EK21" s="283">
        <v>141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6286</v>
      </c>
      <c r="E22" s="283">
        <f t="shared" si="1"/>
        <v>5355</v>
      </c>
      <c r="F22" s="283">
        <f t="shared" si="2"/>
        <v>5219</v>
      </c>
      <c r="G22" s="283">
        <v>0</v>
      </c>
      <c r="H22" s="283">
        <v>5219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136</v>
      </c>
      <c r="N22" s="283">
        <v>0</v>
      </c>
      <c r="O22" s="283">
        <v>136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581</v>
      </c>
      <c r="U22" s="283">
        <f t="shared" si="7"/>
        <v>316</v>
      </c>
      <c r="V22" s="283">
        <v>0</v>
      </c>
      <c r="W22" s="283">
        <v>0</v>
      </c>
      <c r="X22" s="283">
        <v>84</v>
      </c>
      <c r="Y22" s="283">
        <v>0</v>
      </c>
      <c r="Z22" s="283">
        <v>0</v>
      </c>
      <c r="AA22" s="283">
        <v>232</v>
      </c>
      <c r="AB22" s="283">
        <f t="shared" si="9"/>
        <v>265</v>
      </c>
      <c r="AC22" s="283">
        <v>0</v>
      </c>
      <c r="AD22" s="283">
        <v>0</v>
      </c>
      <c r="AE22" s="283">
        <v>95</v>
      </c>
      <c r="AF22" s="283">
        <v>0</v>
      </c>
      <c r="AG22" s="283">
        <v>0</v>
      </c>
      <c r="AH22" s="283">
        <v>170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0</v>
      </c>
      <c r="CR22" s="283">
        <f t="shared" si="32"/>
        <v>0</v>
      </c>
      <c r="CS22" s="283">
        <v>0</v>
      </c>
      <c r="CT22" s="283">
        <v>0</v>
      </c>
      <c r="CU22" s="283">
        <v>0</v>
      </c>
      <c r="CV22" s="283">
        <v>0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350</v>
      </c>
      <c r="DV22" s="283">
        <v>337</v>
      </c>
      <c r="DW22" s="283">
        <v>0</v>
      </c>
      <c r="DX22" s="283">
        <v>6</v>
      </c>
      <c r="DY22" s="283">
        <v>7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13913</v>
      </c>
      <c r="E23" s="283">
        <f t="shared" si="1"/>
        <v>12266</v>
      </c>
      <c r="F23" s="283">
        <f t="shared" si="2"/>
        <v>11673</v>
      </c>
      <c r="G23" s="283">
        <v>0</v>
      </c>
      <c r="H23" s="283">
        <v>11673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593</v>
      </c>
      <c r="N23" s="283">
        <v>0</v>
      </c>
      <c r="O23" s="283">
        <v>182</v>
      </c>
      <c r="P23" s="283">
        <v>0</v>
      </c>
      <c r="Q23" s="283">
        <v>0</v>
      </c>
      <c r="R23" s="283">
        <v>0</v>
      </c>
      <c r="S23" s="283">
        <v>411</v>
      </c>
      <c r="T23" s="283">
        <f t="shared" si="6"/>
        <v>595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595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595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371</v>
      </c>
      <c r="CR23" s="283">
        <f t="shared" si="32"/>
        <v>161</v>
      </c>
      <c r="CS23" s="283">
        <v>0</v>
      </c>
      <c r="CT23" s="283">
        <v>0</v>
      </c>
      <c r="CU23" s="283">
        <v>0</v>
      </c>
      <c r="CV23" s="283">
        <v>161</v>
      </c>
      <c r="CW23" s="283">
        <v>0</v>
      </c>
      <c r="CX23" s="283">
        <v>0</v>
      </c>
      <c r="CY23" s="283">
        <f t="shared" si="34"/>
        <v>210</v>
      </c>
      <c r="CZ23" s="283">
        <v>0</v>
      </c>
      <c r="DA23" s="283">
        <v>0</v>
      </c>
      <c r="DB23" s="283">
        <v>0</v>
      </c>
      <c r="DC23" s="283">
        <v>210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681</v>
      </c>
      <c r="DV23" s="283">
        <v>549</v>
      </c>
      <c r="DW23" s="283">
        <v>0</v>
      </c>
      <c r="DX23" s="283">
        <v>132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6517</v>
      </c>
      <c r="E24" s="283">
        <f t="shared" si="1"/>
        <v>5340</v>
      </c>
      <c r="F24" s="283">
        <f t="shared" si="2"/>
        <v>4546</v>
      </c>
      <c r="G24" s="283">
        <v>0</v>
      </c>
      <c r="H24" s="283">
        <v>4546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794</v>
      </c>
      <c r="N24" s="283">
        <v>0</v>
      </c>
      <c r="O24" s="283">
        <v>794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1059</v>
      </c>
      <c r="CR24" s="283">
        <f t="shared" si="32"/>
        <v>651</v>
      </c>
      <c r="CS24" s="283">
        <v>0</v>
      </c>
      <c r="CT24" s="283">
        <v>0</v>
      </c>
      <c r="CU24" s="283">
        <v>10</v>
      </c>
      <c r="CV24" s="283">
        <v>592</v>
      </c>
      <c r="CW24" s="283">
        <v>0</v>
      </c>
      <c r="CX24" s="283">
        <v>49</v>
      </c>
      <c r="CY24" s="283">
        <f t="shared" si="34"/>
        <v>408</v>
      </c>
      <c r="CZ24" s="283">
        <v>0</v>
      </c>
      <c r="DA24" s="283">
        <v>0</v>
      </c>
      <c r="DB24" s="283">
        <v>5</v>
      </c>
      <c r="DC24" s="283">
        <v>357</v>
      </c>
      <c r="DD24" s="283">
        <v>0</v>
      </c>
      <c r="DE24" s="283">
        <v>46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118</v>
      </c>
      <c r="EA24" s="283">
        <f t="shared" si="43"/>
        <v>72</v>
      </c>
      <c r="EB24" s="283">
        <v>0</v>
      </c>
      <c r="EC24" s="283">
        <v>0</v>
      </c>
      <c r="ED24" s="283">
        <v>72</v>
      </c>
      <c r="EE24" s="283">
        <v>0</v>
      </c>
      <c r="EF24" s="283">
        <v>0</v>
      </c>
      <c r="EG24" s="283">
        <v>0</v>
      </c>
      <c r="EH24" s="283">
        <f t="shared" si="45"/>
        <v>46</v>
      </c>
      <c r="EI24" s="283">
        <v>0</v>
      </c>
      <c r="EJ24" s="283">
        <v>0</v>
      </c>
      <c r="EK24" s="283">
        <v>46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9864</v>
      </c>
      <c r="E25" s="283">
        <f t="shared" si="1"/>
        <v>8450</v>
      </c>
      <c r="F25" s="283">
        <f t="shared" si="2"/>
        <v>8168</v>
      </c>
      <c r="G25" s="283">
        <v>0</v>
      </c>
      <c r="H25" s="283">
        <v>7889</v>
      </c>
      <c r="I25" s="283">
        <v>0</v>
      </c>
      <c r="J25" s="283">
        <v>0</v>
      </c>
      <c r="K25" s="283">
        <v>0</v>
      </c>
      <c r="L25" s="283">
        <v>279</v>
      </c>
      <c r="M25" s="283">
        <f t="shared" si="4"/>
        <v>282</v>
      </c>
      <c r="N25" s="283">
        <v>0</v>
      </c>
      <c r="O25" s="283">
        <v>282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257</v>
      </c>
      <c r="U25" s="283">
        <f t="shared" si="7"/>
        <v>257</v>
      </c>
      <c r="V25" s="283">
        <v>0</v>
      </c>
      <c r="W25" s="283">
        <v>0</v>
      </c>
      <c r="X25" s="283">
        <v>0</v>
      </c>
      <c r="Y25" s="283">
        <v>0</v>
      </c>
      <c r="Z25" s="283">
        <v>15</v>
      </c>
      <c r="AA25" s="283">
        <v>242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85</v>
      </c>
      <c r="CC25" s="283">
        <f t="shared" si="27"/>
        <v>85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85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504</v>
      </c>
      <c r="CR25" s="283">
        <f t="shared" si="32"/>
        <v>504</v>
      </c>
      <c r="CS25" s="283">
        <v>0</v>
      </c>
      <c r="CT25" s="283">
        <v>0</v>
      </c>
      <c r="CU25" s="283">
        <v>0</v>
      </c>
      <c r="CV25" s="283">
        <v>504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568</v>
      </c>
      <c r="DV25" s="283">
        <v>568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12204</v>
      </c>
      <c r="E26" s="283">
        <f t="shared" si="1"/>
        <v>9587</v>
      </c>
      <c r="F26" s="283">
        <f t="shared" si="2"/>
        <v>6874</v>
      </c>
      <c r="G26" s="283">
        <v>0</v>
      </c>
      <c r="H26" s="283">
        <v>6874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2713</v>
      </c>
      <c r="N26" s="283">
        <v>0</v>
      </c>
      <c r="O26" s="283">
        <v>2713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1980</v>
      </c>
      <c r="CR26" s="283">
        <f t="shared" si="32"/>
        <v>1036</v>
      </c>
      <c r="CS26" s="283">
        <v>0</v>
      </c>
      <c r="CT26" s="283">
        <v>0</v>
      </c>
      <c r="CU26" s="283">
        <v>0</v>
      </c>
      <c r="CV26" s="283">
        <v>802</v>
      </c>
      <c r="CW26" s="283">
        <v>32</v>
      </c>
      <c r="CX26" s="283">
        <v>202</v>
      </c>
      <c r="CY26" s="283">
        <f t="shared" si="34"/>
        <v>944</v>
      </c>
      <c r="CZ26" s="283">
        <v>0</v>
      </c>
      <c r="DA26" s="283">
        <v>0</v>
      </c>
      <c r="DB26" s="283">
        <v>0</v>
      </c>
      <c r="DC26" s="283">
        <v>570</v>
      </c>
      <c r="DD26" s="283">
        <v>36</v>
      </c>
      <c r="DE26" s="283">
        <v>338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637</v>
      </c>
      <c r="EA26" s="283">
        <f t="shared" si="43"/>
        <v>171</v>
      </c>
      <c r="EB26" s="283">
        <v>0</v>
      </c>
      <c r="EC26" s="283">
        <v>0</v>
      </c>
      <c r="ED26" s="283">
        <v>171</v>
      </c>
      <c r="EE26" s="283">
        <v>0</v>
      </c>
      <c r="EF26" s="283">
        <v>0</v>
      </c>
      <c r="EG26" s="283">
        <v>0</v>
      </c>
      <c r="EH26" s="283">
        <f t="shared" si="45"/>
        <v>466</v>
      </c>
      <c r="EI26" s="283">
        <v>0</v>
      </c>
      <c r="EJ26" s="283">
        <v>0</v>
      </c>
      <c r="EK26" s="283">
        <v>466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9639</v>
      </c>
      <c r="E27" s="283">
        <f t="shared" si="1"/>
        <v>8652</v>
      </c>
      <c r="F27" s="283">
        <f t="shared" si="2"/>
        <v>6258</v>
      </c>
      <c r="G27" s="283">
        <v>0</v>
      </c>
      <c r="H27" s="283">
        <v>6252</v>
      </c>
      <c r="I27" s="283">
        <v>0</v>
      </c>
      <c r="J27" s="283">
        <v>6</v>
      </c>
      <c r="K27" s="283">
        <v>0</v>
      </c>
      <c r="L27" s="283">
        <v>0</v>
      </c>
      <c r="M27" s="283">
        <f t="shared" si="4"/>
        <v>2394</v>
      </c>
      <c r="N27" s="283">
        <v>0</v>
      </c>
      <c r="O27" s="283">
        <v>2376</v>
      </c>
      <c r="P27" s="283">
        <v>0</v>
      </c>
      <c r="Q27" s="283">
        <v>18</v>
      </c>
      <c r="R27" s="283">
        <v>0</v>
      </c>
      <c r="S27" s="283">
        <v>0</v>
      </c>
      <c r="T27" s="283">
        <f t="shared" si="6"/>
        <v>270</v>
      </c>
      <c r="U27" s="283">
        <f t="shared" si="7"/>
        <v>125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125</v>
      </c>
      <c r="AB27" s="283">
        <f t="shared" si="9"/>
        <v>145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145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236</v>
      </c>
      <c r="CR27" s="283">
        <f t="shared" si="32"/>
        <v>201</v>
      </c>
      <c r="CS27" s="283">
        <v>0</v>
      </c>
      <c r="CT27" s="283">
        <v>0</v>
      </c>
      <c r="CU27" s="283">
        <v>0</v>
      </c>
      <c r="CV27" s="283">
        <v>201</v>
      </c>
      <c r="CW27" s="283">
        <v>0</v>
      </c>
      <c r="CX27" s="283">
        <v>0</v>
      </c>
      <c r="CY27" s="283">
        <f t="shared" si="34"/>
        <v>35</v>
      </c>
      <c r="CZ27" s="283">
        <v>0</v>
      </c>
      <c r="DA27" s="283">
        <v>0</v>
      </c>
      <c r="DB27" s="283">
        <v>0</v>
      </c>
      <c r="DC27" s="283">
        <v>35</v>
      </c>
      <c r="DD27" s="283">
        <v>0</v>
      </c>
      <c r="DE27" s="283">
        <v>0</v>
      </c>
      <c r="DF27" s="283">
        <f t="shared" si="36"/>
        <v>138</v>
      </c>
      <c r="DG27" s="283">
        <f t="shared" si="37"/>
        <v>131</v>
      </c>
      <c r="DH27" s="283">
        <v>0</v>
      </c>
      <c r="DI27" s="283">
        <v>0</v>
      </c>
      <c r="DJ27" s="283">
        <v>130</v>
      </c>
      <c r="DK27" s="283">
        <v>1</v>
      </c>
      <c r="DL27" s="283">
        <v>0</v>
      </c>
      <c r="DM27" s="283">
        <v>0</v>
      </c>
      <c r="DN27" s="283">
        <f t="shared" si="39"/>
        <v>7</v>
      </c>
      <c r="DO27" s="283">
        <v>0</v>
      </c>
      <c r="DP27" s="283">
        <v>0</v>
      </c>
      <c r="DQ27" s="283">
        <v>7</v>
      </c>
      <c r="DR27" s="283">
        <v>0</v>
      </c>
      <c r="DS27" s="283">
        <v>0</v>
      </c>
      <c r="DT27" s="283">
        <v>0</v>
      </c>
      <c r="DU27" s="283">
        <f t="shared" si="41"/>
        <v>343</v>
      </c>
      <c r="DV27" s="283">
        <v>300</v>
      </c>
      <c r="DW27" s="283">
        <v>0</v>
      </c>
      <c r="DX27" s="283">
        <v>43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8255</v>
      </c>
      <c r="E28" s="283">
        <f t="shared" si="1"/>
        <v>6463</v>
      </c>
      <c r="F28" s="283">
        <f t="shared" si="2"/>
        <v>6319</v>
      </c>
      <c r="G28" s="283">
        <v>0</v>
      </c>
      <c r="H28" s="283">
        <v>6319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144</v>
      </c>
      <c r="N28" s="283">
        <v>0</v>
      </c>
      <c r="O28" s="283">
        <v>144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606</v>
      </c>
      <c r="U28" s="283">
        <f t="shared" si="7"/>
        <v>411</v>
      </c>
      <c r="V28" s="283">
        <v>0</v>
      </c>
      <c r="W28" s="283">
        <v>0</v>
      </c>
      <c r="X28" s="283">
        <v>208</v>
      </c>
      <c r="Y28" s="283">
        <v>0</v>
      </c>
      <c r="Z28" s="283">
        <v>0</v>
      </c>
      <c r="AA28" s="283">
        <v>203</v>
      </c>
      <c r="AB28" s="283">
        <f t="shared" si="9"/>
        <v>195</v>
      </c>
      <c r="AC28" s="283">
        <v>0</v>
      </c>
      <c r="AD28" s="283">
        <v>0</v>
      </c>
      <c r="AE28" s="283">
        <v>99</v>
      </c>
      <c r="AF28" s="283">
        <v>0</v>
      </c>
      <c r="AG28" s="283">
        <v>0</v>
      </c>
      <c r="AH28" s="283">
        <v>96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667</v>
      </c>
      <c r="CR28" s="283">
        <f t="shared" si="32"/>
        <v>283</v>
      </c>
      <c r="CS28" s="283">
        <v>0</v>
      </c>
      <c r="CT28" s="283">
        <v>0</v>
      </c>
      <c r="CU28" s="283">
        <v>0</v>
      </c>
      <c r="CV28" s="283">
        <v>283</v>
      </c>
      <c r="CW28" s="283">
        <v>0</v>
      </c>
      <c r="CX28" s="283">
        <v>0</v>
      </c>
      <c r="CY28" s="283">
        <f t="shared" si="34"/>
        <v>384</v>
      </c>
      <c r="CZ28" s="283">
        <v>0</v>
      </c>
      <c r="DA28" s="283">
        <v>0</v>
      </c>
      <c r="DB28" s="283">
        <v>0</v>
      </c>
      <c r="DC28" s="283">
        <v>384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519</v>
      </c>
      <c r="EA28" s="283">
        <f t="shared" si="43"/>
        <v>67</v>
      </c>
      <c r="EB28" s="283">
        <v>0</v>
      </c>
      <c r="EC28" s="283">
        <v>0</v>
      </c>
      <c r="ED28" s="283">
        <v>67</v>
      </c>
      <c r="EE28" s="283">
        <v>0</v>
      </c>
      <c r="EF28" s="283">
        <v>0</v>
      </c>
      <c r="EG28" s="283">
        <v>0</v>
      </c>
      <c r="EH28" s="283">
        <f t="shared" si="45"/>
        <v>452</v>
      </c>
      <c r="EI28" s="283">
        <v>0</v>
      </c>
      <c r="EJ28" s="283">
        <v>0</v>
      </c>
      <c r="EK28" s="283">
        <v>0</v>
      </c>
      <c r="EL28" s="283">
        <v>0</v>
      </c>
      <c r="EM28" s="283">
        <v>452</v>
      </c>
      <c r="EN28" s="283">
        <v>0</v>
      </c>
    </row>
    <row r="29" spans="1:1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9539</v>
      </c>
      <c r="E29" s="283">
        <f t="shared" si="1"/>
        <v>8538</v>
      </c>
      <c r="F29" s="283">
        <f t="shared" si="2"/>
        <v>8438</v>
      </c>
      <c r="G29" s="283">
        <v>0</v>
      </c>
      <c r="H29" s="283">
        <v>8438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100</v>
      </c>
      <c r="N29" s="283">
        <v>0</v>
      </c>
      <c r="O29" s="283">
        <v>100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948</v>
      </c>
      <c r="CR29" s="283">
        <f t="shared" si="32"/>
        <v>948</v>
      </c>
      <c r="CS29" s="283">
        <v>0</v>
      </c>
      <c r="CT29" s="283">
        <v>0</v>
      </c>
      <c r="CU29" s="283">
        <v>0</v>
      </c>
      <c r="CV29" s="283">
        <v>948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53</v>
      </c>
      <c r="DG29" s="283">
        <f t="shared" si="37"/>
        <v>53</v>
      </c>
      <c r="DH29" s="283">
        <v>0</v>
      </c>
      <c r="DI29" s="283">
        <v>0</v>
      </c>
      <c r="DJ29" s="283">
        <v>53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6428</v>
      </c>
      <c r="E30" s="283">
        <f t="shared" si="1"/>
        <v>5839</v>
      </c>
      <c r="F30" s="283">
        <f t="shared" si="2"/>
        <v>5669</v>
      </c>
      <c r="G30" s="283">
        <v>0</v>
      </c>
      <c r="H30" s="283">
        <v>5228</v>
      </c>
      <c r="I30" s="283">
        <v>0</v>
      </c>
      <c r="J30" s="283">
        <v>0</v>
      </c>
      <c r="K30" s="283">
        <v>0</v>
      </c>
      <c r="L30" s="283">
        <v>441</v>
      </c>
      <c r="M30" s="283">
        <f t="shared" si="4"/>
        <v>170</v>
      </c>
      <c r="N30" s="283">
        <v>0</v>
      </c>
      <c r="O30" s="283">
        <v>122</v>
      </c>
      <c r="P30" s="283">
        <v>0</v>
      </c>
      <c r="Q30" s="283">
        <v>0</v>
      </c>
      <c r="R30" s="283">
        <v>0</v>
      </c>
      <c r="S30" s="283">
        <v>48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546</v>
      </c>
      <c r="CR30" s="283">
        <f t="shared" si="32"/>
        <v>546</v>
      </c>
      <c r="CS30" s="283">
        <v>0</v>
      </c>
      <c r="CT30" s="283">
        <v>0</v>
      </c>
      <c r="CU30" s="283">
        <v>0</v>
      </c>
      <c r="CV30" s="283">
        <v>546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43</v>
      </c>
      <c r="DG30" s="283">
        <f t="shared" si="37"/>
        <v>43</v>
      </c>
      <c r="DH30" s="283">
        <v>0</v>
      </c>
      <c r="DI30" s="283">
        <v>0</v>
      </c>
      <c r="DJ30" s="283">
        <v>43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7725</v>
      </c>
      <c r="E31" s="283">
        <f t="shared" si="1"/>
        <v>6204</v>
      </c>
      <c r="F31" s="283">
        <f t="shared" si="2"/>
        <v>6028</v>
      </c>
      <c r="G31" s="283">
        <v>0</v>
      </c>
      <c r="H31" s="283">
        <v>6028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176</v>
      </c>
      <c r="N31" s="283">
        <v>0</v>
      </c>
      <c r="O31" s="283">
        <v>176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699</v>
      </c>
      <c r="U31" s="283">
        <f t="shared" si="7"/>
        <v>351</v>
      </c>
      <c r="V31" s="283">
        <v>0</v>
      </c>
      <c r="W31" s="283">
        <v>0</v>
      </c>
      <c r="X31" s="283">
        <v>159</v>
      </c>
      <c r="Y31" s="283">
        <v>0</v>
      </c>
      <c r="Z31" s="283">
        <v>0</v>
      </c>
      <c r="AA31" s="283">
        <v>192</v>
      </c>
      <c r="AB31" s="283">
        <f t="shared" si="9"/>
        <v>348</v>
      </c>
      <c r="AC31" s="283">
        <v>0</v>
      </c>
      <c r="AD31" s="283">
        <v>0</v>
      </c>
      <c r="AE31" s="283">
        <v>157</v>
      </c>
      <c r="AF31" s="283">
        <v>0</v>
      </c>
      <c r="AG31" s="283">
        <v>0</v>
      </c>
      <c r="AH31" s="283">
        <v>191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42</v>
      </c>
      <c r="CR31" s="283">
        <f t="shared" si="32"/>
        <v>13</v>
      </c>
      <c r="CS31" s="283">
        <v>0</v>
      </c>
      <c r="CT31" s="283">
        <v>0</v>
      </c>
      <c r="CU31" s="283">
        <v>0</v>
      </c>
      <c r="CV31" s="283">
        <v>13</v>
      </c>
      <c r="CW31" s="283">
        <v>0</v>
      </c>
      <c r="CX31" s="283">
        <v>0</v>
      </c>
      <c r="CY31" s="283">
        <f t="shared" si="34"/>
        <v>29</v>
      </c>
      <c r="CZ31" s="283">
        <v>0</v>
      </c>
      <c r="DA31" s="283">
        <v>0</v>
      </c>
      <c r="DB31" s="283">
        <v>0</v>
      </c>
      <c r="DC31" s="283">
        <v>29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257</v>
      </c>
      <c r="DV31" s="283">
        <v>257</v>
      </c>
      <c r="DW31" s="283">
        <v>0</v>
      </c>
      <c r="DX31" s="283">
        <v>0</v>
      </c>
      <c r="DY31" s="283">
        <v>0</v>
      </c>
      <c r="DZ31" s="283">
        <f t="shared" si="42"/>
        <v>523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523</v>
      </c>
      <c r="EI31" s="283">
        <v>0</v>
      </c>
      <c r="EJ31" s="283">
        <v>0</v>
      </c>
      <c r="EK31" s="283">
        <v>0</v>
      </c>
      <c r="EL31" s="283">
        <v>0</v>
      </c>
      <c r="EM31" s="283">
        <v>523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8604</v>
      </c>
      <c r="E32" s="283">
        <f t="shared" si="1"/>
        <v>7292</v>
      </c>
      <c r="F32" s="283">
        <f t="shared" si="2"/>
        <v>3813</v>
      </c>
      <c r="G32" s="283">
        <v>0</v>
      </c>
      <c r="H32" s="283">
        <v>3813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3479</v>
      </c>
      <c r="N32" s="283">
        <v>0</v>
      </c>
      <c r="O32" s="283">
        <v>3479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653</v>
      </c>
      <c r="U32" s="283">
        <f t="shared" si="7"/>
        <v>427</v>
      </c>
      <c r="V32" s="283">
        <v>0</v>
      </c>
      <c r="W32" s="283">
        <v>0</v>
      </c>
      <c r="X32" s="283">
        <v>216</v>
      </c>
      <c r="Y32" s="283">
        <v>0</v>
      </c>
      <c r="Z32" s="283">
        <v>0</v>
      </c>
      <c r="AA32" s="283">
        <v>211</v>
      </c>
      <c r="AB32" s="283">
        <f t="shared" si="9"/>
        <v>226</v>
      </c>
      <c r="AC32" s="283">
        <v>0</v>
      </c>
      <c r="AD32" s="283">
        <v>0</v>
      </c>
      <c r="AE32" s="283">
        <v>114</v>
      </c>
      <c r="AF32" s="283">
        <v>0</v>
      </c>
      <c r="AG32" s="283">
        <v>0</v>
      </c>
      <c r="AH32" s="283">
        <v>112</v>
      </c>
      <c r="AI32" s="283">
        <f t="shared" si="11"/>
        <v>36</v>
      </c>
      <c r="AJ32" s="283">
        <f t="shared" si="12"/>
        <v>36</v>
      </c>
      <c r="AK32" s="283">
        <v>0</v>
      </c>
      <c r="AL32" s="283">
        <v>0</v>
      </c>
      <c r="AM32" s="283">
        <v>0</v>
      </c>
      <c r="AN32" s="283">
        <v>36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398</v>
      </c>
      <c r="CR32" s="283">
        <f t="shared" si="32"/>
        <v>0</v>
      </c>
      <c r="CS32" s="283">
        <v>0</v>
      </c>
      <c r="CT32" s="283">
        <v>0</v>
      </c>
      <c r="CU32" s="283">
        <v>0</v>
      </c>
      <c r="CV32" s="283">
        <v>0</v>
      </c>
      <c r="CW32" s="283">
        <v>0</v>
      </c>
      <c r="CX32" s="283">
        <v>0</v>
      </c>
      <c r="CY32" s="283">
        <f t="shared" si="34"/>
        <v>398</v>
      </c>
      <c r="CZ32" s="283">
        <v>0</v>
      </c>
      <c r="DA32" s="283">
        <v>0</v>
      </c>
      <c r="DB32" s="283">
        <v>0</v>
      </c>
      <c r="DC32" s="283">
        <v>398</v>
      </c>
      <c r="DD32" s="283">
        <v>0</v>
      </c>
      <c r="DE32" s="283">
        <v>0</v>
      </c>
      <c r="DF32" s="283">
        <f t="shared" si="36"/>
        <v>14</v>
      </c>
      <c r="DG32" s="283">
        <f t="shared" si="37"/>
        <v>11</v>
      </c>
      <c r="DH32" s="283">
        <v>0</v>
      </c>
      <c r="DI32" s="283">
        <v>0</v>
      </c>
      <c r="DJ32" s="283">
        <v>0</v>
      </c>
      <c r="DK32" s="283">
        <v>0</v>
      </c>
      <c r="DL32" s="283">
        <v>11</v>
      </c>
      <c r="DM32" s="283">
        <v>0</v>
      </c>
      <c r="DN32" s="283">
        <f t="shared" si="39"/>
        <v>3</v>
      </c>
      <c r="DO32" s="283">
        <v>0</v>
      </c>
      <c r="DP32" s="283">
        <v>0</v>
      </c>
      <c r="DQ32" s="283">
        <v>0</v>
      </c>
      <c r="DR32" s="283">
        <v>0</v>
      </c>
      <c r="DS32" s="283">
        <v>3</v>
      </c>
      <c r="DT32" s="283">
        <v>0</v>
      </c>
      <c r="DU32" s="283">
        <f t="shared" si="41"/>
        <v>187</v>
      </c>
      <c r="DV32" s="283">
        <v>160</v>
      </c>
      <c r="DW32" s="283">
        <v>0</v>
      </c>
      <c r="DX32" s="283">
        <v>27</v>
      </c>
      <c r="DY32" s="283">
        <v>0</v>
      </c>
      <c r="DZ32" s="283">
        <f t="shared" si="42"/>
        <v>24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24</v>
      </c>
      <c r="EI32" s="283">
        <v>0</v>
      </c>
      <c r="EJ32" s="283">
        <v>0</v>
      </c>
      <c r="EK32" s="283">
        <v>24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1775</v>
      </c>
      <c r="E33" s="283">
        <f t="shared" si="1"/>
        <v>1374</v>
      </c>
      <c r="F33" s="283">
        <f t="shared" si="2"/>
        <v>1361</v>
      </c>
      <c r="G33" s="283">
        <v>0</v>
      </c>
      <c r="H33" s="283">
        <v>1361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13</v>
      </c>
      <c r="N33" s="283">
        <v>0</v>
      </c>
      <c r="O33" s="283">
        <v>13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217</v>
      </c>
      <c r="U33" s="283">
        <f t="shared" si="7"/>
        <v>186</v>
      </c>
      <c r="V33" s="283">
        <v>0</v>
      </c>
      <c r="W33" s="283">
        <v>0</v>
      </c>
      <c r="X33" s="283">
        <v>113</v>
      </c>
      <c r="Y33" s="283">
        <v>0</v>
      </c>
      <c r="Z33" s="283">
        <v>0</v>
      </c>
      <c r="AA33" s="283">
        <v>73</v>
      </c>
      <c r="AB33" s="283">
        <f t="shared" si="9"/>
        <v>31</v>
      </c>
      <c r="AC33" s="283">
        <v>0</v>
      </c>
      <c r="AD33" s="283">
        <v>0</v>
      </c>
      <c r="AE33" s="283">
        <v>31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0</v>
      </c>
      <c r="CR33" s="283">
        <f t="shared" si="32"/>
        <v>0</v>
      </c>
      <c r="CS33" s="283">
        <v>0</v>
      </c>
      <c r="CT33" s="283">
        <v>0</v>
      </c>
      <c r="CU33" s="283">
        <v>0</v>
      </c>
      <c r="CV33" s="283">
        <v>0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184</v>
      </c>
      <c r="DV33" s="283">
        <v>184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5242</v>
      </c>
      <c r="E34" s="283">
        <f t="shared" si="1"/>
        <v>4424</v>
      </c>
      <c r="F34" s="283">
        <f t="shared" si="2"/>
        <v>4256</v>
      </c>
      <c r="G34" s="283">
        <v>0</v>
      </c>
      <c r="H34" s="283">
        <v>4256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168</v>
      </c>
      <c r="N34" s="283">
        <v>0</v>
      </c>
      <c r="O34" s="283">
        <v>168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379</v>
      </c>
      <c r="U34" s="283">
        <f t="shared" si="7"/>
        <v>325</v>
      </c>
      <c r="V34" s="283">
        <v>0</v>
      </c>
      <c r="W34" s="283">
        <v>0</v>
      </c>
      <c r="X34" s="283">
        <v>141</v>
      </c>
      <c r="Y34" s="283">
        <v>0</v>
      </c>
      <c r="Z34" s="283">
        <v>0</v>
      </c>
      <c r="AA34" s="283">
        <v>184</v>
      </c>
      <c r="AB34" s="283">
        <f t="shared" si="9"/>
        <v>54</v>
      </c>
      <c r="AC34" s="283">
        <v>0</v>
      </c>
      <c r="AD34" s="283">
        <v>0</v>
      </c>
      <c r="AE34" s="283">
        <v>24</v>
      </c>
      <c r="AF34" s="283">
        <v>0</v>
      </c>
      <c r="AG34" s="283">
        <v>0</v>
      </c>
      <c r="AH34" s="283">
        <v>30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219</v>
      </c>
      <c r="CR34" s="283">
        <f t="shared" si="32"/>
        <v>219</v>
      </c>
      <c r="CS34" s="283">
        <v>0</v>
      </c>
      <c r="CT34" s="283">
        <v>0</v>
      </c>
      <c r="CU34" s="283">
        <v>0</v>
      </c>
      <c r="CV34" s="283">
        <v>219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0</v>
      </c>
      <c r="DV34" s="283">
        <v>0</v>
      </c>
      <c r="DW34" s="283">
        <v>0</v>
      </c>
      <c r="DX34" s="283">
        <v>0</v>
      </c>
      <c r="DY34" s="283">
        <v>0</v>
      </c>
      <c r="DZ34" s="283">
        <f t="shared" si="42"/>
        <v>220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220</v>
      </c>
      <c r="EI34" s="283">
        <v>0</v>
      </c>
      <c r="EJ34" s="283">
        <v>0</v>
      </c>
      <c r="EK34" s="283">
        <v>0</v>
      </c>
      <c r="EL34" s="283">
        <v>0</v>
      </c>
      <c r="EM34" s="283">
        <v>220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2753</v>
      </c>
      <c r="E35" s="283">
        <f t="shared" si="1"/>
        <v>2015</v>
      </c>
      <c r="F35" s="283">
        <f t="shared" si="2"/>
        <v>2002</v>
      </c>
      <c r="G35" s="283">
        <v>0</v>
      </c>
      <c r="H35" s="283">
        <v>2002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13</v>
      </c>
      <c r="N35" s="283">
        <v>0</v>
      </c>
      <c r="O35" s="283">
        <v>13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213</v>
      </c>
      <c r="U35" s="283">
        <f t="shared" si="7"/>
        <v>171</v>
      </c>
      <c r="V35" s="283">
        <v>0</v>
      </c>
      <c r="W35" s="283">
        <v>0</v>
      </c>
      <c r="X35" s="283">
        <v>87</v>
      </c>
      <c r="Y35" s="283">
        <v>0</v>
      </c>
      <c r="Z35" s="283">
        <v>0</v>
      </c>
      <c r="AA35" s="283">
        <v>84</v>
      </c>
      <c r="AB35" s="283">
        <f t="shared" si="9"/>
        <v>42</v>
      </c>
      <c r="AC35" s="283">
        <v>0</v>
      </c>
      <c r="AD35" s="283">
        <v>0</v>
      </c>
      <c r="AE35" s="283">
        <v>21</v>
      </c>
      <c r="AF35" s="283">
        <v>0</v>
      </c>
      <c r="AG35" s="283">
        <v>0</v>
      </c>
      <c r="AH35" s="283">
        <v>21</v>
      </c>
      <c r="AI35" s="283">
        <f t="shared" si="11"/>
        <v>32</v>
      </c>
      <c r="AJ35" s="283">
        <f t="shared" si="12"/>
        <v>32</v>
      </c>
      <c r="AK35" s="283">
        <v>0</v>
      </c>
      <c r="AL35" s="283">
        <v>0</v>
      </c>
      <c r="AM35" s="283">
        <v>0</v>
      </c>
      <c r="AN35" s="283">
        <v>32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38</v>
      </c>
      <c r="CR35" s="283">
        <f t="shared" si="32"/>
        <v>38</v>
      </c>
      <c r="CS35" s="283">
        <v>0</v>
      </c>
      <c r="CT35" s="283">
        <v>0</v>
      </c>
      <c r="CU35" s="283">
        <v>0</v>
      </c>
      <c r="CV35" s="283">
        <v>38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410</v>
      </c>
      <c r="DV35" s="283">
        <v>410</v>
      </c>
      <c r="DW35" s="283">
        <v>0</v>
      </c>
      <c r="DX35" s="283">
        <v>0</v>
      </c>
      <c r="DY35" s="283">
        <v>0</v>
      </c>
      <c r="DZ35" s="283">
        <f t="shared" si="42"/>
        <v>45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45</v>
      </c>
      <c r="EI35" s="283">
        <v>0</v>
      </c>
      <c r="EJ35" s="283">
        <v>0</v>
      </c>
      <c r="EK35" s="283">
        <v>0</v>
      </c>
      <c r="EL35" s="283">
        <v>0</v>
      </c>
      <c r="EM35" s="283">
        <v>45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5350</v>
      </c>
      <c r="E36" s="283">
        <f t="shared" si="1"/>
        <v>4308</v>
      </c>
      <c r="F36" s="283">
        <f t="shared" si="2"/>
        <v>4269</v>
      </c>
      <c r="G36" s="283">
        <v>0</v>
      </c>
      <c r="H36" s="283">
        <v>4269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39</v>
      </c>
      <c r="N36" s="283">
        <v>0</v>
      </c>
      <c r="O36" s="283">
        <v>39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456</v>
      </c>
      <c r="U36" s="283">
        <f t="shared" si="7"/>
        <v>328</v>
      </c>
      <c r="V36" s="283">
        <v>0</v>
      </c>
      <c r="W36" s="283">
        <v>0</v>
      </c>
      <c r="X36" s="283">
        <v>166</v>
      </c>
      <c r="Y36" s="283">
        <v>0</v>
      </c>
      <c r="Z36" s="283">
        <v>0</v>
      </c>
      <c r="AA36" s="283">
        <v>162</v>
      </c>
      <c r="AB36" s="283">
        <f t="shared" si="9"/>
        <v>128</v>
      </c>
      <c r="AC36" s="283">
        <v>0</v>
      </c>
      <c r="AD36" s="283">
        <v>0</v>
      </c>
      <c r="AE36" s="283">
        <v>65</v>
      </c>
      <c r="AF36" s="283">
        <v>0</v>
      </c>
      <c r="AG36" s="283">
        <v>0</v>
      </c>
      <c r="AH36" s="283">
        <v>63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0</v>
      </c>
      <c r="CR36" s="283">
        <f t="shared" si="32"/>
        <v>0</v>
      </c>
      <c r="CS36" s="283">
        <v>0</v>
      </c>
      <c r="CT36" s="283">
        <v>0</v>
      </c>
      <c r="CU36" s="283">
        <v>0</v>
      </c>
      <c r="CV36" s="283">
        <v>0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107</v>
      </c>
      <c r="DV36" s="283">
        <v>107</v>
      </c>
      <c r="DW36" s="283">
        <v>0</v>
      </c>
      <c r="DX36" s="283">
        <v>0</v>
      </c>
      <c r="DY36" s="283">
        <v>0</v>
      </c>
      <c r="DZ36" s="283">
        <f t="shared" si="42"/>
        <v>479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479</v>
      </c>
      <c r="EI36" s="283">
        <v>0</v>
      </c>
      <c r="EJ36" s="283">
        <v>0</v>
      </c>
      <c r="EK36" s="283">
        <v>0</v>
      </c>
      <c r="EL36" s="283">
        <v>0</v>
      </c>
      <c r="EM36" s="283">
        <v>479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5458</v>
      </c>
      <c r="E37" s="283">
        <f t="shared" si="1"/>
        <v>4091</v>
      </c>
      <c r="F37" s="283">
        <f t="shared" si="2"/>
        <v>4049</v>
      </c>
      <c r="G37" s="283">
        <v>0</v>
      </c>
      <c r="H37" s="283">
        <v>3803</v>
      </c>
      <c r="I37" s="283">
        <v>0</v>
      </c>
      <c r="J37" s="283">
        <v>0</v>
      </c>
      <c r="K37" s="283">
        <v>0</v>
      </c>
      <c r="L37" s="283">
        <v>246</v>
      </c>
      <c r="M37" s="283">
        <f t="shared" si="4"/>
        <v>42</v>
      </c>
      <c r="N37" s="283">
        <v>0</v>
      </c>
      <c r="O37" s="283">
        <v>42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76</v>
      </c>
      <c r="U37" s="283">
        <f t="shared" si="7"/>
        <v>76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76</v>
      </c>
      <c r="AB37" s="283">
        <f t="shared" si="9"/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231</v>
      </c>
      <c r="CC37" s="283">
        <f t="shared" si="27"/>
        <v>231</v>
      </c>
      <c r="CD37" s="283">
        <v>0</v>
      </c>
      <c r="CE37" s="283">
        <v>0</v>
      </c>
      <c r="CF37" s="283">
        <v>0</v>
      </c>
      <c r="CG37" s="283">
        <v>231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619</v>
      </c>
      <c r="CR37" s="283">
        <f t="shared" si="32"/>
        <v>619</v>
      </c>
      <c r="CS37" s="283">
        <v>0</v>
      </c>
      <c r="CT37" s="283">
        <v>0</v>
      </c>
      <c r="CU37" s="283">
        <v>0</v>
      </c>
      <c r="CV37" s="283">
        <v>619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433</v>
      </c>
      <c r="DG37" s="283">
        <f t="shared" si="37"/>
        <v>433</v>
      </c>
      <c r="DH37" s="283">
        <v>0</v>
      </c>
      <c r="DI37" s="283">
        <v>0</v>
      </c>
      <c r="DJ37" s="283">
        <v>421</v>
      </c>
      <c r="DK37" s="283">
        <v>0</v>
      </c>
      <c r="DL37" s="283">
        <v>12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8</v>
      </c>
      <c r="EA37" s="283">
        <f t="shared" si="43"/>
        <v>8</v>
      </c>
      <c r="EB37" s="283">
        <v>0</v>
      </c>
      <c r="EC37" s="283">
        <v>0</v>
      </c>
      <c r="ED37" s="283">
        <v>8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5380</v>
      </c>
      <c r="E38" s="283">
        <f t="shared" si="1"/>
        <v>4345</v>
      </c>
      <c r="F38" s="283">
        <f t="shared" si="2"/>
        <v>4226</v>
      </c>
      <c r="G38" s="283">
        <v>0</v>
      </c>
      <c r="H38" s="283">
        <v>4226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119</v>
      </c>
      <c r="N38" s="283">
        <v>0</v>
      </c>
      <c r="O38" s="283">
        <v>119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709</v>
      </c>
      <c r="U38" s="283">
        <f t="shared" si="7"/>
        <v>155</v>
      </c>
      <c r="V38" s="283">
        <v>0</v>
      </c>
      <c r="W38" s="283">
        <v>0</v>
      </c>
      <c r="X38" s="283">
        <v>0</v>
      </c>
      <c r="Y38" s="283">
        <v>0</v>
      </c>
      <c r="Z38" s="283">
        <v>9</v>
      </c>
      <c r="AA38" s="283">
        <v>146</v>
      </c>
      <c r="AB38" s="283">
        <f t="shared" si="9"/>
        <v>554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554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0</v>
      </c>
      <c r="CR38" s="283">
        <f t="shared" si="32"/>
        <v>0</v>
      </c>
      <c r="CS38" s="283">
        <v>0</v>
      </c>
      <c r="CT38" s="283">
        <v>0</v>
      </c>
      <c r="CU38" s="283">
        <v>0</v>
      </c>
      <c r="CV38" s="283">
        <v>0</v>
      </c>
      <c r="CW38" s="283">
        <v>0</v>
      </c>
      <c r="CX38" s="283">
        <v>0</v>
      </c>
      <c r="CY38" s="283">
        <f t="shared" si="34"/>
        <v>0</v>
      </c>
      <c r="CZ38" s="283">
        <v>0</v>
      </c>
      <c r="DA38" s="283">
        <v>0</v>
      </c>
      <c r="DB38" s="283">
        <v>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326</v>
      </c>
      <c r="DV38" s="283">
        <v>326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5605</v>
      </c>
      <c r="E39" s="283">
        <f t="shared" si="1"/>
        <v>4528</v>
      </c>
      <c r="F39" s="283">
        <f t="shared" si="2"/>
        <v>4419</v>
      </c>
      <c r="G39" s="283">
        <v>0</v>
      </c>
      <c r="H39" s="283">
        <v>4419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109</v>
      </c>
      <c r="N39" s="283">
        <v>0</v>
      </c>
      <c r="O39" s="283">
        <v>109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0</v>
      </c>
      <c r="U39" s="283">
        <f t="shared" si="7"/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si="9"/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0</v>
      </c>
      <c r="CR39" s="283">
        <f t="shared" si="32"/>
        <v>0</v>
      </c>
      <c r="CS39" s="283">
        <v>0</v>
      </c>
      <c r="CT39" s="283">
        <v>0</v>
      </c>
      <c r="CU39" s="283">
        <v>0</v>
      </c>
      <c r="CV39" s="283">
        <v>0</v>
      </c>
      <c r="CW39" s="283">
        <v>0</v>
      </c>
      <c r="CX39" s="283">
        <v>0</v>
      </c>
      <c r="CY39" s="283">
        <f t="shared" si="34"/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1018</v>
      </c>
      <c r="DV39" s="283">
        <v>0</v>
      </c>
      <c r="DW39" s="283">
        <v>0</v>
      </c>
      <c r="DX39" s="283">
        <v>1018</v>
      </c>
      <c r="DY39" s="283">
        <v>0</v>
      </c>
      <c r="DZ39" s="283">
        <f t="shared" si="42"/>
        <v>59</v>
      </c>
      <c r="EA39" s="283">
        <f t="shared" si="43"/>
        <v>59</v>
      </c>
      <c r="EB39" s="283">
        <v>0</v>
      </c>
      <c r="EC39" s="283">
        <v>0</v>
      </c>
      <c r="ED39" s="283">
        <v>59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5338</v>
      </c>
      <c r="E40" s="283">
        <f t="shared" si="1"/>
        <v>4608</v>
      </c>
      <c r="F40" s="283">
        <f t="shared" si="2"/>
        <v>4583</v>
      </c>
      <c r="G40" s="283">
        <v>0</v>
      </c>
      <c r="H40" s="283">
        <v>4583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25</v>
      </c>
      <c r="N40" s="283">
        <v>0</v>
      </c>
      <c r="O40" s="283">
        <v>25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158</v>
      </c>
      <c r="U40" s="283">
        <f t="shared" si="7"/>
        <v>22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22</v>
      </c>
      <c r="AB40" s="283">
        <f t="shared" si="9"/>
        <v>136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136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34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34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34</v>
      </c>
      <c r="CQ40" s="283">
        <f t="shared" si="31"/>
        <v>532</v>
      </c>
      <c r="CR40" s="283">
        <f t="shared" si="32"/>
        <v>188</v>
      </c>
      <c r="CS40" s="283">
        <v>0</v>
      </c>
      <c r="CT40" s="283">
        <v>0</v>
      </c>
      <c r="CU40" s="283">
        <v>3</v>
      </c>
      <c r="CV40" s="283">
        <v>176</v>
      </c>
      <c r="CW40" s="283">
        <v>0</v>
      </c>
      <c r="CX40" s="283">
        <v>9</v>
      </c>
      <c r="CY40" s="283">
        <f t="shared" si="34"/>
        <v>344</v>
      </c>
      <c r="CZ40" s="283">
        <v>0</v>
      </c>
      <c r="DA40" s="283">
        <v>0</v>
      </c>
      <c r="DB40" s="283">
        <v>34</v>
      </c>
      <c r="DC40" s="283">
        <v>234</v>
      </c>
      <c r="DD40" s="283">
        <v>5</v>
      </c>
      <c r="DE40" s="283">
        <v>71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0</v>
      </c>
      <c r="DV40" s="283">
        <v>0</v>
      </c>
      <c r="DW40" s="283">
        <v>0</v>
      </c>
      <c r="DX40" s="283">
        <v>0</v>
      </c>
      <c r="DY40" s="283">
        <v>0</v>
      </c>
      <c r="DZ40" s="283">
        <f t="shared" si="42"/>
        <v>6</v>
      </c>
      <c r="EA40" s="283">
        <f t="shared" si="43"/>
        <v>6</v>
      </c>
      <c r="EB40" s="283">
        <v>0</v>
      </c>
      <c r="EC40" s="283">
        <v>0</v>
      </c>
      <c r="ED40" s="283">
        <v>6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1894</v>
      </c>
      <c r="E41" s="283">
        <f t="shared" si="1"/>
        <v>1719</v>
      </c>
      <c r="F41" s="283">
        <f t="shared" si="2"/>
        <v>1704</v>
      </c>
      <c r="G41" s="283">
        <v>0</v>
      </c>
      <c r="H41" s="283">
        <v>1704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15</v>
      </c>
      <c r="N41" s="283">
        <v>0</v>
      </c>
      <c r="O41" s="283">
        <v>15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0</v>
      </c>
      <c r="U41" s="283">
        <f t="shared" si="7"/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f t="shared" si="9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1</v>
      </c>
      <c r="CC41" s="283">
        <f t="shared" si="27"/>
        <v>1</v>
      </c>
      <c r="CD41" s="283">
        <v>0</v>
      </c>
      <c r="CE41" s="283">
        <v>0</v>
      </c>
      <c r="CF41" s="283">
        <v>0</v>
      </c>
      <c r="CG41" s="283">
        <v>1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157</v>
      </c>
      <c r="CR41" s="283">
        <f t="shared" si="32"/>
        <v>156</v>
      </c>
      <c r="CS41" s="283">
        <v>0</v>
      </c>
      <c r="CT41" s="283">
        <v>0</v>
      </c>
      <c r="CU41" s="283">
        <v>54</v>
      </c>
      <c r="CV41" s="283">
        <v>26</v>
      </c>
      <c r="CW41" s="283">
        <v>4</v>
      </c>
      <c r="CX41" s="283">
        <v>72</v>
      </c>
      <c r="CY41" s="283">
        <f t="shared" si="34"/>
        <v>1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1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1</v>
      </c>
      <c r="DV41" s="283">
        <v>1</v>
      </c>
      <c r="DW41" s="283">
        <v>0</v>
      </c>
      <c r="DX41" s="283">
        <v>0</v>
      </c>
      <c r="DY41" s="283">
        <v>0</v>
      </c>
      <c r="DZ41" s="283">
        <f t="shared" si="42"/>
        <v>16</v>
      </c>
      <c r="EA41" s="283">
        <f t="shared" si="43"/>
        <v>15</v>
      </c>
      <c r="EB41" s="283">
        <v>0</v>
      </c>
      <c r="EC41" s="283">
        <v>0</v>
      </c>
      <c r="ED41" s="283">
        <v>15</v>
      </c>
      <c r="EE41" s="283">
        <v>0</v>
      </c>
      <c r="EF41" s="283">
        <v>0</v>
      </c>
      <c r="EG41" s="283">
        <v>0</v>
      </c>
      <c r="EH41" s="283">
        <f t="shared" si="45"/>
        <v>1</v>
      </c>
      <c r="EI41" s="283">
        <v>0</v>
      </c>
      <c r="EJ41" s="283">
        <v>0</v>
      </c>
      <c r="EK41" s="283">
        <v>1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1477</v>
      </c>
      <c r="E42" s="283">
        <f t="shared" si="1"/>
        <v>1369</v>
      </c>
      <c r="F42" s="283">
        <f t="shared" si="2"/>
        <v>1366</v>
      </c>
      <c r="G42" s="283">
        <v>0</v>
      </c>
      <c r="H42" s="283">
        <v>1366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3</v>
      </c>
      <c r="N42" s="283">
        <v>0</v>
      </c>
      <c r="O42" s="283">
        <v>3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6"/>
        <v>0</v>
      </c>
      <c r="U42" s="283">
        <f t="shared" si="7"/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0</v>
      </c>
      <c r="AB42" s="283">
        <f t="shared" si="9"/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99</v>
      </c>
      <c r="CR42" s="283">
        <f t="shared" si="32"/>
        <v>99</v>
      </c>
      <c r="CS42" s="283">
        <v>0</v>
      </c>
      <c r="CT42" s="283">
        <v>0</v>
      </c>
      <c r="CU42" s="283">
        <v>27</v>
      </c>
      <c r="CV42" s="283">
        <v>28</v>
      </c>
      <c r="CW42" s="283">
        <v>2</v>
      </c>
      <c r="CX42" s="283">
        <v>42</v>
      </c>
      <c r="CY42" s="283">
        <f t="shared" si="34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0</v>
      </c>
      <c r="DV42" s="283">
        <v>0</v>
      </c>
      <c r="DW42" s="283">
        <v>0</v>
      </c>
      <c r="DX42" s="283">
        <v>0</v>
      </c>
      <c r="DY42" s="283">
        <v>0</v>
      </c>
      <c r="DZ42" s="283">
        <f t="shared" si="42"/>
        <v>9</v>
      </c>
      <c r="EA42" s="283">
        <f t="shared" si="43"/>
        <v>9</v>
      </c>
      <c r="EB42" s="283">
        <v>0</v>
      </c>
      <c r="EC42" s="283">
        <v>0</v>
      </c>
      <c r="ED42" s="283">
        <v>9</v>
      </c>
      <c r="EE42" s="283">
        <v>0</v>
      </c>
      <c r="EF42" s="283">
        <v>0</v>
      </c>
      <c r="EG42" s="283">
        <v>0</v>
      </c>
      <c r="EH42" s="283">
        <f t="shared" si="4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1936</v>
      </c>
      <c r="E43" s="283">
        <f t="shared" si="1"/>
        <v>1681</v>
      </c>
      <c r="F43" s="283">
        <f t="shared" si="2"/>
        <v>1677</v>
      </c>
      <c r="G43" s="283">
        <v>0</v>
      </c>
      <c r="H43" s="283">
        <v>1677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4"/>
        <v>4</v>
      </c>
      <c r="N43" s="283">
        <v>0</v>
      </c>
      <c r="O43" s="283">
        <v>4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6"/>
        <v>0</v>
      </c>
      <c r="U43" s="283">
        <f t="shared" si="7"/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v>0</v>
      </c>
      <c r="AA43" s="283">
        <v>0</v>
      </c>
      <c r="AB43" s="283">
        <f t="shared" si="9"/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f t="shared" si="11"/>
        <v>0</v>
      </c>
      <c r="AJ43" s="283">
        <f t="shared" si="12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1</v>
      </c>
      <c r="CC43" s="283">
        <f t="shared" si="27"/>
        <v>1</v>
      </c>
      <c r="CD43" s="283">
        <v>0</v>
      </c>
      <c r="CE43" s="283">
        <v>0</v>
      </c>
      <c r="CF43" s="283">
        <v>0</v>
      </c>
      <c r="CG43" s="283">
        <v>1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241</v>
      </c>
      <c r="CR43" s="283">
        <f t="shared" si="32"/>
        <v>241</v>
      </c>
      <c r="CS43" s="283">
        <v>0</v>
      </c>
      <c r="CT43" s="283">
        <v>0</v>
      </c>
      <c r="CU43" s="283">
        <v>62</v>
      </c>
      <c r="CV43" s="283">
        <v>105</v>
      </c>
      <c r="CW43" s="283">
        <v>4</v>
      </c>
      <c r="CX43" s="283">
        <v>70</v>
      </c>
      <c r="CY43" s="283">
        <f t="shared" si="34"/>
        <v>0</v>
      </c>
      <c r="CZ43" s="283">
        <v>0</v>
      </c>
      <c r="DA43" s="283">
        <v>0</v>
      </c>
      <c r="DB43" s="283">
        <v>0</v>
      </c>
      <c r="DC43" s="283">
        <v>0</v>
      </c>
      <c r="DD43" s="283">
        <v>0</v>
      </c>
      <c r="DE43" s="283">
        <v>0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0</v>
      </c>
      <c r="DV43" s="283">
        <v>0</v>
      </c>
      <c r="DW43" s="283">
        <v>0</v>
      </c>
      <c r="DX43" s="283">
        <v>0</v>
      </c>
      <c r="DY43" s="283">
        <v>0</v>
      </c>
      <c r="DZ43" s="283">
        <f t="shared" si="42"/>
        <v>13</v>
      </c>
      <c r="EA43" s="283">
        <f t="shared" si="43"/>
        <v>11</v>
      </c>
      <c r="EB43" s="283">
        <v>0</v>
      </c>
      <c r="EC43" s="283">
        <v>0</v>
      </c>
      <c r="ED43" s="283">
        <v>11</v>
      </c>
      <c r="EE43" s="283">
        <v>0</v>
      </c>
      <c r="EF43" s="283">
        <v>0</v>
      </c>
      <c r="EG43" s="283">
        <v>0</v>
      </c>
      <c r="EH43" s="283">
        <f t="shared" si="45"/>
        <v>2</v>
      </c>
      <c r="EI43" s="283">
        <v>0</v>
      </c>
      <c r="EJ43" s="283">
        <v>0</v>
      </c>
      <c r="EK43" s="283">
        <v>2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624</v>
      </c>
      <c r="E44" s="283">
        <f t="shared" si="1"/>
        <v>525</v>
      </c>
      <c r="F44" s="283">
        <f t="shared" si="2"/>
        <v>525</v>
      </c>
      <c r="G44" s="283">
        <v>0</v>
      </c>
      <c r="H44" s="283">
        <v>525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4"/>
        <v>0</v>
      </c>
      <c r="N44" s="283">
        <v>0</v>
      </c>
      <c r="O44" s="283">
        <v>0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6"/>
        <v>0</v>
      </c>
      <c r="U44" s="283">
        <f t="shared" si="7"/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0</v>
      </c>
      <c r="AB44" s="283">
        <f t="shared" si="9"/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87</v>
      </c>
      <c r="CR44" s="283">
        <f t="shared" si="32"/>
        <v>85</v>
      </c>
      <c r="CS44" s="283">
        <v>0</v>
      </c>
      <c r="CT44" s="283">
        <v>0</v>
      </c>
      <c r="CU44" s="283">
        <v>29</v>
      </c>
      <c r="CV44" s="283">
        <v>32</v>
      </c>
      <c r="CW44" s="283">
        <v>2</v>
      </c>
      <c r="CX44" s="283">
        <v>22</v>
      </c>
      <c r="CY44" s="283">
        <f t="shared" si="34"/>
        <v>2</v>
      </c>
      <c r="CZ44" s="283">
        <v>0</v>
      </c>
      <c r="DA44" s="283">
        <v>0</v>
      </c>
      <c r="DB44" s="283">
        <v>0</v>
      </c>
      <c r="DC44" s="283">
        <v>0</v>
      </c>
      <c r="DD44" s="283">
        <v>0</v>
      </c>
      <c r="DE44" s="283">
        <v>2</v>
      </c>
      <c r="DF44" s="283">
        <f t="shared" si="36"/>
        <v>0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41"/>
        <v>0</v>
      </c>
      <c r="DV44" s="283">
        <v>0</v>
      </c>
      <c r="DW44" s="283">
        <v>0</v>
      </c>
      <c r="DX44" s="283">
        <v>0</v>
      </c>
      <c r="DY44" s="283">
        <v>0</v>
      </c>
      <c r="DZ44" s="283">
        <f t="shared" si="42"/>
        <v>12</v>
      </c>
      <c r="EA44" s="283">
        <f t="shared" si="43"/>
        <v>11</v>
      </c>
      <c r="EB44" s="283">
        <v>0</v>
      </c>
      <c r="EC44" s="283">
        <v>0</v>
      </c>
      <c r="ED44" s="283">
        <v>11</v>
      </c>
      <c r="EE44" s="283">
        <v>0</v>
      </c>
      <c r="EF44" s="283">
        <v>0</v>
      </c>
      <c r="EG44" s="283">
        <v>0</v>
      </c>
      <c r="EH44" s="283">
        <f t="shared" si="45"/>
        <v>1</v>
      </c>
      <c r="EI44" s="283">
        <v>0</v>
      </c>
      <c r="EJ44" s="283">
        <v>0</v>
      </c>
      <c r="EK44" s="283">
        <v>1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1982</v>
      </c>
      <c r="E45" s="283">
        <f t="shared" si="1"/>
        <v>1706</v>
      </c>
      <c r="F45" s="283">
        <f t="shared" si="2"/>
        <v>1703</v>
      </c>
      <c r="G45" s="283">
        <v>0</v>
      </c>
      <c r="H45" s="283">
        <v>1703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3</v>
      </c>
      <c r="N45" s="283">
        <v>0</v>
      </c>
      <c r="O45" s="283">
        <v>3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0</v>
      </c>
      <c r="U45" s="283">
        <f t="shared" si="7"/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v>0</v>
      </c>
      <c r="AA45" s="283">
        <v>0</v>
      </c>
      <c r="AB45" s="283">
        <f t="shared" si="9"/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206</v>
      </c>
      <c r="CR45" s="283">
        <f t="shared" si="32"/>
        <v>206</v>
      </c>
      <c r="CS45" s="283">
        <v>0</v>
      </c>
      <c r="CT45" s="283">
        <v>0</v>
      </c>
      <c r="CU45" s="283">
        <v>45</v>
      </c>
      <c r="CV45" s="283">
        <v>70</v>
      </c>
      <c r="CW45" s="283">
        <v>5</v>
      </c>
      <c r="CX45" s="283">
        <v>86</v>
      </c>
      <c r="CY45" s="283">
        <f t="shared" si="34"/>
        <v>0</v>
      </c>
      <c r="CZ45" s="283">
        <v>0</v>
      </c>
      <c r="DA45" s="283">
        <v>0</v>
      </c>
      <c r="DB45" s="283">
        <v>0</v>
      </c>
      <c r="DC45" s="283">
        <v>0</v>
      </c>
      <c r="DD45" s="283">
        <v>0</v>
      </c>
      <c r="DE45" s="283">
        <v>0</v>
      </c>
      <c r="DF45" s="283">
        <f t="shared" si="36"/>
        <v>0</v>
      </c>
      <c r="DG45" s="283">
        <f t="shared" si="37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39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41"/>
        <v>0</v>
      </c>
      <c r="DV45" s="283">
        <v>0</v>
      </c>
      <c r="DW45" s="283">
        <v>0</v>
      </c>
      <c r="DX45" s="283">
        <v>0</v>
      </c>
      <c r="DY45" s="283">
        <v>0</v>
      </c>
      <c r="DZ45" s="283">
        <f t="shared" si="42"/>
        <v>70</v>
      </c>
      <c r="EA45" s="283">
        <f t="shared" si="43"/>
        <v>6</v>
      </c>
      <c r="EB45" s="283">
        <v>0</v>
      </c>
      <c r="EC45" s="283">
        <v>0</v>
      </c>
      <c r="ED45" s="283">
        <v>6</v>
      </c>
      <c r="EE45" s="283">
        <v>0</v>
      </c>
      <c r="EF45" s="283">
        <v>0</v>
      </c>
      <c r="EG45" s="283">
        <v>0</v>
      </c>
      <c r="EH45" s="283">
        <f t="shared" si="45"/>
        <v>64</v>
      </c>
      <c r="EI45" s="283">
        <v>0</v>
      </c>
      <c r="EJ45" s="283">
        <v>0</v>
      </c>
      <c r="EK45" s="283">
        <v>64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1463</v>
      </c>
      <c r="E46" s="283">
        <f t="shared" si="1"/>
        <v>1260</v>
      </c>
      <c r="F46" s="283">
        <f t="shared" si="2"/>
        <v>1257</v>
      </c>
      <c r="G46" s="283">
        <v>0</v>
      </c>
      <c r="H46" s="283">
        <v>1257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4"/>
        <v>3</v>
      </c>
      <c r="N46" s="283">
        <v>0</v>
      </c>
      <c r="O46" s="283">
        <v>3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6"/>
        <v>0</v>
      </c>
      <c r="U46" s="283">
        <f t="shared" si="7"/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v>0</v>
      </c>
      <c r="AA46" s="283">
        <v>0</v>
      </c>
      <c r="AB46" s="283">
        <f t="shared" si="9"/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f t="shared" si="11"/>
        <v>0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64</v>
      </c>
      <c r="CR46" s="283">
        <f t="shared" si="32"/>
        <v>64</v>
      </c>
      <c r="CS46" s="283">
        <v>0</v>
      </c>
      <c r="CT46" s="283">
        <v>0</v>
      </c>
      <c r="CU46" s="283">
        <v>64</v>
      </c>
      <c r="CV46" s="283">
        <v>0</v>
      </c>
      <c r="CW46" s="283">
        <v>0</v>
      </c>
      <c r="CX46" s="283">
        <v>0</v>
      </c>
      <c r="CY46" s="283">
        <f t="shared" si="34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36"/>
        <v>104</v>
      </c>
      <c r="DG46" s="283">
        <f t="shared" si="37"/>
        <v>104</v>
      </c>
      <c r="DH46" s="283">
        <v>0</v>
      </c>
      <c r="DI46" s="283">
        <v>0</v>
      </c>
      <c r="DJ46" s="283">
        <v>0</v>
      </c>
      <c r="DK46" s="283">
        <v>38</v>
      </c>
      <c r="DL46" s="283">
        <v>5</v>
      </c>
      <c r="DM46" s="283">
        <v>61</v>
      </c>
      <c r="DN46" s="283">
        <f t="shared" si="39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41"/>
        <v>23</v>
      </c>
      <c r="DV46" s="283">
        <v>23</v>
      </c>
      <c r="DW46" s="283">
        <v>0</v>
      </c>
      <c r="DX46" s="283">
        <v>0</v>
      </c>
      <c r="DY46" s="283">
        <v>0</v>
      </c>
      <c r="DZ46" s="283">
        <f t="shared" si="42"/>
        <v>12</v>
      </c>
      <c r="EA46" s="283">
        <f t="shared" si="43"/>
        <v>12</v>
      </c>
      <c r="EB46" s="283">
        <v>0</v>
      </c>
      <c r="EC46" s="283">
        <v>0</v>
      </c>
      <c r="ED46" s="283">
        <v>0</v>
      </c>
      <c r="EE46" s="283">
        <v>0</v>
      </c>
      <c r="EF46" s="283">
        <v>12</v>
      </c>
      <c r="EG46" s="283">
        <v>0</v>
      </c>
      <c r="EH46" s="283">
        <f t="shared" si="4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326</v>
      </c>
      <c r="E47" s="283">
        <f t="shared" si="1"/>
        <v>253</v>
      </c>
      <c r="F47" s="283">
        <f t="shared" si="2"/>
        <v>251</v>
      </c>
      <c r="G47" s="283">
        <v>0</v>
      </c>
      <c r="H47" s="283">
        <v>251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4"/>
        <v>2</v>
      </c>
      <c r="N47" s="283">
        <v>0</v>
      </c>
      <c r="O47" s="283">
        <v>2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6"/>
        <v>0</v>
      </c>
      <c r="U47" s="283">
        <f t="shared" si="7"/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v>0</v>
      </c>
      <c r="AA47" s="283">
        <v>0</v>
      </c>
      <c r="AB47" s="283">
        <f t="shared" si="9"/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f t="shared" si="11"/>
        <v>0</v>
      </c>
      <c r="AJ47" s="283">
        <f t="shared" si="12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14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16"/>
        <v>0</v>
      </c>
      <c r="AY47" s="283">
        <f t="shared" si="17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21"/>
        <v>0</v>
      </c>
      <c r="BN47" s="283">
        <f t="shared" si="22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24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26"/>
        <v>0</v>
      </c>
      <c r="CC47" s="283">
        <f t="shared" si="27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29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31"/>
        <v>66</v>
      </c>
      <c r="CR47" s="283">
        <f t="shared" si="32"/>
        <v>66</v>
      </c>
      <c r="CS47" s="283">
        <v>0</v>
      </c>
      <c r="CT47" s="283">
        <v>0</v>
      </c>
      <c r="CU47" s="283">
        <v>20</v>
      </c>
      <c r="CV47" s="283">
        <v>31</v>
      </c>
      <c r="CW47" s="283">
        <v>2</v>
      </c>
      <c r="CX47" s="283">
        <v>13</v>
      </c>
      <c r="CY47" s="283">
        <f t="shared" si="34"/>
        <v>0</v>
      </c>
      <c r="CZ47" s="283">
        <v>0</v>
      </c>
      <c r="DA47" s="283">
        <v>0</v>
      </c>
      <c r="DB47" s="283">
        <v>0</v>
      </c>
      <c r="DC47" s="283">
        <v>0</v>
      </c>
      <c r="DD47" s="283">
        <v>0</v>
      </c>
      <c r="DE47" s="283">
        <v>0</v>
      </c>
      <c r="DF47" s="283">
        <f t="shared" si="36"/>
        <v>0</v>
      </c>
      <c r="DG47" s="283">
        <f t="shared" si="37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39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41"/>
        <v>0</v>
      </c>
      <c r="DV47" s="283">
        <v>0</v>
      </c>
      <c r="DW47" s="283">
        <v>0</v>
      </c>
      <c r="DX47" s="283">
        <v>0</v>
      </c>
      <c r="DY47" s="283">
        <v>0</v>
      </c>
      <c r="DZ47" s="283">
        <f t="shared" si="42"/>
        <v>7</v>
      </c>
      <c r="EA47" s="283">
        <f t="shared" si="43"/>
        <v>4</v>
      </c>
      <c r="EB47" s="283">
        <v>0</v>
      </c>
      <c r="EC47" s="283">
        <v>0</v>
      </c>
      <c r="ED47" s="283">
        <v>4</v>
      </c>
      <c r="EE47" s="283">
        <v>0</v>
      </c>
      <c r="EF47" s="283">
        <v>0</v>
      </c>
      <c r="EG47" s="283">
        <v>0</v>
      </c>
      <c r="EH47" s="283">
        <f t="shared" si="45"/>
        <v>3</v>
      </c>
      <c r="EI47" s="283">
        <v>0</v>
      </c>
      <c r="EJ47" s="283">
        <v>0</v>
      </c>
      <c r="EK47" s="283">
        <v>3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4005</v>
      </c>
      <c r="E48" s="283">
        <f t="shared" si="1"/>
        <v>3584</v>
      </c>
      <c r="F48" s="283">
        <f t="shared" si="2"/>
        <v>3580</v>
      </c>
      <c r="G48" s="283">
        <v>0</v>
      </c>
      <c r="H48" s="283">
        <v>3580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4"/>
        <v>4</v>
      </c>
      <c r="N48" s="283">
        <v>0</v>
      </c>
      <c r="O48" s="283">
        <v>4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6"/>
        <v>0</v>
      </c>
      <c r="U48" s="283">
        <f t="shared" si="7"/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v>0</v>
      </c>
      <c r="AA48" s="283">
        <v>0</v>
      </c>
      <c r="AB48" s="283">
        <f t="shared" si="9"/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f t="shared" si="11"/>
        <v>0</v>
      </c>
      <c r="AJ48" s="283">
        <f t="shared" si="12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14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16"/>
        <v>0</v>
      </c>
      <c r="AY48" s="283">
        <f t="shared" si="17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1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21"/>
        <v>0</v>
      </c>
      <c r="BN48" s="283">
        <f t="shared" si="22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24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26"/>
        <v>0</v>
      </c>
      <c r="CC48" s="283">
        <f t="shared" si="27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29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31"/>
        <v>323</v>
      </c>
      <c r="CR48" s="283">
        <f t="shared" si="32"/>
        <v>319</v>
      </c>
      <c r="CS48" s="283">
        <v>0</v>
      </c>
      <c r="CT48" s="283">
        <v>0</v>
      </c>
      <c r="CU48" s="283">
        <v>105</v>
      </c>
      <c r="CV48" s="283">
        <v>98</v>
      </c>
      <c r="CW48" s="283">
        <v>10</v>
      </c>
      <c r="CX48" s="283">
        <v>106</v>
      </c>
      <c r="CY48" s="283">
        <f t="shared" si="34"/>
        <v>4</v>
      </c>
      <c r="CZ48" s="283">
        <v>0</v>
      </c>
      <c r="DA48" s="283">
        <v>0</v>
      </c>
      <c r="DB48" s="283">
        <v>2</v>
      </c>
      <c r="DC48" s="283">
        <v>0</v>
      </c>
      <c r="DD48" s="283">
        <v>0</v>
      </c>
      <c r="DE48" s="283">
        <v>2</v>
      </c>
      <c r="DF48" s="283">
        <f t="shared" si="36"/>
        <v>0</v>
      </c>
      <c r="DG48" s="283">
        <f t="shared" si="37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39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41"/>
        <v>57</v>
      </c>
      <c r="DV48" s="283">
        <v>57</v>
      </c>
      <c r="DW48" s="283">
        <v>0</v>
      </c>
      <c r="DX48" s="283">
        <v>0</v>
      </c>
      <c r="DY48" s="283">
        <v>0</v>
      </c>
      <c r="DZ48" s="283">
        <f t="shared" si="42"/>
        <v>41</v>
      </c>
      <c r="EA48" s="283">
        <f t="shared" si="43"/>
        <v>30</v>
      </c>
      <c r="EB48" s="283">
        <v>0</v>
      </c>
      <c r="EC48" s="283">
        <v>0</v>
      </c>
      <c r="ED48" s="283">
        <v>30</v>
      </c>
      <c r="EE48" s="283">
        <v>0</v>
      </c>
      <c r="EF48" s="283">
        <v>0</v>
      </c>
      <c r="EG48" s="283">
        <v>0</v>
      </c>
      <c r="EH48" s="283">
        <f t="shared" si="45"/>
        <v>11</v>
      </c>
      <c r="EI48" s="283">
        <v>0</v>
      </c>
      <c r="EJ48" s="283">
        <v>0</v>
      </c>
      <c r="EK48" s="283">
        <v>11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550</v>
      </c>
      <c r="E49" s="283">
        <f t="shared" si="1"/>
        <v>383</v>
      </c>
      <c r="F49" s="283">
        <f t="shared" si="2"/>
        <v>383</v>
      </c>
      <c r="G49" s="283">
        <v>0</v>
      </c>
      <c r="H49" s="283">
        <v>383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4"/>
        <v>0</v>
      </c>
      <c r="N49" s="283">
        <v>0</v>
      </c>
      <c r="O49" s="283">
        <v>0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6"/>
        <v>0</v>
      </c>
      <c r="U49" s="283">
        <f t="shared" si="7"/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v>0</v>
      </c>
      <c r="AA49" s="283">
        <v>0</v>
      </c>
      <c r="AB49" s="283">
        <f t="shared" si="9"/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f t="shared" si="11"/>
        <v>0</v>
      </c>
      <c r="AJ49" s="283">
        <f t="shared" si="12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14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16"/>
        <v>0</v>
      </c>
      <c r="AY49" s="283">
        <f t="shared" si="17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1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21"/>
        <v>0</v>
      </c>
      <c r="BN49" s="283">
        <f t="shared" si="22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24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26"/>
        <v>24</v>
      </c>
      <c r="CC49" s="283">
        <f t="shared" si="27"/>
        <v>11</v>
      </c>
      <c r="CD49" s="283">
        <v>0</v>
      </c>
      <c r="CE49" s="283">
        <v>0</v>
      </c>
      <c r="CF49" s="283">
        <v>0</v>
      </c>
      <c r="CG49" s="283">
        <v>11</v>
      </c>
      <c r="CH49" s="283">
        <v>0</v>
      </c>
      <c r="CI49" s="283">
        <v>0</v>
      </c>
      <c r="CJ49" s="283">
        <f t="shared" si="29"/>
        <v>13</v>
      </c>
      <c r="CK49" s="283">
        <v>0</v>
      </c>
      <c r="CL49" s="283">
        <v>0</v>
      </c>
      <c r="CM49" s="283">
        <v>0</v>
      </c>
      <c r="CN49" s="283">
        <v>1</v>
      </c>
      <c r="CO49" s="283">
        <v>0</v>
      </c>
      <c r="CP49" s="283">
        <v>12</v>
      </c>
      <c r="CQ49" s="283">
        <f t="shared" si="31"/>
        <v>134</v>
      </c>
      <c r="CR49" s="283">
        <f t="shared" si="32"/>
        <v>42</v>
      </c>
      <c r="CS49" s="283">
        <v>0</v>
      </c>
      <c r="CT49" s="283">
        <v>0</v>
      </c>
      <c r="CU49" s="283">
        <v>0</v>
      </c>
      <c r="CV49" s="283">
        <v>42</v>
      </c>
      <c r="CW49" s="283">
        <v>0</v>
      </c>
      <c r="CX49" s="283">
        <v>0</v>
      </c>
      <c r="CY49" s="283">
        <f t="shared" si="34"/>
        <v>92</v>
      </c>
      <c r="CZ49" s="283">
        <v>0</v>
      </c>
      <c r="DA49" s="283">
        <v>0</v>
      </c>
      <c r="DB49" s="283">
        <v>0</v>
      </c>
      <c r="DC49" s="283">
        <v>92</v>
      </c>
      <c r="DD49" s="283">
        <v>0</v>
      </c>
      <c r="DE49" s="283">
        <v>0</v>
      </c>
      <c r="DF49" s="283">
        <f t="shared" si="36"/>
        <v>0</v>
      </c>
      <c r="DG49" s="283">
        <f t="shared" si="37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39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41"/>
        <v>0</v>
      </c>
      <c r="DV49" s="283">
        <v>0</v>
      </c>
      <c r="DW49" s="283">
        <v>0</v>
      </c>
      <c r="DX49" s="283">
        <v>0</v>
      </c>
      <c r="DY49" s="283">
        <v>0</v>
      </c>
      <c r="DZ49" s="283">
        <f t="shared" si="42"/>
        <v>9</v>
      </c>
      <c r="EA49" s="283">
        <f t="shared" si="43"/>
        <v>9</v>
      </c>
      <c r="EB49" s="283">
        <v>0</v>
      </c>
      <c r="EC49" s="283">
        <v>0</v>
      </c>
      <c r="ED49" s="283">
        <v>9</v>
      </c>
      <c r="EE49" s="283">
        <v>0</v>
      </c>
      <c r="EF49" s="283">
        <v>0</v>
      </c>
      <c r="EG49" s="283">
        <v>0</v>
      </c>
      <c r="EH49" s="283">
        <f t="shared" si="4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8" man="1"/>
    <brk id="34" min="1" max="48" man="1"/>
    <brk id="49" min="1" max="48" man="1"/>
    <brk id="64" min="1" max="48" man="1"/>
    <brk id="79" min="1" max="48" man="1"/>
    <brk id="94" min="1" max="48" man="1"/>
    <brk id="109" min="1" max="48" man="1"/>
    <brk id="124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岐阜県</v>
      </c>
      <c r="B7" s="293" t="str">
        <f>ごみ処理概要!B7</f>
        <v>21000</v>
      </c>
      <c r="C7" s="294" t="s">
        <v>3</v>
      </c>
      <c r="D7" s="295">
        <f t="shared" ref="D7:D49" si="0">SUM(E7,F7,N7,O7)</f>
        <v>590648</v>
      </c>
      <c r="E7" s="295">
        <f t="shared" ref="E7:E49" si="1">+Q7</f>
        <v>481182</v>
      </c>
      <c r="F7" s="295">
        <f t="shared" ref="F7:F49" si="2">SUM(G7:M7)</f>
        <v>83346</v>
      </c>
      <c r="G7" s="295">
        <f t="shared" ref="G7:M7" si="3">SUM(G$8:G$207)</f>
        <v>27807</v>
      </c>
      <c r="H7" s="295">
        <f t="shared" si="3"/>
        <v>622</v>
      </c>
      <c r="I7" s="295">
        <f t="shared" si="3"/>
        <v>0</v>
      </c>
      <c r="J7" s="295">
        <f t="shared" si="3"/>
        <v>0</v>
      </c>
      <c r="K7" s="295">
        <f t="shared" si="3"/>
        <v>15925</v>
      </c>
      <c r="L7" s="295">
        <f t="shared" si="3"/>
        <v>37553</v>
      </c>
      <c r="M7" s="295">
        <f t="shared" si="3"/>
        <v>1439</v>
      </c>
      <c r="N7" s="295">
        <f t="shared" ref="N7:N49" si="4">+AA7</f>
        <v>10125</v>
      </c>
      <c r="O7" s="295">
        <f>+資源化量内訳!Z7</f>
        <v>15995</v>
      </c>
      <c r="P7" s="295">
        <f t="shared" ref="P7:P49" si="5">+SUM(Q7,R7)</f>
        <v>505397</v>
      </c>
      <c r="Q7" s="295">
        <f>SUM(Q$8:Q$207)</f>
        <v>481182</v>
      </c>
      <c r="R7" s="295">
        <f t="shared" ref="R7:R49" si="6">+SUM(S7,T7,U7,V7,W7,X7,Y7)</f>
        <v>24215</v>
      </c>
      <c r="S7" s="295">
        <f t="shared" ref="S7:Y7" si="7">SUM(S$8:S$207)</f>
        <v>19535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4499</v>
      </c>
      <c r="Y7" s="295">
        <f t="shared" si="7"/>
        <v>181</v>
      </c>
      <c r="Z7" s="295">
        <f t="shared" ref="Z7:Z49" si="8">SUM(AA7:AC7)</f>
        <v>46415</v>
      </c>
      <c r="AA7" s="295">
        <f>SUM(AA$8:AA$207)</f>
        <v>10125</v>
      </c>
      <c r="AB7" s="295">
        <f>SUM(AB$8:AB$207)</f>
        <v>32050</v>
      </c>
      <c r="AC7" s="295">
        <f t="shared" ref="AC7:AC49" si="9">SUM(AD7:AJ7)</f>
        <v>4240</v>
      </c>
      <c r="AD7" s="295">
        <f t="shared" ref="AD7:AJ7" si="10">SUM(AD$8:AD$207)</f>
        <v>648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1</v>
      </c>
      <c r="AI7" s="295">
        <f t="shared" si="10"/>
        <v>2883</v>
      </c>
      <c r="AJ7" s="295">
        <f t="shared" si="10"/>
        <v>708</v>
      </c>
      <c r="AK7" s="295">
        <f t="shared" ref="AK7:AK49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124178</v>
      </c>
      <c r="E8" s="283">
        <f t="shared" si="1"/>
        <v>102794</v>
      </c>
      <c r="F8" s="283">
        <f t="shared" si="2"/>
        <v>18488</v>
      </c>
      <c r="G8" s="283">
        <v>8035</v>
      </c>
      <c r="H8" s="283">
        <v>413</v>
      </c>
      <c r="I8" s="283">
        <v>0</v>
      </c>
      <c r="J8" s="283">
        <v>0</v>
      </c>
      <c r="K8" s="283">
        <v>0</v>
      </c>
      <c r="L8" s="283">
        <v>10040</v>
      </c>
      <c r="M8" s="283">
        <v>0</v>
      </c>
      <c r="N8" s="283">
        <f t="shared" si="4"/>
        <v>0</v>
      </c>
      <c r="O8" s="283">
        <f>+資源化量内訳!Z8</f>
        <v>2896</v>
      </c>
      <c r="P8" s="283">
        <f t="shared" si="5"/>
        <v>111806</v>
      </c>
      <c r="Q8" s="283">
        <v>102794</v>
      </c>
      <c r="R8" s="283">
        <f t="shared" si="6"/>
        <v>9012</v>
      </c>
      <c r="S8" s="283">
        <v>6868</v>
      </c>
      <c r="T8" s="283">
        <v>0</v>
      </c>
      <c r="U8" s="283">
        <v>0</v>
      </c>
      <c r="V8" s="283">
        <v>0</v>
      </c>
      <c r="W8" s="283">
        <v>0</v>
      </c>
      <c r="X8" s="283">
        <v>2144</v>
      </c>
      <c r="Y8" s="283">
        <v>0</v>
      </c>
      <c r="Z8" s="283">
        <f t="shared" si="8"/>
        <v>13072</v>
      </c>
      <c r="AA8" s="283">
        <v>0</v>
      </c>
      <c r="AB8" s="283">
        <v>13072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50738</v>
      </c>
      <c r="E9" s="283">
        <f t="shared" si="1"/>
        <v>43051</v>
      </c>
      <c r="F9" s="283">
        <f t="shared" si="2"/>
        <v>4348</v>
      </c>
      <c r="G9" s="283">
        <v>3786</v>
      </c>
      <c r="H9" s="283">
        <v>8</v>
      </c>
      <c r="I9" s="283">
        <v>0</v>
      </c>
      <c r="J9" s="283">
        <v>0</v>
      </c>
      <c r="K9" s="283">
        <v>12</v>
      </c>
      <c r="L9" s="283">
        <v>542</v>
      </c>
      <c r="M9" s="283">
        <v>0</v>
      </c>
      <c r="N9" s="283">
        <f t="shared" si="4"/>
        <v>1850</v>
      </c>
      <c r="O9" s="283">
        <f>+資源化量内訳!Z9</f>
        <v>1489</v>
      </c>
      <c r="P9" s="283">
        <f t="shared" si="5"/>
        <v>45668</v>
      </c>
      <c r="Q9" s="283">
        <v>43051</v>
      </c>
      <c r="R9" s="283">
        <f t="shared" si="6"/>
        <v>2617</v>
      </c>
      <c r="S9" s="283">
        <v>2582</v>
      </c>
      <c r="T9" s="283">
        <v>0</v>
      </c>
      <c r="U9" s="283">
        <v>0</v>
      </c>
      <c r="V9" s="283">
        <v>0</v>
      </c>
      <c r="W9" s="283">
        <v>0</v>
      </c>
      <c r="X9" s="283">
        <v>35</v>
      </c>
      <c r="Y9" s="283">
        <v>0</v>
      </c>
      <c r="Z9" s="283">
        <f t="shared" si="8"/>
        <v>2276</v>
      </c>
      <c r="AA9" s="283">
        <v>1850</v>
      </c>
      <c r="AB9" s="283">
        <v>202</v>
      </c>
      <c r="AC9" s="283">
        <f t="shared" si="9"/>
        <v>224</v>
      </c>
      <c r="AD9" s="283">
        <v>224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27968</v>
      </c>
      <c r="E10" s="283">
        <f t="shared" si="1"/>
        <v>20845</v>
      </c>
      <c r="F10" s="283">
        <f t="shared" si="2"/>
        <v>6376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6376</v>
      </c>
      <c r="M10" s="283">
        <v>0</v>
      </c>
      <c r="N10" s="283">
        <f t="shared" si="4"/>
        <v>0</v>
      </c>
      <c r="O10" s="283">
        <f>+資源化量内訳!Z10</f>
        <v>747</v>
      </c>
      <c r="P10" s="283">
        <f t="shared" si="5"/>
        <v>21353</v>
      </c>
      <c r="Q10" s="283">
        <v>20845</v>
      </c>
      <c r="R10" s="283">
        <f t="shared" si="6"/>
        <v>508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508</v>
      </c>
      <c r="Y10" s="283">
        <v>0</v>
      </c>
      <c r="Z10" s="283">
        <f t="shared" si="8"/>
        <v>4650</v>
      </c>
      <c r="AA10" s="283">
        <v>0</v>
      </c>
      <c r="AB10" s="283">
        <v>1923</v>
      </c>
      <c r="AC10" s="283">
        <f t="shared" si="9"/>
        <v>2727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2727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36082</v>
      </c>
      <c r="E11" s="283">
        <f t="shared" si="1"/>
        <v>31789</v>
      </c>
      <c r="F11" s="283">
        <f t="shared" si="2"/>
        <v>1819</v>
      </c>
      <c r="G11" s="283">
        <v>0</v>
      </c>
      <c r="H11" s="283">
        <v>97</v>
      </c>
      <c r="I11" s="283">
        <v>0</v>
      </c>
      <c r="J11" s="283">
        <v>0</v>
      </c>
      <c r="K11" s="283">
        <v>1</v>
      </c>
      <c r="L11" s="283">
        <v>1361</v>
      </c>
      <c r="M11" s="283">
        <v>360</v>
      </c>
      <c r="N11" s="283">
        <f t="shared" si="4"/>
        <v>1337</v>
      </c>
      <c r="O11" s="283">
        <f>+資源化量内訳!Z11</f>
        <v>1137</v>
      </c>
      <c r="P11" s="283">
        <f t="shared" si="5"/>
        <v>31894</v>
      </c>
      <c r="Q11" s="283">
        <v>31789</v>
      </c>
      <c r="R11" s="283">
        <f t="shared" si="6"/>
        <v>105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105</v>
      </c>
      <c r="Z11" s="283">
        <f t="shared" si="8"/>
        <v>3741</v>
      </c>
      <c r="AA11" s="283">
        <v>1337</v>
      </c>
      <c r="AB11" s="283">
        <v>2404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25982</v>
      </c>
      <c r="E12" s="283">
        <f t="shared" si="1"/>
        <v>22221</v>
      </c>
      <c r="F12" s="283">
        <f t="shared" si="2"/>
        <v>3761</v>
      </c>
      <c r="G12" s="283">
        <v>3068</v>
      </c>
      <c r="H12" s="283">
        <v>0</v>
      </c>
      <c r="I12" s="283">
        <v>0</v>
      </c>
      <c r="J12" s="283">
        <v>0</v>
      </c>
      <c r="K12" s="283">
        <v>0</v>
      </c>
      <c r="L12" s="283">
        <v>693</v>
      </c>
      <c r="M12" s="283">
        <v>0</v>
      </c>
      <c r="N12" s="283">
        <f t="shared" si="4"/>
        <v>0</v>
      </c>
      <c r="O12" s="283">
        <f>+資源化量内訳!Z12</f>
        <v>0</v>
      </c>
      <c r="P12" s="283">
        <f t="shared" si="5"/>
        <v>24373</v>
      </c>
      <c r="Q12" s="283">
        <v>22221</v>
      </c>
      <c r="R12" s="283">
        <f t="shared" si="6"/>
        <v>2152</v>
      </c>
      <c r="S12" s="283">
        <v>2132</v>
      </c>
      <c r="T12" s="283">
        <v>0</v>
      </c>
      <c r="U12" s="283">
        <v>0</v>
      </c>
      <c r="V12" s="283">
        <v>0</v>
      </c>
      <c r="W12" s="283">
        <v>0</v>
      </c>
      <c r="X12" s="283">
        <v>20</v>
      </c>
      <c r="Y12" s="283">
        <v>0</v>
      </c>
      <c r="Z12" s="283">
        <f t="shared" si="8"/>
        <v>928</v>
      </c>
      <c r="AA12" s="283">
        <v>0</v>
      </c>
      <c r="AB12" s="283">
        <v>928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24107</v>
      </c>
      <c r="E13" s="283">
        <f t="shared" si="1"/>
        <v>19888</v>
      </c>
      <c r="F13" s="283">
        <f t="shared" si="2"/>
        <v>3987</v>
      </c>
      <c r="G13" s="283">
        <v>3257</v>
      </c>
      <c r="H13" s="283">
        <v>0</v>
      </c>
      <c r="I13" s="283">
        <v>0</v>
      </c>
      <c r="J13" s="283">
        <v>0</v>
      </c>
      <c r="K13" s="283">
        <v>0</v>
      </c>
      <c r="L13" s="283">
        <v>730</v>
      </c>
      <c r="M13" s="283">
        <v>0</v>
      </c>
      <c r="N13" s="283">
        <f t="shared" si="4"/>
        <v>0</v>
      </c>
      <c r="O13" s="283">
        <f>+資源化量内訳!Z13</f>
        <v>232</v>
      </c>
      <c r="P13" s="283">
        <f t="shared" si="5"/>
        <v>22674</v>
      </c>
      <c r="Q13" s="283">
        <v>19888</v>
      </c>
      <c r="R13" s="283">
        <f t="shared" si="6"/>
        <v>2786</v>
      </c>
      <c r="S13" s="283">
        <v>2786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2369</v>
      </c>
      <c r="AA13" s="283">
        <v>0</v>
      </c>
      <c r="AB13" s="283">
        <v>2369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6198</v>
      </c>
      <c r="E14" s="283">
        <f t="shared" si="1"/>
        <v>5326</v>
      </c>
      <c r="F14" s="283">
        <f t="shared" si="2"/>
        <v>872</v>
      </c>
      <c r="G14" s="283">
        <v>701</v>
      </c>
      <c r="H14" s="283">
        <v>0</v>
      </c>
      <c r="I14" s="283">
        <v>0</v>
      </c>
      <c r="J14" s="283">
        <v>0</v>
      </c>
      <c r="K14" s="283">
        <v>0</v>
      </c>
      <c r="L14" s="283">
        <v>171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5818</v>
      </c>
      <c r="Q14" s="283">
        <v>5326</v>
      </c>
      <c r="R14" s="283">
        <f t="shared" si="6"/>
        <v>492</v>
      </c>
      <c r="S14" s="283">
        <v>487</v>
      </c>
      <c r="T14" s="283">
        <v>0</v>
      </c>
      <c r="U14" s="283">
        <v>0</v>
      </c>
      <c r="V14" s="283">
        <v>0</v>
      </c>
      <c r="W14" s="283">
        <v>0</v>
      </c>
      <c r="X14" s="283">
        <v>5</v>
      </c>
      <c r="Y14" s="283">
        <v>0</v>
      </c>
      <c r="Z14" s="283">
        <f t="shared" si="8"/>
        <v>223</v>
      </c>
      <c r="AA14" s="283">
        <v>0</v>
      </c>
      <c r="AB14" s="283">
        <v>223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12623</v>
      </c>
      <c r="E15" s="283">
        <f t="shared" si="1"/>
        <v>9881</v>
      </c>
      <c r="F15" s="283">
        <f t="shared" si="2"/>
        <v>403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403</v>
      </c>
      <c r="M15" s="283">
        <v>0</v>
      </c>
      <c r="N15" s="283">
        <f t="shared" si="4"/>
        <v>1410</v>
      </c>
      <c r="O15" s="283">
        <f>+資源化量内訳!Z15</f>
        <v>929</v>
      </c>
      <c r="P15" s="283">
        <f t="shared" si="5"/>
        <v>9881</v>
      </c>
      <c r="Q15" s="283">
        <v>9881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2334</v>
      </c>
      <c r="AA15" s="283">
        <v>1410</v>
      </c>
      <c r="AB15" s="283">
        <v>924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17863</v>
      </c>
      <c r="E16" s="283">
        <f t="shared" si="1"/>
        <v>14002</v>
      </c>
      <c r="F16" s="283">
        <f t="shared" si="2"/>
        <v>2751</v>
      </c>
      <c r="G16" s="283">
        <v>0</v>
      </c>
      <c r="H16" s="283">
        <v>0</v>
      </c>
      <c r="I16" s="283">
        <v>0</v>
      </c>
      <c r="J16" s="283">
        <v>0</v>
      </c>
      <c r="K16" s="283">
        <v>226</v>
      </c>
      <c r="L16" s="283">
        <v>2043</v>
      </c>
      <c r="M16" s="283">
        <v>482</v>
      </c>
      <c r="N16" s="283">
        <f t="shared" si="4"/>
        <v>0</v>
      </c>
      <c r="O16" s="283">
        <f>+資源化量内訳!Z16</f>
        <v>1110</v>
      </c>
      <c r="P16" s="283">
        <f t="shared" si="5"/>
        <v>14002</v>
      </c>
      <c r="Q16" s="283">
        <v>14002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1282</v>
      </c>
      <c r="AA16" s="283">
        <v>0</v>
      </c>
      <c r="AB16" s="283">
        <v>800</v>
      </c>
      <c r="AC16" s="283">
        <f t="shared" si="9"/>
        <v>482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482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13341</v>
      </c>
      <c r="E17" s="283">
        <f t="shared" si="1"/>
        <v>0</v>
      </c>
      <c r="F17" s="283">
        <f t="shared" si="2"/>
        <v>13341</v>
      </c>
      <c r="G17" s="283">
        <v>0</v>
      </c>
      <c r="H17" s="283">
        <v>0</v>
      </c>
      <c r="I17" s="283">
        <v>0</v>
      </c>
      <c r="J17" s="283">
        <v>0</v>
      </c>
      <c r="K17" s="283">
        <v>11725</v>
      </c>
      <c r="L17" s="283">
        <v>1616</v>
      </c>
      <c r="M17" s="283">
        <v>0</v>
      </c>
      <c r="N17" s="283">
        <f t="shared" si="4"/>
        <v>0</v>
      </c>
      <c r="O17" s="283">
        <f>+資源化量内訳!Z17</f>
        <v>0</v>
      </c>
      <c r="P17" s="283">
        <f t="shared" si="5"/>
        <v>0</v>
      </c>
      <c r="Q17" s="283">
        <v>0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0</v>
      </c>
      <c r="AA17" s="283">
        <v>0</v>
      </c>
      <c r="AB17" s="283">
        <v>0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14332</v>
      </c>
      <c r="E18" s="283">
        <f t="shared" si="1"/>
        <v>13381</v>
      </c>
      <c r="F18" s="283">
        <f t="shared" si="2"/>
        <v>751</v>
      </c>
      <c r="G18" s="283">
        <v>0</v>
      </c>
      <c r="H18" s="283">
        <v>0</v>
      </c>
      <c r="I18" s="283">
        <v>0</v>
      </c>
      <c r="J18" s="283">
        <v>0</v>
      </c>
      <c r="K18" s="283">
        <v>10</v>
      </c>
      <c r="L18" s="283">
        <v>741</v>
      </c>
      <c r="M18" s="283">
        <v>0</v>
      </c>
      <c r="N18" s="283">
        <f t="shared" si="4"/>
        <v>200</v>
      </c>
      <c r="O18" s="283">
        <f>+資源化量内訳!Z18</f>
        <v>0</v>
      </c>
      <c r="P18" s="283">
        <f t="shared" si="5"/>
        <v>13768</v>
      </c>
      <c r="Q18" s="283">
        <v>13381</v>
      </c>
      <c r="R18" s="283">
        <f t="shared" si="6"/>
        <v>387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387</v>
      </c>
      <c r="Y18" s="283">
        <v>0</v>
      </c>
      <c r="Z18" s="283">
        <f t="shared" si="8"/>
        <v>235</v>
      </c>
      <c r="AA18" s="283">
        <v>200</v>
      </c>
      <c r="AB18" s="283">
        <v>0</v>
      </c>
      <c r="AC18" s="283">
        <f t="shared" si="9"/>
        <v>35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35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17720</v>
      </c>
      <c r="E19" s="283">
        <f t="shared" si="1"/>
        <v>13958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f t="shared" si="4"/>
        <v>2117</v>
      </c>
      <c r="O19" s="283">
        <f>+資源化量内訳!Z19</f>
        <v>1645</v>
      </c>
      <c r="P19" s="283">
        <f t="shared" si="5"/>
        <v>13958</v>
      </c>
      <c r="Q19" s="283">
        <v>13958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3998</v>
      </c>
      <c r="AA19" s="283">
        <v>2117</v>
      </c>
      <c r="AB19" s="283">
        <v>1881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44126</v>
      </c>
      <c r="E20" s="283">
        <f t="shared" si="1"/>
        <v>35125</v>
      </c>
      <c r="F20" s="283">
        <f t="shared" si="2"/>
        <v>7781</v>
      </c>
      <c r="G20" s="283">
        <v>3092</v>
      </c>
      <c r="H20" s="283">
        <v>0</v>
      </c>
      <c r="I20" s="283">
        <v>0</v>
      </c>
      <c r="J20" s="283">
        <v>0</v>
      </c>
      <c r="K20" s="283">
        <v>3575</v>
      </c>
      <c r="L20" s="283">
        <v>1114</v>
      </c>
      <c r="M20" s="283">
        <v>0</v>
      </c>
      <c r="N20" s="283">
        <f t="shared" si="4"/>
        <v>89</v>
      </c>
      <c r="O20" s="283">
        <f>+資源化量内訳!Z20</f>
        <v>1131</v>
      </c>
      <c r="P20" s="283">
        <f t="shared" si="5"/>
        <v>37268</v>
      </c>
      <c r="Q20" s="283">
        <v>35125</v>
      </c>
      <c r="R20" s="283">
        <f t="shared" si="6"/>
        <v>2143</v>
      </c>
      <c r="S20" s="283">
        <v>2143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371</v>
      </c>
      <c r="AA20" s="283">
        <v>89</v>
      </c>
      <c r="AB20" s="283">
        <v>282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25369</v>
      </c>
      <c r="E21" s="283">
        <f t="shared" si="1"/>
        <v>23047</v>
      </c>
      <c r="F21" s="283">
        <f t="shared" si="2"/>
        <v>1639</v>
      </c>
      <c r="G21" s="283">
        <v>0</v>
      </c>
      <c r="H21" s="283">
        <v>36</v>
      </c>
      <c r="I21" s="283">
        <v>0</v>
      </c>
      <c r="J21" s="283">
        <v>0</v>
      </c>
      <c r="K21" s="283">
        <v>0</v>
      </c>
      <c r="L21" s="283">
        <v>1603</v>
      </c>
      <c r="M21" s="283">
        <v>0</v>
      </c>
      <c r="N21" s="283">
        <f t="shared" si="4"/>
        <v>336</v>
      </c>
      <c r="O21" s="283">
        <f>+資源化量内訳!Z21</f>
        <v>347</v>
      </c>
      <c r="P21" s="283">
        <f t="shared" si="5"/>
        <v>23778</v>
      </c>
      <c r="Q21" s="283">
        <v>23047</v>
      </c>
      <c r="R21" s="283">
        <f t="shared" si="6"/>
        <v>731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731</v>
      </c>
      <c r="Y21" s="283">
        <v>0</v>
      </c>
      <c r="Z21" s="283">
        <f t="shared" si="8"/>
        <v>419</v>
      </c>
      <c r="AA21" s="283">
        <v>336</v>
      </c>
      <c r="AB21" s="283">
        <v>0</v>
      </c>
      <c r="AC21" s="283">
        <f t="shared" si="9"/>
        <v>83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83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6286</v>
      </c>
      <c r="E22" s="283">
        <f t="shared" si="1"/>
        <v>5355</v>
      </c>
      <c r="F22" s="283">
        <f t="shared" si="2"/>
        <v>581</v>
      </c>
      <c r="G22" s="283">
        <v>581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f t="shared" si="4"/>
        <v>0</v>
      </c>
      <c r="O22" s="283">
        <f>+資源化量内訳!Z22</f>
        <v>350</v>
      </c>
      <c r="P22" s="283">
        <f t="shared" si="5"/>
        <v>5728</v>
      </c>
      <c r="Q22" s="283">
        <v>5355</v>
      </c>
      <c r="R22" s="283">
        <f t="shared" si="6"/>
        <v>373</v>
      </c>
      <c r="S22" s="283">
        <v>373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704</v>
      </c>
      <c r="AA22" s="283">
        <v>0</v>
      </c>
      <c r="AB22" s="283">
        <v>621</v>
      </c>
      <c r="AC22" s="283">
        <f t="shared" si="9"/>
        <v>83</v>
      </c>
      <c r="AD22" s="283">
        <v>83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13913</v>
      </c>
      <c r="E23" s="283">
        <f t="shared" si="1"/>
        <v>12266</v>
      </c>
      <c r="F23" s="283">
        <f t="shared" si="2"/>
        <v>966</v>
      </c>
      <c r="G23" s="283">
        <v>595</v>
      </c>
      <c r="H23" s="283">
        <v>0</v>
      </c>
      <c r="I23" s="283">
        <v>0</v>
      </c>
      <c r="J23" s="283">
        <v>0</v>
      </c>
      <c r="K23" s="283">
        <v>0</v>
      </c>
      <c r="L23" s="283">
        <v>371</v>
      </c>
      <c r="M23" s="283">
        <v>0</v>
      </c>
      <c r="N23" s="283">
        <f t="shared" si="4"/>
        <v>0</v>
      </c>
      <c r="O23" s="283">
        <f>+資源化量内訳!Z23</f>
        <v>681</v>
      </c>
      <c r="P23" s="283">
        <f t="shared" si="5"/>
        <v>12266</v>
      </c>
      <c r="Q23" s="283">
        <v>12266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515</v>
      </c>
      <c r="AA23" s="283">
        <v>0</v>
      </c>
      <c r="AB23" s="283">
        <v>432</v>
      </c>
      <c r="AC23" s="283">
        <f t="shared" si="9"/>
        <v>83</v>
      </c>
      <c r="AD23" s="283">
        <v>83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6721</v>
      </c>
      <c r="E24" s="283">
        <f t="shared" si="1"/>
        <v>5340</v>
      </c>
      <c r="F24" s="283">
        <f t="shared" si="2"/>
        <v>1245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1245</v>
      </c>
      <c r="M24" s="283">
        <v>0</v>
      </c>
      <c r="N24" s="283">
        <f t="shared" si="4"/>
        <v>136</v>
      </c>
      <c r="O24" s="283">
        <f>+資源化量内訳!Z24</f>
        <v>0</v>
      </c>
      <c r="P24" s="283">
        <f t="shared" si="5"/>
        <v>5340</v>
      </c>
      <c r="Q24" s="283">
        <v>5340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768</v>
      </c>
      <c r="AA24" s="283">
        <v>136</v>
      </c>
      <c r="AB24" s="283">
        <v>632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9864</v>
      </c>
      <c r="E25" s="283">
        <f t="shared" si="1"/>
        <v>8450</v>
      </c>
      <c r="F25" s="283">
        <f t="shared" si="2"/>
        <v>846</v>
      </c>
      <c r="G25" s="283">
        <v>257</v>
      </c>
      <c r="H25" s="283">
        <v>0</v>
      </c>
      <c r="I25" s="283">
        <v>0</v>
      </c>
      <c r="J25" s="283">
        <v>0</v>
      </c>
      <c r="K25" s="283">
        <v>85</v>
      </c>
      <c r="L25" s="283">
        <v>504</v>
      </c>
      <c r="M25" s="283">
        <v>0</v>
      </c>
      <c r="N25" s="283">
        <f t="shared" si="4"/>
        <v>0</v>
      </c>
      <c r="O25" s="283">
        <f>+資源化量内訳!Z25</f>
        <v>568</v>
      </c>
      <c r="P25" s="283">
        <f t="shared" si="5"/>
        <v>8450</v>
      </c>
      <c r="Q25" s="283">
        <v>8450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440</v>
      </c>
      <c r="AA25" s="283">
        <v>0</v>
      </c>
      <c r="AB25" s="283">
        <v>440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12204</v>
      </c>
      <c r="E26" s="283">
        <f t="shared" si="1"/>
        <v>9587</v>
      </c>
      <c r="F26" s="283">
        <f t="shared" si="2"/>
        <v>1980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1980</v>
      </c>
      <c r="M26" s="283">
        <v>0</v>
      </c>
      <c r="N26" s="283">
        <f t="shared" si="4"/>
        <v>637</v>
      </c>
      <c r="O26" s="283">
        <f>+資源化量内訳!Z26</f>
        <v>0</v>
      </c>
      <c r="P26" s="283">
        <f t="shared" si="5"/>
        <v>9851</v>
      </c>
      <c r="Q26" s="283">
        <v>9587</v>
      </c>
      <c r="R26" s="283">
        <f t="shared" si="6"/>
        <v>264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264</v>
      </c>
      <c r="Y26" s="283">
        <v>0</v>
      </c>
      <c r="Z26" s="283">
        <f t="shared" si="8"/>
        <v>1333</v>
      </c>
      <c r="AA26" s="283">
        <v>637</v>
      </c>
      <c r="AB26" s="283">
        <v>694</v>
      </c>
      <c r="AC26" s="283">
        <f t="shared" si="9"/>
        <v>2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2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9611</v>
      </c>
      <c r="E27" s="283">
        <f t="shared" si="1"/>
        <v>8628</v>
      </c>
      <c r="F27" s="283">
        <f t="shared" si="2"/>
        <v>854</v>
      </c>
      <c r="G27" s="283">
        <v>272</v>
      </c>
      <c r="H27" s="283">
        <v>0</v>
      </c>
      <c r="I27" s="283">
        <v>0</v>
      </c>
      <c r="J27" s="283">
        <v>0</v>
      </c>
      <c r="K27" s="283">
        <v>0</v>
      </c>
      <c r="L27" s="283">
        <v>582</v>
      </c>
      <c r="M27" s="283">
        <v>0</v>
      </c>
      <c r="N27" s="283">
        <f t="shared" si="4"/>
        <v>0</v>
      </c>
      <c r="O27" s="283">
        <f>+資源化量内訳!Z27</f>
        <v>129</v>
      </c>
      <c r="P27" s="283">
        <f t="shared" si="5"/>
        <v>8661</v>
      </c>
      <c r="Q27" s="283">
        <v>8628</v>
      </c>
      <c r="R27" s="283">
        <f t="shared" si="6"/>
        <v>33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33</v>
      </c>
      <c r="Y27" s="283">
        <v>0</v>
      </c>
      <c r="Z27" s="283">
        <f t="shared" si="8"/>
        <v>1114</v>
      </c>
      <c r="AA27" s="283">
        <v>0</v>
      </c>
      <c r="AB27" s="283">
        <v>1078</v>
      </c>
      <c r="AC27" s="283">
        <f t="shared" si="9"/>
        <v>36</v>
      </c>
      <c r="AD27" s="283">
        <v>32</v>
      </c>
      <c r="AE27" s="283">
        <v>0</v>
      </c>
      <c r="AF27" s="283">
        <v>0</v>
      </c>
      <c r="AG27" s="283">
        <v>0</v>
      </c>
      <c r="AH27" s="283">
        <v>0</v>
      </c>
      <c r="AI27" s="283">
        <v>4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8255</v>
      </c>
      <c r="E28" s="283">
        <f t="shared" si="1"/>
        <v>6463</v>
      </c>
      <c r="F28" s="283">
        <f t="shared" si="2"/>
        <v>1273</v>
      </c>
      <c r="G28" s="283">
        <v>606</v>
      </c>
      <c r="H28" s="283">
        <v>0</v>
      </c>
      <c r="I28" s="283">
        <v>0</v>
      </c>
      <c r="J28" s="283">
        <v>0</v>
      </c>
      <c r="K28" s="283">
        <v>0</v>
      </c>
      <c r="L28" s="283">
        <v>667</v>
      </c>
      <c r="M28" s="283">
        <v>0</v>
      </c>
      <c r="N28" s="283">
        <f t="shared" si="4"/>
        <v>519</v>
      </c>
      <c r="O28" s="283">
        <f>+資源化量内訳!Z28</f>
        <v>0</v>
      </c>
      <c r="P28" s="283">
        <f t="shared" si="5"/>
        <v>6876</v>
      </c>
      <c r="Q28" s="283">
        <v>6463</v>
      </c>
      <c r="R28" s="283">
        <f t="shared" si="6"/>
        <v>413</v>
      </c>
      <c r="S28" s="283">
        <v>413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1056</v>
      </c>
      <c r="AA28" s="283">
        <v>519</v>
      </c>
      <c r="AB28" s="283">
        <v>502</v>
      </c>
      <c r="AC28" s="283">
        <f t="shared" si="9"/>
        <v>35</v>
      </c>
      <c r="AD28" s="283">
        <v>35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9486</v>
      </c>
      <c r="E29" s="283">
        <f t="shared" si="1"/>
        <v>8538</v>
      </c>
      <c r="F29" s="283">
        <f t="shared" si="2"/>
        <v>948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948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8538</v>
      </c>
      <c r="Q29" s="283">
        <v>8538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203</v>
      </c>
      <c r="AA29" s="283">
        <v>0</v>
      </c>
      <c r="AB29" s="283">
        <v>203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6221</v>
      </c>
      <c r="E30" s="283">
        <f t="shared" si="1"/>
        <v>5577</v>
      </c>
      <c r="F30" s="283">
        <f t="shared" si="2"/>
        <v>644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598</v>
      </c>
      <c r="M30" s="283">
        <v>46</v>
      </c>
      <c r="N30" s="283">
        <f t="shared" si="4"/>
        <v>0</v>
      </c>
      <c r="O30" s="283">
        <f>+資源化量内訳!Z30</f>
        <v>0</v>
      </c>
      <c r="P30" s="283">
        <f t="shared" si="5"/>
        <v>5577</v>
      </c>
      <c r="Q30" s="283">
        <v>5577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193</v>
      </c>
      <c r="AA30" s="283">
        <v>0</v>
      </c>
      <c r="AB30" s="283">
        <v>147</v>
      </c>
      <c r="AC30" s="283">
        <f t="shared" si="9"/>
        <v>46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46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7725</v>
      </c>
      <c r="E31" s="283">
        <f t="shared" si="1"/>
        <v>6204</v>
      </c>
      <c r="F31" s="283">
        <f t="shared" si="2"/>
        <v>741</v>
      </c>
      <c r="G31" s="283">
        <v>699</v>
      </c>
      <c r="H31" s="283">
        <v>0</v>
      </c>
      <c r="I31" s="283">
        <v>0</v>
      </c>
      <c r="J31" s="283">
        <v>0</v>
      </c>
      <c r="K31" s="283">
        <v>0</v>
      </c>
      <c r="L31" s="283">
        <v>42</v>
      </c>
      <c r="M31" s="283">
        <v>0</v>
      </c>
      <c r="N31" s="283">
        <f t="shared" si="4"/>
        <v>523</v>
      </c>
      <c r="O31" s="283">
        <f>+資源化量内訳!Z31</f>
        <v>257</v>
      </c>
      <c r="P31" s="283">
        <f t="shared" si="5"/>
        <v>6680</v>
      </c>
      <c r="Q31" s="283">
        <v>6204</v>
      </c>
      <c r="R31" s="283">
        <f t="shared" si="6"/>
        <v>476</v>
      </c>
      <c r="S31" s="283">
        <v>476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1112</v>
      </c>
      <c r="AA31" s="283">
        <v>523</v>
      </c>
      <c r="AB31" s="283">
        <v>549</v>
      </c>
      <c r="AC31" s="283">
        <f t="shared" si="9"/>
        <v>40</v>
      </c>
      <c r="AD31" s="283">
        <v>40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8604</v>
      </c>
      <c r="E32" s="283">
        <f t="shared" si="1"/>
        <v>7292</v>
      </c>
      <c r="F32" s="283">
        <f t="shared" si="2"/>
        <v>1101</v>
      </c>
      <c r="G32" s="283">
        <v>653</v>
      </c>
      <c r="H32" s="283">
        <v>36</v>
      </c>
      <c r="I32" s="283">
        <v>0</v>
      </c>
      <c r="J32" s="283">
        <v>0</v>
      </c>
      <c r="K32" s="283">
        <v>0</v>
      </c>
      <c r="L32" s="283">
        <v>398</v>
      </c>
      <c r="M32" s="283">
        <v>14</v>
      </c>
      <c r="N32" s="283">
        <f t="shared" si="4"/>
        <v>24</v>
      </c>
      <c r="O32" s="283">
        <f>+資源化量内訳!Z32</f>
        <v>187</v>
      </c>
      <c r="P32" s="283">
        <f t="shared" si="5"/>
        <v>7292</v>
      </c>
      <c r="Q32" s="283">
        <v>7292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785</v>
      </c>
      <c r="AA32" s="283">
        <v>24</v>
      </c>
      <c r="AB32" s="283">
        <v>747</v>
      </c>
      <c r="AC32" s="283">
        <f t="shared" si="9"/>
        <v>14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14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1807</v>
      </c>
      <c r="E33" s="283">
        <f t="shared" si="1"/>
        <v>1375</v>
      </c>
      <c r="F33" s="283">
        <f t="shared" si="2"/>
        <v>214</v>
      </c>
      <c r="G33" s="283">
        <v>214</v>
      </c>
      <c r="H33" s="283">
        <v>0</v>
      </c>
      <c r="I33" s="283">
        <v>0</v>
      </c>
      <c r="J33" s="283">
        <v>0</v>
      </c>
      <c r="K33" s="283">
        <v>0</v>
      </c>
      <c r="L33" s="283">
        <v>0</v>
      </c>
      <c r="M33" s="283">
        <v>0</v>
      </c>
      <c r="N33" s="283">
        <f t="shared" si="4"/>
        <v>0</v>
      </c>
      <c r="O33" s="283">
        <f>+資源化量内訳!Z33</f>
        <v>218</v>
      </c>
      <c r="P33" s="283">
        <f t="shared" si="5"/>
        <v>1522</v>
      </c>
      <c r="Q33" s="283">
        <v>1375</v>
      </c>
      <c r="R33" s="283">
        <f t="shared" si="6"/>
        <v>147</v>
      </c>
      <c r="S33" s="283">
        <v>147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120</v>
      </c>
      <c r="AA33" s="283">
        <v>0</v>
      </c>
      <c r="AB33" s="283">
        <v>108</v>
      </c>
      <c r="AC33" s="283">
        <f t="shared" si="9"/>
        <v>12</v>
      </c>
      <c r="AD33" s="283">
        <v>12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5242</v>
      </c>
      <c r="E34" s="283">
        <f t="shared" si="1"/>
        <v>4424</v>
      </c>
      <c r="F34" s="283">
        <f t="shared" si="2"/>
        <v>598</v>
      </c>
      <c r="G34" s="283">
        <v>379</v>
      </c>
      <c r="H34" s="283">
        <v>0</v>
      </c>
      <c r="I34" s="283">
        <v>0</v>
      </c>
      <c r="J34" s="283">
        <v>0</v>
      </c>
      <c r="K34" s="283">
        <v>0</v>
      </c>
      <c r="L34" s="283">
        <v>219</v>
      </c>
      <c r="M34" s="283">
        <v>0</v>
      </c>
      <c r="N34" s="283">
        <f t="shared" si="4"/>
        <v>220</v>
      </c>
      <c r="O34" s="283">
        <f>+資源化量内訳!Z34</f>
        <v>0</v>
      </c>
      <c r="P34" s="283">
        <f t="shared" si="5"/>
        <v>4682</v>
      </c>
      <c r="Q34" s="283">
        <v>4424</v>
      </c>
      <c r="R34" s="283">
        <f t="shared" si="6"/>
        <v>258</v>
      </c>
      <c r="S34" s="283">
        <v>258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399</v>
      </c>
      <c r="AA34" s="283">
        <v>220</v>
      </c>
      <c r="AB34" s="283">
        <v>156</v>
      </c>
      <c r="AC34" s="283">
        <f t="shared" si="9"/>
        <v>23</v>
      </c>
      <c r="AD34" s="283">
        <v>23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2753</v>
      </c>
      <c r="E35" s="283">
        <f t="shared" si="1"/>
        <v>2015</v>
      </c>
      <c r="F35" s="283">
        <f t="shared" si="2"/>
        <v>283</v>
      </c>
      <c r="G35" s="283">
        <v>213</v>
      </c>
      <c r="H35" s="283">
        <v>32</v>
      </c>
      <c r="I35" s="283">
        <v>0</v>
      </c>
      <c r="J35" s="283">
        <v>0</v>
      </c>
      <c r="K35" s="283">
        <v>0</v>
      </c>
      <c r="L35" s="283">
        <v>38</v>
      </c>
      <c r="M35" s="283">
        <v>0</v>
      </c>
      <c r="N35" s="283">
        <f t="shared" si="4"/>
        <v>45</v>
      </c>
      <c r="O35" s="283">
        <f>+資源化量内訳!Z35</f>
        <v>410</v>
      </c>
      <c r="P35" s="283">
        <f t="shared" si="5"/>
        <v>2161</v>
      </c>
      <c r="Q35" s="283">
        <v>2015</v>
      </c>
      <c r="R35" s="283">
        <f t="shared" si="6"/>
        <v>146</v>
      </c>
      <c r="S35" s="283">
        <v>146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128</v>
      </c>
      <c r="AA35" s="283">
        <v>45</v>
      </c>
      <c r="AB35" s="283">
        <v>71</v>
      </c>
      <c r="AC35" s="283">
        <f t="shared" si="9"/>
        <v>12</v>
      </c>
      <c r="AD35" s="283">
        <v>12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5350</v>
      </c>
      <c r="E36" s="283">
        <f t="shared" si="1"/>
        <v>4308</v>
      </c>
      <c r="F36" s="283">
        <f t="shared" si="2"/>
        <v>456</v>
      </c>
      <c r="G36" s="283">
        <v>456</v>
      </c>
      <c r="H36" s="283">
        <v>0</v>
      </c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f t="shared" si="4"/>
        <v>479</v>
      </c>
      <c r="O36" s="283">
        <f>+資源化量内訳!Z36</f>
        <v>107</v>
      </c>
      <c r="P36" s="283">
        <f t="shared" si="5"/>
        <v>4618</v>
      </c>
      <c r="Q36" s="283">
        <v>4308</v>
      </c>
      <c r="R36" s="283">
        <f t="shared" si="6"/>
        <v>310</v>
      </c>
      <c r="S36" s="283">
        <v>310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659</v>
      </c>
      <c r="AA36" s="283">
        <v>479</v>
      </c>
      <c r="AB36" s="283">
        <v>152</v>
      </c>
      <c r="AC36" s="283">
        <f t="shared" si="9"/>
        <v>28</v>
      </c>
      <c r="AD36" s="283">
        <v>28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5458</v>
      </c>
      <c r="E37" s="283">
        <f t="shared" si="1"/>
        <v>4091</v>
      </c>
      <c r="F37" s="283">
        <f t="shared" si="2"/>
        <v>1359</v>
      </c>
      <c r="G37" s="283">
        <v>76</v>
      </c>
      <c r="H37" s="283">
        <v>0</v>
      </c>
      <c r="I37" s="283">
        <v>0</v>
      </c>
      <c r="J37" s="283">
        <v>0</v>
      </c>
      <c r="K37" s="283">
        <v>231</v>
      </c>
      <c r="L37" s="283">
        <v>619</v>
      </c>
      <c r="M37" s="283">
        <v>433</v>
      </c>
      <c r="N37" s="283">
        <f t="shared" si="4"/>
        <v>8</v>
      </c>
      <c r="O37" s="283">
        <f>+資源化量内訳!Z37</f>
        <v>0</v>
      </c>
      <c r="P37" s="283">
        <f t="shared" si="5"/>
        <v>4091</v>
      </c>
      <c r="Q37" s="283">
        <v>4091</v>
      </c>
      <c r="R37" s="283">
        <f t="shared" si="6"/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251</v>
      </c>
      <c r="AA37" s="283">
        <v>8</v>
      </c>
      <c r="AB37" s="283">
        <v>0</v>
      </c>
      <c r="AC37" s="283">
        <f t="shared" si="9"/>
        <v>243</v>
      </c>
      <c r="AD37" s="283">
        <v>76</v>
      </c>
      <c r="AE37" s="283">
        <v>0</v>
      </c>
      <c r="AF37" s="283">
        <v>0</v>
      </c>
      <c r="AG37" s="283">
        <v>0</v>
      </c>
      <c r="AH37" s="283">
        <v>1</v>
      </c>
      <c r="AI37" s="283">
        <v>0</v>
      </c>
      <c r="AJ37" s="283">
        <v>166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5380</v>
      </c>
      <c r="E38" s="283">
        <f t="shared" si="1"/>
        <v>4345</v>
      </c>
      <c r="F38" s="283">
        <f t="shared" si="2"/>
        <v>709</v>
      </c>
      <c r="G38" s="283">
        <v>709</v>
      </c>
      <c r="H38" s="283">
        <v>0</v>
      </c>
      <c r="I38" s="283">
        <v>0</v>
      </c>
      <c r="J38" s="283">
        <v>0</v>
      </c>
      <c r="K38" s="283">
        <v>0</v>
      </c>
      <c r="L38" s="283">
        <v>0</v>
      </c>
      <c r="M38" s="283">
        <v>0</v>
      </c>
      <c r="N38" s="283">
        <f t="shared" si="4"/>
        <v>0</v>
      </c>
      <c r="O38" s="283">
        <f>+資源化量内訳!Z38</f>
        <v>326</v>
      </c>
      <c r="P38" s="283">
        <f t="shared" si="5"/>
        <v>4601</v>
      </c>
      <c r="Q38" s="283">
        <v>4345</v>
      </c>
      <c r="R38" s="283">
        <f t="shared" si="6"/>
        <v>256</v>
      </c>
      <c r="S38" s="283">
        <v>256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153</v>
      </c>
      <c r="AA38" s="283">
        <v>0</v>
      </c>
      <c r="AB38" s="283">
        <v>153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5546</v>
      </c>
      <c r="E39" s="283">
        <f t="shared" si="1"/>
        <v>4528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0</v>
      </c>
      <c r="M39" s="283">
        <v>0</v>
      </c>
      <c r="N39" s="283">
        <f t="shared" si="4"/>
        <v>0</v>
      </c>
      <c r="O39" s="283">
        <f>+資源化量内訳!Z39</f>
        <v>1018</v>
      </c>
      <c r="P39" s="283">
        <f t="shared" si="5"/>
        <v>4528</v>
      </c>
      <c r="Q39" s="283">
        <v>4528</v>
      </c>
      <c r="R39" s="283">
        <f t="shared" si="6"/>
        <v>0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si="8"/>
        <v>160</v>
      </c>
      <c r="AA39" s="283">
        <v>0</v>
      </c>
      <c r="AB39" s="283">
        <v>160</v>
      </c>
      <c r="AC39" s="283">
        <f t="shared" si="9"/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5338</v>
      </c>
      <c r="E40" s="283">
        <f t="shared" si="1"/>
        <v>4608</v>
      </c>
      <c r="F40" s="283">
        <f t="shared" si="2"/>
        <v>724</v>
      </c>
      <c r="G40" s="283">
        <v>158</v>
      </c>
      <c r="H40" s="283">
        <v>0</v>
      </c>
      <c r="I40" s="283">
        <v>0</v>
      </c>
      <c r="J40" s="283">
        <v>0</v>
      </c>
      <c r="K40" s="283">
        <v>34</v>
      </c>
      <c r="L40" s="283">
        <v>532</v>
      </c>
      <c r="M40" s="283">
        <v>0</v>
      </c>
      <c r="N40" s="283">
        <f t="shared" si="4"/>
        <v>6</v>
      </c>
      <c r="O40" s="283">
        <f>+資源化量内訳!Z40</f>
        <v>0</v>
      </c>
      <c r="P40" s="283">
        <f t="shared" si="5"/>
        <v>4766</v>
      </c>
      <c r="Q40" s="283">
        <v>4608</v>
      </c>
      <c r="R40" s="283">
        <f t="shared" si="6"/>
        <v>158</v>
      </c>
      <c r="S40" s="283">
        <v>158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8"/>
        <v>168</v>
      </c>
      <c r="AA40" s="283">
        <v>6</v>
      </c>
      <c r="AB40" s="283">
        <v>162</v>
      </c>
      <c r="AC40" s="283">
        <f t="shared" si="9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1894</v>
      </c>
      <c r="E41" s="283">
        <f t="shared" si="1"/>
        <v>1719</v>
      </c>
      <c r="F41" s="283">
        <f t="shared" si="2"/>
        <v>158</v>
      </c>
      <c r="G41" s="283">
        <v>0</v>
      </c>
      <c r="H41" s="283">
        <v>0</v>
      </c>
      <c r="I41" s="283">
        <v>0</v>
      </c>
      <c r="J41" s="283">
        <v>0</v>
      </c>
      <c r="K41" s="283">
        <v>1</v>
      </c>
      <c r="L41" s="283">
        <v>157</v>
      </c>
      <c r="M41" s="283">
        <v>0</v>
      </c>
      <c r="N41" s="283">
        <f t="shared" si="4"/>
        <v>16</v>
      </c>
      <c r="O41" s="283">
        <f>+資源化量内訳!Z41</f>
        <v>1</v>
      </c>
      <c r="P41" s="283">
        <f t="shared" si="5"/>
        <v>1807</v>
      </c>
      <c r="Q41" s="283">
        <v>1719</v>
      </c>
      <c r="R41" s="283">
        <f t="shared" si="6"/>
        <v>88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88</v>
      </c>
      <c r="Y41" s="283">
        <v>0</v>
      </c>
      <c r="Z41" s="283">
        <f t="shared" si="8"/>
        <v>23</v>
      </c>
      <c r="AA41" s="283">
        <v>16</v>
      </c>
      <c r="AB41" s="283">
        <v>0</v>
      </c>
      <c r="AC41" s="283">
        <f t="shared" si="9"/>
        <v>7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7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1477</v>
      </c>
      <c r="E42" s="283">
        <f t="shared" si="1"/>
        <v>1369</v>
      </c>
      <c r="F42" s="283">
        <f t="shared" si="2"/>
        <v>99</v>
      </c>
      <c r="G42" s="283">
        <v>0</v>
      </c>
      <c r="H42" s="283">
        <v>0</v>
      </c>
      <c r="I42" s="283">
        <v>0</v>
      </c>
      <c r="J42" s="283">
        <v>0</v>
      </c>
      <c r="K42" s="283">
        <v>0</v>
      </c>
      <c r="L42" s="283">
        <v>99</v>
      </c>
      <c r="M42" s="283">
        <v>0</v>
      </c>
      <c r="N42" s="283">
        <f t="shared" si="4"/>
        <v>9</v>
      </c>
      <c r="O42" s="283">
        <f>+資源化量内訳!Z42</f>
        <v>0</v>
      </c>
      <c r="P42" s="283">
        <f t="shared" si="5"/>
        <v>1418</v>
      </c>
      <c r="Q42" s="283">
        <v>1369</v>
      </c>
      <c r="R42" s="283">
        <f t="shared" si="6"/>
        <v>49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49</v>
      </c>
      <c r="Y42" s="283">
        <v>0</v>
      </c>
      <c r="Z42" s="283">
        <f t="shared" si="8"/>
        <v>9</v>
      </c>
      <c r="AA42" s="283">
        <v>9</v>
      </c>
      <c r="AB42" s="283">
        <v>0</v>
      </c>
      <c r="AC42" s="283">
        <f t="shared" si="9"/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1936</v>
      </c>
      <c r="E43" s="283">
        <f t="shared" si="1"/>
        <v>1681</v>
      </c>
      <c r="F43" s="283">
        <f t="shared" si="2"/>
        <v>242</v>
      </c>
      <c r="G43" s="283">
        <v>0</v>
      </c>
      <c r="H43" s="283">
        <v>0</v>
      </c>
      <c r="I43" s="283">
        <v>0</v>
      </c>
      <c r="J43" s="283">
        <v>0</v>
      </c>
      <c r="K43" s="283">
        <v>1</v>
      </c>
      <c r="L43" s="283">
        <v>241</v>
      </c>
      <c r="M43" s="283">
        <v>0</v>
      </c>
      <c r="N43" s="283">
        <f t="shared" si="4"/>
        <v>13</v>
      </c>
      <c r="O43" s="283">
        <f>+資源化量内訳!Z43</f>
        <v>0</v>
      </c>
      <c r="P43" s="283">
        <f t="shared" si="5"/>
        <v>1766</v>
      </c>
      <c r="Q43" s="283">
        <v>1681</v>
      </c>
      <c r="R43" s="283">
        <f t="shared" si="6"/>
        <v>85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85</v>
      </c>
      <c r="Y43" s="283">
        <v>0</v>
      </c>
      <c r="Z43" s="283">
        <f t="shared" si="8"/>
        <v>23</v>
      </c>
      <c r="AA43" s="283">
        <v>13</v>
      </c>
      <c r="AB43" s="283">
        <v>0</v>
      </c>
      <c r="AC43" s="283">
        <f t="shared" si="9"/>
        <v>10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10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624</v>
      </c>
      <c r="E44" s="283">
        <f t="shared" si="1"/>
        <v>525</v>
      </c>
      <c r="F44" s="283">
        <f t="shared" si="2"/>
        <v>87</v>
      </c>
      <c r="G44" s="283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87</v>
      </c>
      <c r="M44" s="283">
        <v>0</v>
      </c>
      <c r="N44" s="283">
        <f t="shared" si="4"/>
        <v>12</v>
      </c>
      <c r="O44" s="283">
        <f>+資源化量内訳!Z44</f>
        <v>0</v>
      </c>
      <c r="P44" s="283">
        <f t="shared" si="5"/>
        <v>559</v>
      </c>
      <c r="Q44" s="283">
        <v>525</v>
      </c>
      <c r="R44" s="283">
        <f t="shared" si="6"/>
        <v>34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34</v>
      </c>
      <c r="Y44" s="283">
        <v>0</v>
      </c>
      <c r="Z44" s="283">
        <f t="shared" si="8"/>
        <v>16</v>
      </c>
      <c r="AA44" s="283">
        <v>12</v>
      </c>
      <c r="AB44" s="283">
        <v>0</v>
      </c>
      <c r="AC44" s="283">
        <f t="shared" si="9"/>
        <v>4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4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1982</v>
      </c>
      <c r="E45" s="283">
        <f t="shared" si="1"/>
        <v>1706</v>
      </c>
      <c r="F45" s="283">
        <f t="shared" si="2"/>
        <v>206</v>
      </c>
      <c r="G45" s="283">
        <v>0</v>
      </c>
      <c r="H45" s="283">
        <v>0</v>
      </c>
      <c r="I45" s="283">
        <v>0</v>
      </c>
      <c r="J45" s="283">
        <v>0</v>
      </c>
      <c r="K45" s="283">
        <v>0</v>
      </c>
      <c r="L45" s="283">
        <v>206</v>
      </c>
      <c r="M45" s="283">
        <v>0</v>
      </c>
      <c r="N45" s="283">
        <f t="shared" si="4"/>
        <v>70</v>
      </c>
      <c r="O45" s="283">
        <f>+資源化量内訳!Z45</f>
        <v>0</v>
      </c>
      <c r="P45" s="283">
        <f t="shared" si="5"/>
        <v>1803</v>
      </c>
      <c r="Q45" s="283">
        <v>1706</v>
      </c>
      <c r="R45" s="283">
        <f t="shared" si="6"/>
        <v>97</v>
      </c>
      <c r="S45" s="283">
        <v>0</v>
      </c>
      <c r="T45" s="283">
        <v>0</v>
      </c>
      <c r="U45" s="283">
        <v>0</v>
      </c>
      <c r="V45" s="283">
        <v>0</v>
      </c>
      <c r="W45" s="283">
        <v>0</v>
      </c>
      <c r="X45" s="283">
        <v>97</v>
      </c>
      <c r="Y45" s="283">
        <v>0</v>
      </c>
      <c r="Z45" s="283">
        <f t="shared" si="8"/>
        <v>78</v>
      </c>
      <c r="AA45" s="283">
        <v>70</v>
      </c>
      <c r="AB45" s="283">
        <v>0</v>
      </c>
      <c r="AC45" s="283">
        <f t="shared" si="9"/>
        <v>8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8</v>
      </c>
      <c r="AJ45" s="283">
        <v>0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1463</v>
      </c>
      <c r="E46" s="283">
        <f t="shared" si="1"/>
        <v>1260</v>
      </c>
      <c r="F46" s="283">
        <f t="shared" si="2"/>
        <v>168</v>
      </c>
      <c r="G46" s="283">
        <v>0</v>
      </c>
      <c r="H46" s="283">
        <v>0</v>
      </c>
      <c r="I46" s="283">
        <v>0</v>
      </c>
      <c r="J46" s="283">
        <v>0</v>
      </c>
      <c r="K46" s="283">
        <v>0</v>
      </c>
      <c r="L46" s="283">
        <v>64</v>
      </c>
      <c r="M46" s="283">
        <v>104</v>
      </c>
      <c r="N46" s="283">
        <f t="shared" si="4"/>
        <v>12</v>
      </c>
      <c r="O46" s="283">
        <f>+資源化量内訳!Z46</f>
        <v>23</v>
      </c>
      <c r="P46" s="283">
        <f t="shared" si="5"/>
        <v>1336</v>
      </c>
      <c r="Q46" s="283">
        <v>1260</v>
      </c>
      <c r="R46" s="283">
        <f t="shared" si="6"/>
        <v>76</v>
      </c>
      <c r="S46" s="283">
        <v>0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76</v>
      </c>
      <c r="Z46" s="283">
        <f t="shared" si="8"/>
        <v>12</v>
      </c>
      <c r="AA46" s="283">
        <v>12</v>
      </c>
      <c r="AB46" s="283">
        <v>0</v>
      </c>
      <c r="AC46" s="283">
        <f t="shared" si="9"/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1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326</v>
      </c>
      <c r="E47" s="283">
        <f t="shared" si="1"/>
        <v>253</v>
      </c>
      <c r="F47" s="283">
        <f t="shared" si="2"/>
        <v>66</v>
      </c>
      <c r="G47" s="283">
        <v>0</v>
      </c>
      <c r="H47" s="283">
        <v>0</v>
      </c>
      <c r="I47" s="283">
        <v>0</v>
      </c>
      <c r="J47" s="283">
        <v>0</v>
      </c>
      <c r="K47" s="283">
        <v>0</v>
      </c>
      <c r="L47" s="283">
        <v>66</v>
      </c>
      <c r="M47" s="283">
        <v>0</v>
      </c>
      <c r="N47" s="283">
        <f t="shared" si="4"/>
        <v>7</v>
      </c>
      <c r="O47" s="283">
        <f>+資源化量内訳!Z47</f>
        <v>0</v>
      </c>
      <c r="P47" s="283">
        <f t="shared" si="5"/>
        <v>272</v>
      </c>
      <c r="Q47" s="283">
        <v>253</v>
      </c>
      <c r="R47" s="283">
        <f t="shared" si="6"/>
        <v>19</v>
      </c>
      <c r="S47" s="283">
        <v>0</v>
      </c>
      <c r="T47" s="283">
        <v>0</v>
      </c>
      <c r="U47" s="283">
        <v>0</v>
      </c>
      <c r="V47" s="283">
        <v>0</v>
      </c>
      <c r="W47" s="283">
        <v>0</v>
      </c>
      <c r="X47" s="283">
        <v>19</v>
      </c>
      <c r="Y47" s="283">
        <v>0</v>
      </c>
      <c r="Z47" s="283">
        <f t="shared" si="8"/>
        <v>10</v>
      </c>
      <c r="AA47" s="283">
        <v>7</v>
      </c>
      <c r="AB47" s="283">
        <v>0</v>
      </c>
      <c r="AC47" s="283">
        <f t="shared" si="9"/>
        <v>3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3</v>
      </c>
      <c r="AJ47" s="283">
        <v>0</v>
      </c>
      <c r="AK47" s="281">
        <f t="shared" si="1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4005</v>
      </c>
      <c r="E48" s="283">
        <f t="shared" si="1"/>
        <v>3584</v>
      </c>
      <c r="F48" s="283">
        <f t="shared" si="2"/>
        <v>323</v>
      </c>
      <c r="G48" s="283">
        <v>0</v>
      </c>
      <c r="H48" s="283">
        <v>0</v>
      </c>
      <c r="I48" s="283">
        <v>0</v>
      </c>
      <c r="J48" s="283">
        <v>0</v>
      </c>
      <c r="K48" s="283">
        <v>0</v>
      </c>
      <c r="L48" s="283">
        <v>323</v>
      </c>
      <c r="M48" s="283">
        <v>0</v>
      </c>
      <c r="N48" s="283">
        <f t="shared" si="4"/>
        <v>41</v>
      </c>
      <c r="O48" s="283">
        <f>+資源化量内訳!Z48</f>
        <v>57</v>
      </c>
      <c r="P48" s="283">
        <f t="shared" si="5"/>
        <v>3584</v>
      </c>
      <c r="Q48" s="283">
        <v>3584</v>
      </c>
      <c r="R48" s="283">
        <f t="shared" si="6"/>
        <v>0</v>
      </c>
      <c r="S48" s="283">
        <v>0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8"/>
        <v>41</v>
      </c>
      <c r="AA48" s="283">
        <v>41</v>
      </c>
      <c r="AB48" s="283">
        <v>0</v>
      </c>
      <c r="AC48" s="283">
        <f t="shared" si="9"/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1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550</v>
      </c>
      <c r="E49" s="283">
        <f t="shared" si="1"/>
        <v>383</v>
      </c>
      <c r="F49" s="283">
        <f t="shared" si="2"/>
        <v>158</v>
      </c>
      <c r="G49" s="283">
        <v>0</v>
      </c>
      <c r="H49" s="283">
        <v>0</v>
      </c>
      <c r="I49" s="283">
        <v>0</v>
      </c>
      <c r="J49" s="283">
        <v>0</v>
      </c>
      <c r="K49" s="283">
        <v>24</v>
      </c>
      <c r="L49" s="283">
        <v>134</v>
      </c>
      <c r="M49" s="283">
        <v>0</v>
      </c>
      <c r="N49" s="283">
        <f t="shared" si="4"/>
        <v>9</v>
      </c>
      <c r="O49" s="283">
        <f>+資源化量内訳!Z49</f>
        <v>0</v>
      </c>
      <c r="P49" s="283">
        <f t="shared" si="5"/>
        <v>383</v>
      </c>
      <c r="Q49" s="283">
        <v>383</v>
      </c>
      <c r="R49" s="283">
        <f t="shared" si="6"/>
        <v>0</v>
      </c>
      <c r="S49" s="283">
        <v>0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8"/>
        <v>44</v>
      </c>
      <c r="AA49" s="283">
        <v>9</v>
      </c>
      <c r="AB49" s="283">
        <v>35</v>
      </c>
      <c r="AC49" s="283">
        <f t="shared" si="9"/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1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49">
    <sortCondition ref="A8:A49"/>
    <sortCondition ref="B8:B49"/>
    <sortCondition ref="C8:C49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8" man="1"/>
    <brk id="25" min="1" max="48" man="1"/>
    <brk id="36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岐阜県</v>
      </c>
      <c r="B7" s="293" t="str">
        <f>ごみ処理概要!B7</f>
        <v>21000</v>
      </c>
      <c r="C7" s="294" t="s">
        <v>3</v>
      </c>
      <c r="D7" s="296">
        <f t="shared" ref="D7:M7" si="0">SUM(Z7,AV7,BR7)</f>
        <v>103150</v>
      </c>
      <c r="E7" s="296">
        <f t="shared" si="0"/>
        <v>27673</v>
      </c>
      <c r="F7" s="296">
        <f t="shared" si="0"/>
        <v>233</v>
      </c>
      <c r="G7" s="296">
        <f t="shared" si="0"/>
        <v>1111</v>
      </c>
      <c r="H7" s="296">
        <f t="shared" si="0"/>
        <v>11624</v>
      </c>
      <c r="I7" s="296">
        <f t="shared" si="0"/>
        <v>9560</v>
      </c>
      <c r="J7" s="296">
        <f t="shared" si="0"/>
        <v>4181</v>
      </c>
      <c r="K7" s="296">
        <f t="shared" si="0"/>
        <v>199</v>
      </c>
      <c r="L7" s="296">
        <f t="shared" si="0"/>
        <v>6868</v>
      </c>
      <c r="M7" s="296">
        <f t="shared" si="0"/>
        <v>147</v>
      </c>
      <c r="N7" s="296">
        <f t="shared" ref="N7:N49" si="1">SUM(AJ7,BF7,CB7)</f>
        <v>207</v>
      </c>
      <c r="O7" s="296">
        <f t="shared" ref="O7:Y7" si="2">SUM(AK7,BG7,CC7)</f>
        <v>1663</v>
      </c>
      <c r="P7" s="296">
        <f t="shared" si="2"/>
        <v>180</v>
      </c>
      <c r="Q7" s="296">
        <f t="shared" si="2"/>
        <v>0</v>
      </c>
      <c r="R7" s="296">
        <f t="shared" si="2"/>
        <v>11014</v>
      </c>
      <c r="S7" s="296">
        <f t="shared" si="2"/>
        <v>7103</v>
      </c>
      <c r="T7" s="296">
        <f t="shared" si="2"/>
        <v>3575</v>
      </c>
      <c r="U7" s="296">
        <f t="shared" si="2"/>
        <v>5484</v>
      </c>
      <c r="V7" s="296">
        <f t="shared" si="2"/>
        <v>0</v>
      </c>
      <c r="W7" s="296">
        <f t="shared" si="2"/>
        <v>2502</v>
      </c>
      <c r="X7" s="296">
        <f t="shared" si="2"/>
        <v>64</v>
      </c>
      <c r="Y7" s="296">
        <f t="shared" si="2"/>
        <v>9762</v>
      </c>
      <c r="Z7" s="296">
        <f t="shared" ref="Z7:Z49" si="3">SUM(AA7:AU7)</f>
        <v>15995</v>
      </c>
      <c r="AA7" s="296">
        <f t="shared" ref="AA7:AK7" si="4">SUM(AA$8:AA$207)</f>
        <v>9158</v>
      </c>
      <c r="AB7" s="296">
        <f t="shared" si="4"/>
        <v>52</v>
      </c>
      <c r="AC7" s="296">
        <f t="shared" si="4"/>
        <v>92</v>
      </c>
      <c r="AD7" s="296">
        <f t="shared" si="4"/>
        <v>1478</v>
      </c>
      <c r="AE7" s="296">
        <f t="shared" si="4"/>
        <v>2515</v>
      </c>
      <c r="AF7" s="296">
        <f t="shared" si="4"/>
        <v>1324</v>
      </c>
      <c r="AG7" s="296">
        <f t="shared" si="4"/>
        <v>16</v>
      </c>
      <c r="AH7" s="296">
        <f t="shared" si="4"/>
        <v>492</v>
      </c>
      <c r="AI7" s="296">
        <f t="shared" si="4"/>
        <v>37</v>
      </c>
      <c r="AJ7" s="296">
        <f>SUM(AJ$8:AJ$207)</f>
        <v>51</v>
      </c>
      <c r="AK7" s="296">
        <f t="shared" si="4"/>
        <v>515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20</v>
      </c>
      <c r="AU7" s="296">
        <f>SUM(AU$8:AU$207)</f>
        <v>245</v>
      </c>
      <c r="AV7" s="296">
        <f>施設資源化量内訳!D7</f>
        <v>69019</v>
      </c>
      <c r="AW7" s="296">
        <f>施設資源化量内訳!E7</f>
        <v>1834</v>
      </c>
      <c r="AX7" s="296">
        <f>施設資源化量内訳!F7</f>
        <v>33</v>
      </c>
      <c r="AY7" s="296">
        <f>施設資源化量内訳!G7</f>
        <v>807</v>
      </c>
      <c r="AZ7" s="296">
        <f>施設資源化量内訳!H7</f>
        <v>9838</v>
      </c>
      <c r="BA7" s="296">
        <f>施設資源化量内訳!I7</f>
        <v>7015</v>
      </c>
      <c r="BB7" s="296">
        <f>施設資源化量内訳!J7</f>
        <v>2849</v>
      </c>
      <c r="BC7" s="296">
        <f>施設資源化量内訳!K7</f>
        <v>183</v>
      </c>
      <c r="BD7" s="296">
        <f>施設資源化量内訳!L7</f>
        <v>6376</v>
      </c>
      <c r="BE7" s="296">
        <f>施設資源化量内訳!M7</f>
        <v>110</v>
      </c>
      <c r="BF7" s="296">
        <f>施設資源化量内訳!N7</f>
        <v>156</v>
      </c>
      <c r="BG7" s="296">
        <f>施設資源化量内訳!O7</f>
        <v>419</v>
      </c>
      <c r="BH7" s="296">
        <f>施設資源化量内訳!P7</f>
        <v>180</v>
      </c>
      <c r="BI7" s="296">
        <f>施設資源化量内訳!Q7</f>
        <v>0</v>
      </c>
      <c r="BJ7" s="296">
        <f>施設資源化量内訳!R7</f>
        <v>11014</v>
      </c>
      <c r="BK7" s="296">
        <f>施設資源化量内訳!S7</f>
        <v>7103</v>
      </c>
      <c r="BL7" s="296">
        <f>施設資源化量内訳!T7</f>
        <v>3575</v>
      </c>
      <c r="BM7" s="296">
        <f>施設資源化量内訳!U7</f>
        <v>5484</v>
      </c>
      <c r="BN7" s="296">
        <f>施設資源化量内訳!V7</f>
        <v>0</v>
      </c>
      <c r="BO7" s="296">
        <f>施設資源化量内訳!W7</f>
        <v>2502</v>
      </c>
      <c r="BP7" s="296">
        <f>施設資源化量内訳!X7</f>
        <v>44</v>
      </c>
      <c r="BQ7" s="296">
        <f>施設資源化量内訳!Y7</f>
        <v>9497</v>
      </c>
      <c r="BR7" s="296">
        <f t="shared" ref="BR7:BR49" si="5">SUM(BS7:CM7)</f>
        <v>18136</v>
      </c>
      <c r="BS7" s="296">
        <f t="shared" ref="BS7:CC7" si="6">SUM(BS$8:BS$207)</f>
        <v>16681</v>
      </c>
      <c r="BT7" s="296">
        <f t="shared" si="6"/>
        <v>148</v>
      </c>
      <c r="BU7" s="296">
        <f t="shared" si="6"/>
        <v>212</v>
      </c>
      <c r="BV7" s="296">
        <f t="shared" si="6"/>
        <v>308</v>
      </c>
      <c r="BW7" s="296">
        <f t="shared" si="6"/>
        <v>30</v>
      </c>
      <c r="BX7" s="296">
        <f t="shared" si="6"/>
        <v>8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729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20</v>
      </c>
      <c r="CN7" s="297">
        <f>+COUNTIF(CN$8:CN$207,"有る")</f>
        <v>39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9" si="7">SUM(Z8,AV8,BR8)</f>
        <v>17300</v>
      </c>
      <c r="E8" s="283">
        <f t="shared" ref="E8:E49" si="8">SUM(AA8,AW8,BS8)</f>
        <v>5943</v>
      </c>
      <c r="F8" s="283">
        <f t="shared" ref="F8:F49" si="9">SUM(AB8,AX8,BT8)</f>
        <v>39</v>
      </c>
      <c r="G8" s="283">
        <f t="shared" ref="G8:G49" si="10">SUM(AC8,AY8,BU8)</f>
        <v>0</v>
      </c>
      <c r="H8" s="283">
        <f t="shared" ref="H8:H49" si="11">SUM(AD8,AZ8,BV8)</f>
        <v>3058</v>
      </c>
      <c r="I8" s="283">
        <f t="shared" ref="I8:I49" si="12">SUM(AE8,BA8,BW8)</f>
        <v>2069</v>
      </c>
      <c r="J8" s="283">
        <f t="shared" ref="J8:J49" si="13">SUM(AF8,BB8,BX8)</f>
        <v>1413</v>
      </c>
      <c r="K8" s="283">
        <f t="shared" ref="K8:K49" si="14">SUM(AG8,BC8,BY8)</f>
        <v>0</v>
      </c>
      <c r="L8" s="283">
        <f t="shared" ref="L8:L49" si="15">SUM(AH8,BD8,BZ8)</f>
        <v>3940</v>
      </c>
      <c r="M8" s="283">
        <f t="shared" ref="M8:M49" si="16">SUM(AI8,BE8,CA8)</f>
        <v>0</v>
      </c>
      <c r="N8" s="283">
        <f t="shared" si="1"/>
        <v>0</v>
      </c>
      <c r="O8" s="283">
        <f t="shared" ref="O8:O49" si="17">SUM(AK8,BG8,CC8)</f>
        <v>294</v>
      </c>
      <c r="P8" s="283">
        <f t="shared" ref="P8:P49" si="18">SUM(AL8,BH8,CD8)</f>
        <v>0</v>
      </c>
      <c r="Q8" s="283">
        <f t="shared" ref="Q8:Q49" si="19">SUM(AM8,BI8,CE8)</f>
        <v>0</v>
      </c>
      <c r="R8" s="283">
        <f t="shared" ref="R8:R49" si="20">SUM(AN8,BJ8,CF8)</f>
        <v>0</v>
      </c>
      <c r="S8" s="283">
        <f t="shared" ref="S8:S49" si="21">SUM(AO8,BK8,CG8)</f>
        <v>0</v>
      </c>
      <c r="T8" s="283">
        <f t="shared" ref="T8:T49" si="22">SUM(AP8,BL8,CH8)</f>
        <v>0</v>
      </c>
      <c r="U8" s="283">
        <f t="shared" ref="U8:U49" si="23">SUM(AQ8,BM8,CI8)</f>
        <v>0</v>
      </c>
      <c r="V8" s="283">
        <f t="shared" ref="V8:V49" si="24">SUM(AR8,BN8,CJ8)</f>
        <v>0</v>
      </c>
      <c r="W8" s="283">
        <f t="shared" ref="W8:W49" si="25">SUM(AS8,BO8,CK8)</f>
        <v>0</v>
      </c>
      <c r="X8" s="283">
        <f t="shared" ref="X8:X49" si="26">SUM(AT8,BP8,CL8)</f>
        <v>0</v>
      </c>
      <c r="Y8" s="283">
        <f t="shared" ref="Y8:Y49" si="27">SUM(AU8,BQ8,CM8)</f>
        <v>544</v>
      </c>
      <c r="Z8" s="283">
        <f t="shared" si="3"/>
        <v>2896</v>
      </c>
      <c r="AA8" s="283">
        <v>1974</v>
      </c>
      <c r="AB8" s="283">
        <v>0</v>
      </c>
      <c r="AC8" s="283">
        <v>0</v>
      </c>
      <c r="AD8" s="283">
        <v>324</v>
      </c>
      <c r="AE8" s="283">
        <v>202</v>
      </c>
      <c r="AF8" s="283">
        <v>239</v>
      </c>
      <c r="AG8" s="283">
        <v>0</v>
      </c>
      <c r="AH8" s="283">
        <v>125</v>
      </c>
      <c r="AI8" s="283">
        <v>0</v>
      </c>
      <c r="AJ8" s="283">
        <v>0</v>
      </c>
      <c r="AK8" s="286">
        <v>27</v>
      </c>
      <c r="AL8" s="286" t="s">
        <v>829</v>
      </c>
      <c r="AM8" s="286" t="s">
        <v>829</v>
      </c>
      <c r="AN8" s="286" t="s">
        <v>829</v>
      </c>
      <c r="AO8" s="286" t="s">
        <v>829</v>
      </c>
      <c r="AP8" s="286" t="s">
        <v>829</v>
      </c>
      <c r="AQ8" s="286" t="s">
        <v>829</v>
      </c>
      <c r="AR8" s="286" t="s">
        <v>829</v>
      </c>
      <c r="AS8" s="286" t="s">
        <v>829</v>
      </c>
      <c r="AT8" s="283">
        <v>0</v>
      </c>
      <c r="AU8" s="283">
        <v>5</v>
      </c>
      <c r="AV8" s="283">
        <f>施設資源化量内訳!D8</f>
        <v>10040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2645</v>
      </c>
      <c r="BA8" s="283">
        <f>施設資源化量内訳!I8</f>
        <v>1867</v>
      </c>
      <c r="BB8" s="283">
        <f>施設資源化量内訳!J8</f>
        <v>1174</v>
      </c>
      <c r="BC8" s="283">
        <f>施設資源化量内訳!K8</f>
        <v>0</v>
      </c>
      <c r="BD8" s="283">
        <f>施設資源化量内訳!L8</f>
        <v>3815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539</v>
      </c>
      <c r="BR8" s="283">
        <f t="shared" si="5"/>
        <v>4364</v>
      </c>
      <c r="BS8" s="283">
        <v>3969</v>
      </c>
      <c r="BT8" s="283">
        <v>39</v>
      </c>
      <c r="BU8" s="283">
        <v>0</v>
      </c>
      <c r="BV8" s="283">
        <v>89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267</v>
      </c>
      <c r="CD8" s="286" t="s">
        <v>829</v>
      </c>
      <c r="CE8" s="286" t="s">
        <v>829</v>
      </c>
      <c r="CF8" s="286" t="s">
        <v>829</v>
      </c>
      <c r="CG8" s="286" t="s">
        <v>829</v>
      </c>
      <c r="CH8" s="286" t="s">
        <v>829</v>
      </c>
      <c r="CI8" s="286" t="s">
        <v>829</v>
      </c>
      <c r="CJ8" s="286" t="s">
        <v>829</v>
      </c>
      <c r="CK8" s="286" t="s">
        <v>829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9414</v>
      </c>
      <c r="E9" s="283">
        <f t="shared" si="8"/>
        <v>1294</v>
      </c>
      <c r="F9" s="283">
        <f t="shared" si="9"/>
        <v>15</v>
      </c>
      <c r="G9" s="283">
        <f t="shared" si="10"/>
        <v>0</v>
      </c>
      <c r="H9" s="283">
        <f t="shared" si="11"/>
        <v>1329</v>
      </c>
      <c r="I9" s="283">
        <f t="shared" si="12"/>
        <v>780</v>
      </c>
      <c r="J9" s="283">
        <f t="shared" si="13"/>
        <v>389</v>
      </c>
      <c r="K9" s="283">
        <f t="shared" si="14"/>
        <v>0</v>
      </c>
      <c r="L9" s="283">
        <f t="shared" si="15"/>
        <v>503</v>
      </c>
      <c r="M9" s="283">
        <f t="shared" si="16"/>
        <v>4</v>
      </c>
      <c r="N9" s="283">
        <f t="shared" si="1"/>
        <v>0</v>
      </c>
      <c r="O9" s="283">
        <f t="shared" si="17"/>
        <v>103</v>
      </c>
      <c r="P9" s="283">
        <f t="shared" si="18"/>
        <v>2</v>
      </c>
      <c r="Q9" s="283">
        <f t="shared" si="19"/>
        <v>0</v>
      </c>
      <c r="R9" s="283">
        <f t="shared" si="20"/>
        <v>225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12</v>
      </c>
      <c r="Y9" s="283">
        <f t="shared" si="27"/>
        <v>4758</v>
      </c>
      <c r="Z9" s="283">
        <f t="shared" si="3"/>
        <v>1489</v>
      </c>
      <c r="AA9" s="283">
        <v>22</v>
      </c>
      <c r="AB9" s="283">
        <v>0</v>
      </c>
      <c r="AC9" s="283">
        <v>0</v>
      </c>
      <c r="AD9" s="283">
        <v>257</v>
      </c>
      <c r="AE9" s="283">
        <v>780</v>
      </c>
      <c r="AF9" s="283">
        <v>389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829</v>
      </c>
      <c r="AM9" s="286" t="s">
        <v>829</v>
      </c>
      <c r="AN9" s="286" t="s">
        <v>829</v>
      </c>
      <c r="AO9" s="286" t="s">
        <v>829</v>
      </c>
      <c r="AP9" s="286" t="s">
        <v>829</v>
      </c>
      <c r="AQ9" s="286" t="s">
        <v>829</v>
      </c>
      <c r="AR9" s="286" t="s">
        <v>829</v>
      </c>
      <c r="AS9" s="286" t="s">
        <v>829</v>
      </c>
      <c r="AT9" s="283">
        <v>0</v>
      </c>
      <c r="AU9" s="283">
        <v>41</v>
      </c>
      <c r="AV9" s="283">
        <f>施設資源化量内訳!D9</f>
        <v>6495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1034</v>
      </c>
      <c r="BA9" s="283">
        <f>施設資源化量内訳!I9</f>
        <v>0</v>
      </c>
      <c r="BB9" s="283">
        <f>施設資源化量内訳!J9</f>
        <v>0</v>
      </c>
      <c r="BC9" s="283">
        <f>施設資源化量内訳!K9</f>
        <v>0</v>
      </c>
      <c r="BD9" s="283">
        <f>施設資源化量内訳!L9</f>
        <v>503</v>
      </c>
      <c r="BE9" s="283">
        <f>施設資源化量内訳!M9</f>
        <v>4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2</v>
      </c>
      <c r="BI9" s="283">
        <f>施設資源化量内訳!Q9</f>
        <v>0</v>
      </c>
      <c r="BJ9" s="283">
        <f>施設資源化量内訳!R9</f>
        <v>225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12</v>
      </c>
      <c r="BQ9" s="283">
        <f>施設資源化量内訳!Y9</f>
        <v>4715</v>
      </c>
      <c r="BR9" s="283">
        <f t="shared" si="5"/>
        <v>1430</v>
      </c>
      <c r="BS9" s="283">
        <v>1272</v>
      </c>
      <c r="BT9" s="283">
        <v>15</v>
      </c>
      <c r="BU9" s="283">
        <v>0</v>
      </c>
      <c r="BV9" s="283">
        <v>38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103</v>
      </c>
      <c r="CD9" s="286" t="s">
        <v>829</v>
      </c>
      <c r="CE9" s="286" t="s">
        <v>829</v>
      </c>
      <c r="CF9" s="286" t="s">
        <v>829</v>
      </c>
      <c r="CG9" s="286" t="s">
        <v>829</v>
      </c>
      <c r="CH9" s="286" t="s">
        <v>829</v>
      </c>
      <c r="CI9" s="286" t="s">
        <v>829</v>
      </c>
      <c r="CJ9" s="286" t="s">
        <v>829</v>
      </c>
      <c r="CK9" s="286" t="s">
        <v>829</v>
      </c>
      <c r="CL9" s="283">
        <v>0</v>
      </c>
      <c r="CM9" s="283">
        <v>2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4704</v>
      </c>
      <c r="E10" s="283">
        <f t="shared" si="8"/>
        <v>1465</v>
      </c>
      <c r="F10" s="283">
        <f t="shared" si="9"/>
        <v>18</v>
      </c>
      <c r="G10" s="283">
        <f t="shared" si="10"/>
        <v>450</v>
      </c>
      <c r="H10" s="283">
        <f t="shared" si="11"/>
        <v>521</v>
      </c>
      <c r="I10" s="283">
        <f t="shared" si="12"/>
        <v>798</v>
      </c>
      <c r="J10" s="283">
        <f t="shared" si="13"/>
        <v>374</v>
      </c>
      <c r="K10" s="283">
        <f t="shared" si="14"/>
        <v>11</v>
      </c>
      <c r="L10" s="283">
        <f t="shared" si="15"/>
        <v>631</v>
      </c>
      <c r="M10" s="283">
        <f t="shared" si="16"/>
        <v>0</v>
      </c>
      <c r="N10" s="283">
        <f t="shared" si="1"/>
        <v>0</v>
      </c>
      <c r="O10" s="283">
        <f t="shared" si="17"/>
        <v>52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384</v>
      </c>
      <c r="Z10" s="283">
        <f t="shared" si="3"/>
        <v>747</v>
      </c>
      <c r="AA10" s="283">
        <v>693</v>
      </c>
      <c r="AB10" s="283">
        <v>6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48</v>
      </c>
      <c r="AL10" s="286" t="s">
        <v>829</v>
      </c>
      <c r="AM10" s="286" t="s">
        <v>829</v>
      </c>
      <c r="AN10" s="286" t="s">
        <v>829</v>
      </c>
      <c r="AO10" s="286" t="s">
        <v>829</v>
      </c>
      <c r="AP10" s="286" t="s">
        <v>829</v>
      </c>
      <c r="AQ10" s="286" t="s">
        <v>829</v>
      </c>
      <c r="AR10" s="286" t="s">
        <v>829</v>
      </c>
      <c r="AS10" s="286" t="s">
        <v>829</v>
      </c>
      <c r="AT10" s="283">
        <v>0</v>
      </c>
      <c r="AU10" s="283">
        <v>0</v>
      </c>
      <c r="AV10" s="283">
        <f>施設資源化量内訳!D10</f>
        <v>3141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450</v>
      </c>
      <c r="AZ10" s="283">
        <f>施設資源化量内訳!H10</f>
        <v>498</v>
      </c>
      <c r="BA10" s="283">
        <f>施設資源化量内訳!I10</f>
        <v>793</v>
      </c>
      <c r="BB10" s="283">
        <f>施設資源化量内訳!J10</f>
        <v>374</v>
      </c>
      <c r="BC10" s="283">
        <f>施設資源化量内訳!K10</f>
        <v>11</v>
      </c>
      <c r="BD10" s="283">
        <f>施設資源化量内訳!L10</f>
        <v>631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384</v>
      </c>
      <c r="BR10" s="283">
        <f t="shared" si="5"/>
        <v>816</v>
      </c>
      <c r="BS10" s="283">
        <v>772</v>
      </c>
      <c r="BT10" s="283">
        <v>12</v>
      </c>
      <c r="BU10" s="283">
        <v>0</v>
      </c>
      <c r="BV10" s="283">
        <v>23</v>
      </c>
      <c r="BW10" s="283">
        <v>5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4</v>
      </c>
      <c r="CD10" s="286" t="s">
        <v>829</v>
      </c>
      <c r="CE10" s="286" t="s">
        <v>829</v>
      </c>
      <c r="CF10" s="286" t="s">
        <v>829</v>
      </c>
      <c r="CG10" s="286" t="s">
        <v>829</v>
      </c>
      <c r="CH10" s="286" t="s">
        <v>829</v>
      </c>
      <c r="CI10" s="286" t="s">
        <v>829</v>
      </c>
      <c r="CJ10" s="286" t="s">
        <v>829</v>
      </c>
      <c r="CK10" s="286" t="s">
        <v>829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6329</v>
      </c>
      <c r="E11" s="283">
        <f t="shared" si="8"/>
        <v>2250</v>
      </c>
      <c r="F11" s="283">
        <f t="shared" si="9"/>
        <v>20</v>
      </c>
      <c r="G11" s="283">
        <f t="shared" si="10"/>
        <v>0</v>
      </c>
      <c r="H11" s="283">
        <f t="shared" si="11"/>
        <v>732</v>
      </c>
      <c r="I11" s="283">
        <f t="shared" si="12"/>
        <v>427</v>
      </c>
      <c r="J11" s="283">
        <f t="shared" si="13"/>
        <v>92</v>
      </c>
      <c r="K11" s="283">
        <f t="shared" si="14"/>
        <v>8</v>
      </c>
      <c r="L11" s="283">
        <f t="shared" si="15"/>
        <v>12</v>
      </c>
      <c r="M11" s="283">
        <f t="shared" si="16"/>
        <v>0</v>
      </c>
      <c r="N11" s="283">
        <f t="shared" si="1"/>
        <v>0</v>
      </c>
      <c r="O11" s="283">
        <f t="shared" si="17"/>
        <v>227</v>
      </c>
      <c r="P11" s="283">
        <f t="shared" si="18"/>
        <v>38</v>
      </c>
      <c r="Q11" s="283">
        <f t="shared" si="19"/>
        <v>0</v>
      </c>
      <c r="R11" s="283">
        <f t="shared" si="20"/>
        <v>2522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1</v>
      </c>
      <c r="Y11" s="283">
        <f t="shared" si="27"/>
        <v>0</v>
      </c>
      <c r="Z11" s="283">
        <f t="shared" si="3"/>
        <v>1137</v>
      </c>
      <c r="AA11" s="283">
        <v>961</v>
      </c>
      <c r="AB11" s="283">
        <v>10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166</v>
      </c>
      <c r="AL11" s="286" t="s">
        <v>829</v>
      </c>
      <c r="AM11" s="286" t="s">
        <v>829</v>
      </c>
      <c r="AN11" s="286" t="s">
        <v>829</v>
      </c>
      <c r="AO11" s="286" t="s">
        <v>829</v>
      </c>
      <c r="AP11" s="286" t="s">
        <v>829</v>
      </c>
      <c r="AQ11" s="286" t="s">
        <v>829</v>
      </c>
      <c r="AR11" s="286" t="s">
        <v>829</v>
      </c>
      <c r="AS11" s="286" t="s">
        <v>829</v>
      </c>
      <c r="AT11" s="283">
        <v>0</v>
      </c>
      <c r="AU11" s="283">
        <v>0</v>
      </c>
      <c r="AV11" s="283">
        <f>施設資源化量内訳!D11</f>
        <v>3815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715</v>
      </c>
      <c r="BA11" s="283">
        <f>施設資源化量内訳!I11</f>
        <v>427</v>
      </c>
      <c r="BB11" s="283">
        <f>施設資源化量内訳!J11</f>
        <v>92</v>
      </c>
      <c r="BC11" s="283">
        <f>施設資源化量内訳!K11</f>
        <v>8</v>
      </c>
      <c r="BD11" s="283">
        <f>施設資源化量内訳!L11</f>
        <v>12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38</v>
      </c>
      <c r="BI11" s="283">
        <f>施設資源化量内訳!Q11</f>
        <v>0</v>
      </c>
      <c r="BJ11" s="283">
        <f>施設資源化量内訳!R11</f>
        <v>2522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1</v>
      </c>
      <c r="BQ11" s="283">
        <f>施設資源化量内訳!Y11</f>
        <v>0</v>
      </c>
      <c r="BR11" s="283">
        <f t="shared" si="5"/>
        <v>1377</v>
      </c>
      <c r="BS11" s="283">
        <v>1289</v>
      </c>
      <c r="BT11" s="283">
        <v>10</v>
      </c>
      <c r="BU11" s="283">
        <v>0</v>
      </c>
      <c r="BV11" s="283">
        <v>17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61</v>
      </c>
      <c r="CD11" s="286" t="s">
        <v>829</v>
      </c>
      <c r="CE11" s="286" t="s">
        <v>829</v>
      </c>
      <c r="CF11" s="286" t="s">
        <v>829</v>
      </c>
      <c r="CG11" s="286" t="s">
        <v>829</v>
      </c>
      <c r="CH11" s="286" t="s">
        <v>829</v>
      </c>
      <c r="CI11" s="286" t="s">
        <v>829</v>
      </c>
      <c r="CJ11" s="286" t="s">
        <v>829</v>
      </c>
      <c r="CK11" s="286" t="s">
        <v>829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3165</v>
      </c>
      <c r="E12" s="283">
        <f t="shared" si="8"/>
        <v>1033</v>
      </c>
      <c r="F12" s="283">
        <f t="shared" si="9"/>
        <v>0</v>
      </c>
      <c r="G12" s="283">
        <f t="shared" si="10"/>
        <v>0</v>
      </c>
      <c r="H12" s="283">
        <f t="shared" si="11"/>
        <v>700</v>
      </c>
      <c r="I12" s="283">
        <f t="shared" si="12"/>
        <v>0</v>
      </c>
      <c r="J12" s="283">
        <f t="shared" si="13"/>
        <v>0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692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732</v>
      </c>
      <c r="X12" s="283">
        <f t="shared" si="26"/>
        <v>0</v>
      </c>
      <c r="Y12" s="283">
        <f t="shared" si="27"/>
        <v>8</v>
      </c>
      <c r="Z12" s="283">
        <f t="shared" si="3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829</v>
      </c>
      <c r="AM12" s="286" t="s">
        <v>829</v>
      </c>
      <c r="AN12" s="286" t="s">
        <v>829</v>
      </c>
      <c r="AO12" s="286" t="s">
        <v>829</v>
      </c>
      <c r="AP12" s="286" t="s">
        <v>829</v>
      </c>
      <c r="AQ12" s="286" t="s">
        <v>829</v>
      </c>
      <c r="AR12" s="286" t="s">
        <v>829</v>
      </c>
      <c r="AS12" s="286" t="s">
        <v>829</v>
      </c>
      <c r="AT12" s="283">
        <v>0</v>
      </c>
      <c r="AU12" s="283">
        <v>0</v>
      </c>
      <c r="AV12" s="283">
        <f>施設資源化量内訳!D12</f>
        <v>2159</v>
      </c>
      <c r="AW12" s="283">
        <f>施設資源化量内訳!E12</f>
        <v>27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700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692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732</v>
      </c>
      <c r="BP12" s="283">
        <f>施設資源化量内訳!X12</f>
        <v>0</v>
      </c>
      <c r="BQ12" s="283">
        <f>施設資源化量内訳!Y12</f>
        <v>8</v>
      </c>
      <c r="BR12" s="283">
        <f t="shared" si="5"/>
        <v>1006</v>
      </c>
      <c r="BS12" s="283">
        <v>1006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829</v>
      </c>
      <c r="CE12" s="286" t="s">
        <v>829</v>
      </c>
      <c r="CF12" s="286" t="s">
        <v>829</v>
      </c>
      <c r="CG12" s="286" t="s">
        <v>829</v>
      </c>
      <c r="CH12" s="286" t="s">
        <v>829</v>
      </c>
      <c r="CI12" s="286" t="s">
        <v>829</v>
      </c>
      <c r="CJ12" s="286" t="s">
        <v>829</v>
      </c>
      <c r="CK12" s="286" t="s">
        <v>829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3635</v>
      </c>
      <c r="E13" s="283">
        <f t="shared" si="8"/>
        <v>2225</v>
      </c>
      <c r="F13" s="283">
        <f t="shared" si="9"/>
        <v>2</v>
      </c>
      <c r="G13" s="283">
        <f t="shared" si="10"/>
        <v>0</v>
      </c>
      <c r="H13" s="283">
        <f t="shared" si="11"/>
        <v>626</v>
      </c>
      <c r="I13" s="283">
        <f t="shared" si="12"/>
        <v>422</v>
      </c>
      <c r="J13" s="283">
        <f t="shared" si="13"/>
        <v>107</v>
      </c>
      <c r="K13" s="283">
        <f t="shared" si="14"/>
        <v>2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50</v>
      </c>
      <c r="P13" s="283">
        <f t="shared" si="18"/>
        <v>0</v>
      </c>
      <c r="Q13" s="283">
        <f t="shared" si="19"/>
        <v>0</v>
      </c>
      <c r="R13" s="283">
        <f t="shared" si="20"/>
        <v>117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2</v>
      </c>
      <c r="Y13" s="283">
        <f t="shared" si="27"/>
        <v>82</v>
      </c>
      <c r="Z13" s="283">
        <f t="shared" si="3"/>
        <v>232</v>
      </c>
      <c r="AA13" s="283">
        <v>145</v>
      </c>
      <c r="AB13" s="283">
        <v>2</v>
      </c>
      <c r="AC13" s="283">
        <v>0</v>
      </c>
      <c r="AD13" s="283">
        <v>0</v>
      </c>
      <c r="AE13" s="283">
        <v>0</v>
      </c>
      <c r="AF13" s="283">
        <v>0</v>
      </c>
      <c r="AG13" s="283">
        <v>2</v>
      </c>
      <c r="AH13" s="283">
        <v>0</v>
      </c>
      <c r="AI13" s="283">
        <v>0</v>
      </c>
      <c r="AJ13" s="283">
        <v>0</v>
      </c>
      <c r="AK13" s="286">
        <v>7</v>
      </c>
      <c r="AL13" s="286" t="s">
        <v>829</v>
      </c>
      <c r="AM13" s="286" t="s">
        <v>829</v>
      </c>
      <c r="AN13" s="286" t="s">
        <v>829</v>
      </c>
      <c r="AO13" s="286" t="s">
        <v>829</v>
      </c>
      <c r="AP13" s="286" t="s">
        <v>829</v>
      </c>
      <c r="AQ13" s="286" t="s">
        <v>829</v>
      </c>
      <c r="AR13" s="286" t="s">
        <v>829</v>
      </c>
      <c r="AS13" s="286" t="s">
        <v>829</v>
      </c>
      <c r="AT13" s="283">
        <v>2</v>
      </c>
      <c r="AU13" s="283">
        <v>74</v>
      </c>
      <c r="AV13" s="283">
        <f>施設資源化量内訳!D13</f>
        <v>1262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611</v>
      </c>
      <c r="BA13" s="283">
        <f>施設資源化量内訳!I13</f>
        <v>419</v>
      </c>
      <c r="BB13" s="283">
        <f>施設資源化量内訳!J13</f>
        <v>107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117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8</v>
      </c>
      <c r="BR13" s="283">
        <f t="shared" si="5"/>
        <v>2141</v>
      </c>
      <c r="BS13" s="283">
        <v>2080</v>
      </c>
      <c r="BT13" s="283">
        <v>0</v>
      </c>
      <c r="BU13" s="283">
        <v>0</v>
      </c>
      <c r="BV13" s="283">
        <v>15</v>
      </c>
      <c r="BW13" s="283">
        <v>3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43</v>
      </c>
      <c r="CD13" s="286" t="s">
        <v>829</v>
      </c>
      <c r="CE13" s="286" t="s">
        <v>829</v>
      </c>
      <c r="CF13" s="286" t="s">
        <v>829</v>
      </c>
      <c r="CG13" s="286" t="s">
        <v>829</v>
      </c>
      <c r="CH13" s="286" t="s">
        <v>829</v>
      </c>
      <c r="CI13" s="286" t="s">
        <v>829</v>
      </c>
      <c r="CJ13" s="286" t="s">
        <v>829</v>
      </c>
      <c r="CK13" s="286" t="s">
        <v>829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637</v>
      </c>
      <c r="E14" s="283">
        <f t="shared" si="8"/>
        <v>6</v>
      </c>
      <c r="F14" s="283">
        <f t="shared" si="9"/>
        <v>0</v>
      </c>
      <c r="G14" s="283">
        <f t="shared" si="10"/>
        <v>0</v>
      </c>
      <c r="H14" s="283">
        <f t="shared" si="11"/>
        <v>160</v>
      </c>
      <c r="I14" s="283">
        <f t="shared" si="12"/>
        <v>94</v>
      </c>
      <c r="J14" s="283">
        <f t="shared" si="13"/>
        <v>29</v>
      </c>
      <c r="K14" s="283">
        <f t="shared" si="14"/>
        <v>1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166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176</v>
      </c>
      <c r="X14" s="283">
        <f t="shared" si="26"/>
        <v>0</v>
      </c>
      <c r="Y14" s="283">
        <f t="shared" si="27"/>
        <v>5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829</v>
      </c>
      <c r="AM14" s="286" t="s">
        <v>829</v>
      </c>
      <c r="AN14" s="286" t="s">
        <v>829</v>
      </c>
      <c r="AO14" s="286" t="s">
        <v>829</v>
      </c>
      <c r="AP14" s="286" t="s">
        <v>829</v>
      </c>
      <c r="AQ14" s="286" t="s">
        <v>829</v>
      </c>
      <c r="AR14" s="286" t="s">
        <v>829</v>
      </c>
      <c r="AS14" s="286" t="s">
        <v>829</v>
      </c>
      <c r="AT14" s="283">
        <v>0</v>
      </c>
      <c r="AU14" s="283">
        <v>0</v>
      </c>
      <c r="AV14" s="283">
        <f>施設資源化量内訳!D14</f>
        <v>637</v>
      </c>
      <c r="AW14" s="283">
        <f>施設資源化量内訳!E14</f>
        <v>6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160</v>
      </c>
      <c r="BA14" s="283">
        <f>施設資源化量内訳!I14</f>
        <v>94</v>
      </c>
      <c r="BB14" s="283">
        <f>施設資源化量内訳!J14</f>
        <v>29</v>
      </c>
      <c r="BC14" s="283">
        <f>施設資源化量内訳!K14</f>
        <v>1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166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176</v>
      </c>
      <c r="BP14" s="283">
        <f>施設資源化量内訳!X14</f>
        <v>0</v>
      </c>
      <c r="BQ14" s="283">
        <f>施設資源化量内訳!Y14</f>
        <v>5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829</v>
      </c>
      <c r="CE14" s="286" t="s">
        <v>829</v>
      </c>
      <c r="CF14" s="286" t="s">
        <v>829</v>
      </c>
      <c r="CG14" s="286" t="s">
        <v>829</v>
      </c>
      <c r="CH14" s="286" t="s">
        <v>829</v>
      </c>
      <c r="CI14" s="286" t="s">
        <v>829</v>
      </c>
      <c r="CJ14" s="286" t="s">
        <v>829</v>
      </c>
      <c r="CK14" s="286" t="s">
        <v>829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2191</v>
      </c>
      <c r="E15" s="283">
        <f t="shared" si="8"/>
        <v>896</v>
      </c>
      <c r="F15" s="283">
        <f t="shared" si="9"/>
        <v>8</v>
      </c>
      <c r="G15" s="283">
        <f t="shared" si="10"/>
        <v>2</v>
      </c>
      <c r="H15" s="283">
        <f t="shared" si="11"/>
        <v>259</v>
      </c>
      <c r="I15" s="283">
        <f t="shared" si="12"/>
        <v>235</v>
      </c>
      <c r="J15" s="283">
        <f t="shared" si="13"/>
        <v>76</v>
      </c>
      <c r="K15" s="283">
        <f t="shared" si="14"/>
        <v>5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111</v>
      </c>
      <c r="P15" s="283">
        <f t="shared" si="18"/>
        <v>0</v>
      </c>
      <c r="Q15" s="283">
        <f t="shared" si="19"/>
        <v>0</v>
      </c>
      <c r="R15" s="283">
        <f t="shared" si="20"/>
        <v>590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9</v>
      </c>
      <c r="Y15" s="283">
        <f t="shared" si="27"/>
        <v>0</v>
      </c>
      <c r="Z15" s="283">
        <f t="shared" si="3"/>
        <v>929</v>
      </c>
      <c r="AA15" s="283">
        <v>655</v>
      </c>
      <c r="AB15" s="283">
        <v>6</v>
      </c>
      <c r="AC15" s="283">
        <v>2</v>
      </c>
      <c r="AD15" s="283">
        <v>257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829</v>
      </c>
      <c r="AM15" s="286" t="s">
        <v>829</v>
      </c>
      <c r="AN15" s="286" t="s">
        <v>829</v>
      </c>
      <c r="AO15" s="286" t="s">
        <v>829</v>
      </c>
      <c r="AP15" s="286" t="s">
        <v>829</v>
      </c>
      <c r="AQ15" s="286" t="s">
        <v>829</v>
      </c>
      <c r="AR15" s="286" t="s">
        <v>829</v>
      </c>
      <c r="AS15" s="286" t="s">
        <v>829</v>
      </c>
      <c r="AT15" s="283">
        <v>9</v>
      </c>
      <c r="AU15" s="283">
        <v>0</v>
      </c>
      <c r="AV15" s="283">
        <f>施設資源化量内訳!D15</f>
        <v>993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0</v>
      </c>
      <c r="BA15" s="283">
        <f>施設資源化量内訳!I15</f>
        <v>235</v>
      </c>
      <c r="BB15" s="283">
        <f>施設資源化量内訳!J15</f>
        <v>76</v>
      </c>
      <c r="BC15" s="283">
        <f>施設資源化量内訳!K15</f>
        <v>5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87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590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269</v>
      </c>
      <c r="BS15" s="283">
        <v>241</v>
      </c>
      <c r="BT15" s="283">
        <v>2</v>
      </c>
      <c r="BU15" s="283">
        <v>0</v>
      </c>
      <c r="BV15" s="283">
        <v>2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24</v>
      </c>
      <c r="CD15" s="286" t="s">
        <v>829</v>
      </c>
      <c r="CE15" s="286" t="s">
        <v>829</v>
      </c>
      <c r="CF15" s="286" t="s">
        <v>829</v>
      </c>
      <c r="CG15" s="286" t="s">
        <v>829</v>
      </c>
      <c r="CH15" s="286" t="s">
        <v>829</v>
      </c>
      <c r="CI15" s="286" t="s">
        <v>829</v>
      </c>
      <c r="CJ15" s="286" t="s">
        <v>829</v>
      </c>
      <c r="CK15" s="286" t="s">
        <v>829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3379</v>
      </c>
      <c r="E16" s="283">
        <f t="shared" si="8"/>
        <v>910</v>
      </c>
      <c r="F16" s="283">
        <f t="shared" si="9"/>
        <v>4</v>
      </c>
      <c r="G16" s="283">
        <f t="shared" si="10"/>
        <v>0</v>
      </c>
      <c r="H16" s="283">
        <f t="shared" si="11"/>
        <v>86</v>
      </c>
      <c r="I16" s="283">
        <f t="shared" si="12"/>
        <v>267</v>
      </c>
      <c r="J16" s="283">
        <f t="shared" si="13"/>
        <v>122</v>
      </c>
      <c r="K16" s="283">
        <f t="shared" si="14"/>
        <v>1</v>
      </c>
      <c r="L16" s="283">
        <f t="shared" si="15"/>
        <v>538</v>
      </c>
      <c r="M16" s="283">
        <f t="shared" si="16"/>
        <v>72</v>
      </c>
      <c r="N16" s="283">
        <f t="shared" si="1"/>
        <v>50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226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2</v>
      </c>
      <c r="Y16" s="283">
        <f t="shared" si="27"/>
        <v>1101</v>
      </c>
      <c r="Z16" s="283">
        <f t="shared" si="3"/>
        <v>1110</v>
      </c>
      <c r="AA16" s="283">
        <v>910</v>
      </c>
      <c r="AB16" s="283">
        <v>4</v>
      </c>
      <c r="AC16" s="283">
        <v>0</v>
      </c>
      <c r="AD16" s="283">
        <v>16</v>
      </c>
      <c r="AE16" s="283">
        <v>52</v>
      </c>
      <c r="AF16" s="283">
        <v>25</v>
      </c>
      <c r="AG16" s="283">
        <v>1</v>
      </c>
      <c r="AH16" s="283">
        <v>50</v>
      </c>
      <c r="AI16" s="283">
        <v>0</v>
      </c>
      <c r="AJ16" s="283">
        <v>50</v>
      </c>
      <c r="AK16" s="286">
        <v>0</v>
      </c>
      <c r="AL16" s="286" t="s">
        <v>829</v>
      </c>
      <c r="AM16" s="286" t="s">
        <v>829</v>
      </c>
      <c r="AN16" s="286" t="s">
        <v>829</v>
      </c>
      <c r="AO16" s="286" t="s">
        <v>829</v>
      </c>
      <c r="AP16" s="286" t="s">
        <v>829</v>
      </c>
      <c r="AQ16" s="286" t="s">
        <v>829</v>
      </c>
      <c r="AR16" s="286" t="s">
        <v>829</v>
      </c>
      <c r="AS16" s="286" t="s">
        <v>829</v>
      </c>
      <c r="AT16" s="283">
        <v>2</v>
      </c>
      <c r="AU16" s="283">
        <v>0</v>
      </c>
      <c r="AV16" s="283">
        <f>施設資源化量内訳!D16</f>
        <v>2269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70</v>
      </c>
      <c r="BA16" s="283">
        <f>施設資源化量内訳!I16</f>
        <v>215</v>
      </c>
      <c r="BB16" s="283">
        <f>施設資源化量内訳!J16</f>
        <v>97</v>
      </c>
      <c r="BC16" s="283">
        <f>施設資源化量内訳!K16</f>
        <v>0</v>
      </c>
      <c r="BD16" s="283">
        <f>施設資源化量内訳!L16</f>
        <v>488</v>
      </c>
      <c r="BE16" s="283">
        <f>施設資源化量内訳!M16</f>
        <v>72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226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1101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829</v>
      </c>
      <c r="CE16" s="286" t="s">
        <v>829</v>
      </c>
      <c r="CF16" s="286" t="s">
        <v>829</v>
      </c>
      <c r="CG16" s="286" t="s">
        <v>829</v>
      </c>
      <c r="CH16" s="286" t="s">
        <v>829</v>
      </c>
      <c r="CI16" s="286" t="s">
        <v>829</v>
      </c>
      <c r="CJ16" s="286" t="s">
        <v>829</v>
      </c>
      <c r="CK16" s="286" t="s">
        <v>829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7637</v>
      </c>
      <c r="E17" s="283">
        <f t="shared" si="8"/>
        <v>23</v>
      </c>
      <c r="F17" s="283">
        <f t="shared" si="9"/>
        <v>0</v>
      </c>
      <c r="G17" s="283">
        <f t="shared" si="10"/>
        <v>0</v>
      </c>
      <c r="H17" s="283">
        <f t="shared" si="11"/>
        <v>334</v>
      </c>
      <c r="I17" s="283">
        <f t="shared" si="12"/>
        <v>316</v>
      </c>
      <c r="J17" s="283">
        <f t="shared" si="13"/>
        <v>80</v>
      </c>
      <c r="K17" s="283">
        <f t="shared" si="14"/>
        <v>0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7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6877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0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829</v>
      </c>
      <c r="AM17" s="286" t="s">
        <v>829</v>
      </c>
      <c r="AN17" s="286" t="s">
        <v>829</v>
      </c>
      <c r="AO17" s="286" t="s">
        <v>829</v>
      </c>
      <c r="AP17" s="286" t="s">
        <v>829</v>
      </c>
      <c r="AQ17" s="286" t="s">
        <v>829</v>
      </c>
      <c r="AR17" s="286" t="s">
        <v>829</v>
      </c>
      <c r="AS17" s="286" t="s">
        <v>829</v>
      </c>
      <c r="AT17" s="283">
        <v>0</v>
      </c>
      <c r="AU17" s="283">
        <v>0</v>
      </c>
      <c r="AV17" s="283">
        <f>施設資源化量内訳!D17</f>
        <v>7637</v>
      </c>
      <c r="AW17" s="283">
        <f>施設資源化量内訳!E17</f>
        <v>23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334</v>
      </c>
      <c r="BA17" s="283">
        <f>施設資源化量内訳!I17</f>
        <v>316</v>
      </c>
      <c r="BB17" s="283">
        <f>施設資源化量内訳!J17</f>
        <v>80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7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6877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829</v>
      </c>
      <c r="CE17" s="286" t="s">
        <v>829</v>
      </c>
      <c r="CF17" s="286" t="s">
        <v>829</v>
      </c>
      <c r="CG17" s="286" t="s">
        <v>829</v>
      </c>
      <c r="CH17" s="286" t="s">
        <v>829</v>
      </c>
      <c r="CI17" s="286" t="s">
        <v>829</v>
      </c>
      <c r="CJ17" s="286" t="s">
        <v>829</v>
      </c>
      <c r="CK17" s="286" t="s">
        <v>829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2310</v>
      </c>
      <c r="E18" s="283">
        <f t="shared" si="8"/>
        <v>216</v>
      </c>
      <c r="F18" s="283">
        <f t="shared" si="9"/>
        <v>2</v>
      </c>
      <c r="G18" s="283">
        <f t="shared" si="10"/>
        <v>4</v>
      </c>
      <c r="H18" s="283">
        <f t="shared" si="11"/>
        <v>143</v>
      </c>
      <c r="I18" s="283">
        <f t="shared" si="12"/>
        <v>151</v>
      </c>
      <c r="J18" s="283">
        <f t="shared" si="13"/>
        <v>8</v>
      </c>
      <c r="K18" s="283">
        <f t="shared" si="14"/>
        <v>5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8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1614</v>
      </c>
      <c r="V18" s="283">
        <f t="shared" si="24"/>
        <v>0</v>
      </c>
      <c r="W18" s="283">
        <f t="shared" si="25"/>
        <v>131</v>
      </c>
      <c r="X18" s="283">
        <f t="shared" si="26"/>
        <v>10</v>
      </c>
      <c r="Y18" s="283">
        <f t="shared" si="27"/>
        <v>18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829</v>
      </c>
      <c r="AM18" s="286" t="s">
        <v>829</v>
      </c>
      <c r="AN18" s="286" t="s">
        <v>829</v>
      </c>
      <c r="AO18" s="286" t="s">
        <v>829</v>
      </c>
      <c r="AP18" s="286" t="s">
        <v>829</v>
      </c>
      <c r="AQ18" s="286" t="s">
        <v>829</v>
      </c>
      <c r="AR18" s="286" t="s">
        <v>829</v>
      </c>
      <c r="AS18" s="286" t="s">
        <v>829</v>
      </c>
      <c r="AT18" s="283">
        <v>0</v>
      </c>
      <c r="AU18" s="283">
        <v>0</v>
      </c>
      <c r="AV18" s="283">
        <f>施設資源化量内訳!D18</f>
        <v>2074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137</v>
      </c>
      <c r="BA18" s="283">
        <f>施設資源化量内訳!I18</f>
        <v>151</v>
      </c>
      <c r="BB18" s="283">
        <f>施設資源化量内訳!J18</f>
        <v>8</v>
      </c>
      <c r="BC18" s="283">
        <f>施設資源化量内訳!K18</f>
        <v>5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1614</v>
      </c>
      <c r="BN18" s="283">
        <f>施設資源化量内訳!V18</f>
        <v>0</v>
      </c>
      <c r="BO18" s="283">
        <f>施設資源化量内訳!W18</f>
        <v>131</v>
      </c>
      <c r="BP18" s="283">
        <f>施設資源化量内訳!X18</f>
        <v>10</v>
      </c>
      <c r="BQ18" s="283">
        <f>施設資源化量内訳!Y18</f>
        <v>18</v>
      </c>
      <c r="BR18" s="283">
        <f t="shared" si="5"/>
        <v>236</v>
      </c>
      <c r="BS18" s="283">
        <v>216</v>
      </c>
      <c r="BT18" s="283">
        <v>2</v>
      </c>
      <c r="BU18" s="283">
        <v>4</v>
      </c>
      <c r="BV18" s="283">
        <v>6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8</v>
      </c>
      <c r="CD18" s="286" t="s">
        <v>829</v>
      </c>
      <c r="CE18" s="286" t="s">
        <v>829</v>
      </c>
      <c r="CF18" s="286" t="s">
        <v>829</v>
      </c>
      <c r="CG18" s="286" t="s">
        <v>829</v>
      </c>
      <c r="CH18" s="286" t="s">
        <v>829</v>
      </c>
      <c r="CI18" s="286" t="s">
        <v>829</v>
      </c>
      <c r="CJ18" s="286" t="s">
        <v>829</v>
      </c>
      <c r="CK18" s="286" t="s">
        <v>829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2100</v>
      </c>
      <c r="E19" s="283">
        <f t="shared" si="8"/>
        <v>1429</v>
      </c>
      <c r="F19" s="283">
        <f t="shared" si="9"/>
        <v>3</v>
      </c>
      <c r="G19" s="283">
        <f t="shared" si="10"/>
        <v>0</v>
      </c>
      <c r="H19" s="283">
        <f t="shared" si="11"/>
        <v>118</v>
      </c>
      <c r="I19" s="283">
        <f t="shared" si="12"/>
        <v>273</v>
      </c>
      <c r="J19" s="283">
        <f t="shared" si="13"/>
        <v>135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142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1645</v>
      </c>
      <c r="AA19" s="283">
        <v>1021</v>
      </c>
      <c r="AB19" s="283">
        <v>0</v>
      </c>
      <c r="AC19" s="283">
        <v>0</v>
      </c>
      <c r="AD19" s="283">
        <v>114</v>
      </c>
      <c r="AE19" s="283">
        <v>273</v>
      </c>
      <c r="AF19" s="283">
        <v>135</v>
      </c>
      <c r="AG19" s="283">
        <v>0</v>
      </c>
      <c r="AH19" s="283">
        <v>0</v>
      </c>
      <c r="AI19" s="283">
        <v>0</v>
      </c>
      <c r="AJ19" s="283">
        <v>0</v>
      </c>
      <c r="AK19" s="286">
        <v>102</v>
      </c>
      <c r="AL19" s="286" t="s">
        <v>829</v>
      </c>
      <c r="AM19" s="286" t="s">
        <v>829</v>
      </c>
      <c r="AN19" s="286" t="s">
        <v>829</v>
      </c>
      <c r="AO19" s="286" t="s">
        <v>829</v>
      </c>
      <c r="AP19" s="286" t="s">
        <v>829</v>
      </c>
      <c r="AQ19" s="286" t="s">
        <v>829</v>
      </c>
      <c r="AR19" s="286" t="s">
        <v>829</v>
      </c>
      <c r="AS19" s="286" t="s">
        <v>829</v>
      </c>
      <c r="AT19" s="283">
        <v>0</v>
      </c>
      <c r="AU19" s="283">
        <v>0</v>
      </c>
      <c r="AV19" s="283">
        <f>施設資源化量内訳!D19</f>
        <v>0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0</v>
      </c>
      <c r="BA19" s="283">
        <f>施設資源化量内訳!I19</f>
        <v>0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455</v>
      </c>
      <c r="BS19" s="283">
        <v>408</v>
      </c>
      <c r="BT19" s="283">
        <v>3</v>
      </c>
      <c r="BU19" s="283">
        <v>0</v>
      </c>
      <c r="BV19" s="283">
        <v>4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40</v>
      </c>
      <c r="CD19" s="286" t="s">
        <v>829</v>
      </c>
      <c r="CE19" s="286" t="s">
        <v>829</v>
      </c>
      <c r="CF19" s="286" t="s">
        <v>829</v>
      </c>
      <c r="CG19" s="286" t="s">
        <v>829</v>
      </c>
      <c r="CH19" s="286" t="s">
        <v>829</v>
      </c>
      <c r="CI19" s="286" t="s">
        <v>829</v>
      </c>
      <c r="CJ19" s="286" t="s">
        <v>829</v>
      </c>
      <c r="CK19" s="286" t="s">
        <v>829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11859</v>
      </c>
      <c r="E20" s="283">
        <f t="shared" si="8"/>
        <v>1973</v>
      </c>
      <c r="F20" s="283">
        <f t="shared" si="9"/>
        <v>16</v>
      </c>
      <c r="G20" s="283">
        <f t="shared" si="10"/>
        <v>0</v>
      </c>
      <c r="H20" s="283">
        <f t="shared" si="11"/>
        <v>238</v>
      </c>
      <c r="I20" s="283">
        <f t="shared" si="12"/>
        <v>688</v>
      </c>
      <c r="J20" s="283">
        <f t="shared" si="13"/>
        <v>188</v>
      </c>
      <c r="K20" s="283">
        <f t="shared" si="14"/>
        <v>0</v>
      </c>
      <c r="L20" s="283">
        <f t="shared" si="15"/>
        <v>0</v>
      </c>
      <c r="M20" s="283">
        <f t="shared" si="16"/>
        <v>0</v>
      </c>
      <c r="N20" s="283">
        <f t="shared" si="1"/>
        <v>0</v>
      </c>
      <c r="O20" s="283">
        <f t="shared" si="17"/>
        <v>57</v>
      </c>
      <c r="P20" s="283">
        <f t="shared" si="18"/>
        <v>0</v>
      </c>
      <c r="Q20" s="283">
        <f t="shared" si="19"/>
        <v>0</v>
      </c>
      <c r="R20" s="283">
        <f t="shared" si="20"/>
        <v>3167</v>
      </c>
      <c r="S20" s="283">
        <f t="shared" si="21"/>
        <v>0</v>
      </c>
      <c r="T20" s="283">
        <f t="shared" si="22"/>
        <v>3575</v>
      </c>
      <c r="U20" s="283">
        <f t="shared" si="23"/>
        <v>0</v>
      </c>
      <c r="V20" s="283">
        <f t="shared" si="24"/>
        <v>0</v>
      </c>
      <c r="W20" s="283">
        <f t="shared" si="25"/>
        <v>959</v>
      </c>
      <c r="X20" s="283">
        <f t="shared" si="26"/>
        <v>0</v>
      </c>
      <c r="Y20" s="283">
        <f t="shared" si="27"/>
        <v>998</v>
      </c>
      <c r="Z20" s="283">
        <f t="shared" si="3"/>
        <v>1131</v>
      </c>
      <c r="AA20" s="283">
        <v>1043</v>
      </c>
      <c r="AB20" s="283">
        <v>5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24</v>
      </c>
      <c r="AL20" s="286" t="s">
        <v>829</v>
      </c>
      <c r="AM20" s="286" t="s">
        <v>829</v>
      </c>
      <c r="AN20" s="286" t="s">
        <v>829</v>
      </c>
      <c r="AO20" s="286" t="s">
        <v>829</v>
      </c>
      <c r="AP20" s="286" t="s">
        <v>829</v>
      </c>
      <c r="AQ20" s="286" t="s">
        <v>829</v>
      </c>
      <c r="AR20" s="286" t="s">
        <v>829</v>
      </c>
      <c r="AS20" s="286" t="s">
        <v>829</v>
      </c>
      <c r="AT20" s="283">
        <v>0</v>
      </c>
      <c r="AU20" s="283">
        <v>59</v>
      </c>
      <c r="AV20" s="283">
        <f>施設資源化量内訳!D20</f>
        <v>9754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238</v>
      </c>
      <c r="BA20" s="283">
        <f>施設資源化量内訳!I20</f>
        <v>688</v>
      </c>
      <c r="BB20" s="283">
        <f>施設資源化量内訳!J20</f>
        <v>188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3167</v>
      </c>
      <c r="BK20" s="283">
        <f>施設資源化量内訳!S20</f>
        <v>0</v>
      </c>
      <c r="BL20" s="283">
        <f>施設資源化量内訳!T20</f>
        <v>3575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959</v>
      </c>
      <c r="BP20" s="283">
        <f>施設資源化量内訳!X20</f>
        <v>0</v>
      </c>
      <c r="BQ20" s="283">
        <f>施設資源化量内訳!Y20</f>
        <v>939</v>
      </c>
      <c r="BR20" s="283">
        <f t="shared" si="5"/>
        <v>974</v>
      </c>
      <c r="BS20" s="283">
        <v>930</v>
      </c>
      <c r="BT20" s="283">
        <v>11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33</v>
      </c>
      <c r="CD20" s="286" t="s">
        <v>829</v>
      </c>
      <c r="CE20" s="286" t="s">
        <v>829</v>
      </c>
      <c r="CF20" s="286" t="s">
        <v>829</v>
      </c>
      <c r="CG20" s="286" t="s">
        <v>829</v>
      </c>
      <c r="CH20" s="286" t="s">
        <v>829</v>
      </c>
      <c r="CI20" s="286" t="s">
        <v>829</v>
      </c>
      <c r="CJ20" s="286" t="s">
        <v>829</v>
      </c>
      <c r="CK20" s="286" t="s">
        <v>829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5040</v>
      </c>
      <c r="E21" s="283">
        <f t="shared" si="8"/>
        <v>1041</v>
      </c>
      <c r="F21" s="283">
        <f t="shared" si="9"/>
        <v>10</v>
      </c>
      <c r="G21" s="283">
        <f t="shared" si="10"/>
        <v>51</v>
      </c>
      <c r="H21" s="283">
        <f t="shared" si="11"/>
        <v>329</v>
      </c>
      <c r="I21" s="283">
        <f t="shared" si="12"/>
        <v>438</v>
      </c>
      <c r="J21" s="283">
        <f t="shared" si="13"/>
        <v>58</v>
      </c>
      <c r="K21" s="283">
        <f t="shared" si="14"/>
        <v>13</v>
      </c>
      <c r="L21" s="283">
        <f t="shared" si="15"/>
        <v>2</v>
      </c>
      <c r="M21" s="283">
        <f t="shared" si="16"/>
        <v>0</v>
      </c>
      <c r="N21" s="283">
        <f t="shared" si="1"/>
        <v>0</v>
      </c>
      <c r="O21" s="283">
        <f t="shared" si="17"/>
        <v>39</v>
      </c>
      <c r="P21" s="283">
        <f t="shared" si="18"/>
        <v>36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2786</v>
      </c>
      <c r="V21" s="283">
        <f t="shared" si="24"/>
        <v>0</v>
      </c>
      <c r="W21" s="283">
        <f t="shared" si="25"/>
        <v>226</v>
      </c>
      <c r="X21" s="283">
        <f t="shared" si="26"/>
        <v>3</v>
      </c>
      <c r="Y21" s="283">
        <f t="shared" si="27"/>
        <v>8</v>
      </c>
      <c r="Z21" s="283">
        <f t="shared" si="3"/>
        <v>347</v>
      </c>
      <c r="AA21" s="283">
        <v>203</v>
      </c>
      <c r="AB21" s="283">
        <v>3</v>
      </c>
      <c r="AC21" s="283">
        <v>15</v>
      </c>
      <c r="AD21" s="283">
        <v>11</v>
      </c>
      <c r="AE21" s="283">
        <v>55</v>
      </c>
      <c r="AF21" s="283">
        <v>21</v>
      </c>
      <c r="AG21" s="283">
        <v>3</v>
      </c>
      <c r="AH21" s="283">
        <v>2</v>
      </c>
      <c r="AI21" s="283">
        <v>0</v>
      </c>
      <c r="AJ21" s="283">
        <v>0</v>
      </c>
      <c r="AK21" s="286">
        <v>31</v>
      </c>
      <c r="AL21" s="286" t="s">
        <v>829</v>
      </c>
      <c r="AM21" s="286" t="s">
        <v>829</v>
      </c>
      <c r="AN21" s="286" t="s">
        <v>829</v>
      </c>
      <c r="AO21" s="286" t="s">
        <v>829</v>
      </c>
      <c r="AP21" s="286" t="s">
        <v>829</v>
      </c>
      <c r="AQ21" s="286" t="s">
        <v>829</v>
      </c>
      <c r="AR21" s="286" t="s">
        <v>829</v>
      </c>
      <c r="AS21" s="286" t="s">
        <v>829</v>
      </c>
      <c r="AT21" s="283">
        <v>3</v>
      </c>
      <c r="AU21" s="283">
        <v>0</v>
      </c>
      <c r="AV21" s="283">
        <f>施設資源化量内訳!D21</f>
        <v>3811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26</v>
      </c>
      <c r="AZ21" s="283">
        <f>施設資源化量内訳!H21</f>
        <v>299</v>
      </c>
      <c r="BA21" s="283">
        <f>施設資源化量内訳!I21</f>
        <v>383</v>
      </c>
      <c r="BB21" s="283">
        <f>施設資源化量内訳!J21</f>
        <v>37</v>
      </c>
      <c r="BC21" s="283">
        <f>施設資源化量内訳!K21</f>
        <v>10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36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2786</v>
      </c>
      <c r="BN21" s="283">
        <f>施設資源化量内訳!V21</f>
        <v>0</v>
      </c>
      <c r="BO21" s="283">
        <f>施設資源化量内訳!W21</f>
        <v>226</v>
      </c>
      <c r="BP21" s="283">
        <f>施設資源化量内訳!X21</f>
        <v>0</v>
      </c>
      <c r="BQ21" s="283">
        <f>施設資源化量内訳!Y21</f>
        <v>8</v>
      </c>
      <c r="BR21" s="283">
        <f t="shared" si="5"/>
        <v>882</v>
      </c>
      <c r="BS21" s="283">
        <v>838</v>
      </c>
      <c r="BT21" s="283">
        <v>7</v>
      </c>
      <c r="BU21" s="283">
        <v>10</v>
      </c>
      <c r="BV21" s="283">
        <v>19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8</v>
      </c>
      <c r="CD21" s="286" t="s">
        <v>829</v>
      </c>
      <c r="CE21" s="286" t="s">
        <v>829</v>
      </c>
      <c r="CF21" s="286" t="s">
        <v>829</v>
      </c>
      <c r="CG21" s="286" t="s">
        <v>829</v>
      </c>
      <c r="CH21" s="286" t="s">
        <v>829</v>
      </c>
      <c r="CI21" s="286" t="s">
        <v>829</v>
      </c>
      <c r="CJ21" s="286" t="s">
        <v>829</v>
      </c>
      <c r="CK21" s="286" t="s">
        <v>829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661</v>
      </c>
      <c r="E22" s="283">
        <f t="shared" si="8"/>
        <v>222</v>
      </c>
      <c r="F22" s="283">
        <f t="shared" si="9"/>
        <v>1</v>
      </c>
      <c r="G22" s="283">
        <f t="shared" si="10"/>
        <v>0</v>
      </c>
      <c r="H22" s="283">
        <f t="shared" si="11"/>
        <v>186</v>
      </c>
      <c r="I22" s="283">
        <f t="shared" si="12"/>
        <v>141</v>
      </c>
      <c r="J22" s="283">
        <f t="shared" si="13"/>
        <v>72</v>
      </c>
      <c r="K22" s="283">
        <f t="shared" si="14"/>
        <v>2</v>
      </c>
      <c r="L22" s="283">
        <f t="shared" si="15"/>
        <v>0</v>
      </c>
      <c r="M22" s="283">
        <f t="shared" si="16"/>
        <v>14</v>
      </c>
      <c r="N22" s="283">
        <f t="shared" si="1"/>
        <v>0</v>
      </c>
      <c r="O22" s="283">
        <f t="shared" si="17"/>
        <v>8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15</v>
      </c>
      <c r="Z22" s="283">
        <f t="shared" si="3"/>
        <v>350</v>
      </c>
      <c r="AA22" s="283">
        <v>48</v>
      </c>
      <c r="AB22" s="283">
        <v>0</v>
      </c>
      <c r="AC22" s="283">
        <v>0</v>
      </c>
      <c r="AD22" s="283">
        <v>58</v>
      </c>
      <c r="AE22" s="283">
        <v>141</v>
      </c>
      <c r="AF22" s="283">
        <v>72</v>
      </c>
      <c r="AG22" s="283">
        <v>2</v>
      </c>
      <c r="AH22" s="283">
        <v>0</v>
      </c>
      <c r="AI22" s="283">
        <v>14</v>
      </c>
      <c r="AJ22" s="283">
        <v>0</v>
      </c>
      <c r="AK22" s="286">
        <v>0</v>
      </c>
      <c r="AL22" s="286" t="s">
        <v>829</v>
      </c>
      <c r="AM22" s="286" t="s">
        <v>829</v>
      </c>
      <c r="AN22" s="286" t="s">
        <v>829</v>
      </c>
      <c r="AO22" s="286" t="s">
        <v>829</v>
      </c>
      <c r="AP22" s="286" t="s">
        <v>829</v>
      </c>
      <c r="AQ22" s="286" t="s">
        <v>829</v>
      </c>
      <c r="AR22" s="286" t="s">
        <v>829</v>
      </c>
      <c r="AS22" s="286" t="s">
        <v>829</v>
      </c>
      <c r="AT22" s="283">
        <v>0</v>
      </c>
      <c r="AU22" s="283">
        <v>15</v>
      </c>
      <c r="AV22" s="283">
        <f>施設資源化量内訳!D22</f>
        <v>125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125</v>
      </c>
      <c r="BA22" s="283">
        <f>施設資源化量内訳!I22</f>
        <v>0</v>
      </c>
      <c r="BB22" s="283">
        <f>施設資源化量内訳!J22</f>
        <v>0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186</v>
      </c>
      <c r="BS22" s="283">
        <v>174</v>
      </c>
      <c r="BT22" s="283">
        <v>1</v>
      </c>
      <c r="BU22" s="283">
        <v>0</v>
      </c>
      <c r="BV22" s="283">
        <v>3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8</v>
      </c>
      <c r="CD22" s="286" t="s">
        <v>829</v>
      </c>
      <c r="CE22" s="286" t="s">
        <v>829</v>
      </c>
      <c r="CF22" s="286" t="s">
        <v>829</v>
      </c>
      <c r="CG22" s="286" t="s">
        <v>829</v>
      </c>
      <c r="CH22" s="286" t="s">
        <v>829</v>
      </c>
      <c r="CI22" s="286" t="s">
        <v>829</v>
      </c>
      <c r="CJ22" s="286" t="s">
        <v>829</v>
      </c>
      <c r="CK22" s="286" t="s">
        <v>829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2529</v>
      </c>
      <c r="E23" s="283">
        <f t="shared" si="8"/>
        <v>869</v>
      </c>
      <c r="F23" s="283">
        <f t="shared" si="9"/>
        <v>7</v>
      </c>
      <c r="G23" s="283">
        <f t="shared" si="10"/>
        <v>0</v>
      </c>
      <c r="H23" s="283">
        <f t="shared" si="11"/>
        <v>135</v>
      </c>
      <c r="I23" s="283">
        <f t="shared" si="12"/>
        <v>238</v>
      </c>
      <c r="J23" s="283">
        <f t="shared" si="13"/>
        <v>187</v>
      </c>
      <c r="K23" s="283">
        <f t="shared" si="14"/>
        <v>0</v>
      </c>
      <c r="L23" s="283">
        <f t="shared" si="15"/>
        <v>157</v>
      </c>
      <c r="M23" s="283">
        <f t="shared" si="16"/>
        <v>0</v>
      </c>
      <c r="N23" s="283">
        <f t="shared" si="1"/>
        <v>0</v>
      </c>
      <c r="O23" s="283">
        <f t="shared" si="17"/>
        <v>6</v>
      </c>
      <c r="P23" s="283">
        <f t="shared" si="18"/>
        <v>0</v>
      </c>
      <c r="Q23" s="283">
        <f t="shared" si="19"/>
        <v>0</v>
      </c>
      <c r="R23" s="283">
        <f t="shared" si="20"/>
        <v>642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288</v>
      </c>
      <c r="Z23" s="283">
        <f t="shared" si="3"/>
        <v>681</v>
      </c>
      <c r="AA23" s="283">
        <v>125</v>
      </c>
      <c r="AB23" s="283">
        <v>0</v>
      </c>
      <c r="AC23" s="283">
        <v>0</v>
      </c>
      <c r="AD23" s="283">
        <v>135</v>
      </c>
      <c r="AE23" s="283">
        <v>238</v>
      </c>
      <c r="AF23" s="283">
        <v>183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829</v>
      </c>
      <c r="AM23" s="286" t="s">
        <v>829</v>
      </c>
      <c r="AN23" s="286" t="s">
        <v>829</v>
      </c>
      <c r="AO23" s="286" t="s">
        <v>829</v>
      </c>
      <c r="AP23" s="286" t="s">
        <v>829</v>
      </c>
      <c r="AQ23" s="286" t="s">
        <v>829</v>
      </c>
      <c r="AR23" s="286" t="s">
        <v>829</v>
      </c>
      <c r="AS23" s="286" t="s">
        <v>829</v>
      </c>
      <c r="AT23" s="283">
        <v>0</v>
      </c>
      <c r="AU23" s="283">
        <v>0</v>
      </c>
      <c r="AV23" s="283">
        <f>施設資源化量内訳!D23</f>
        <v>1091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0</v>
      </c>
      <c r="BA23" s="283">
        <f>施設資源化量内訳!I23</f>
        <v>0</v>
      </c>
      <c r="BB23" s="283">
        <f>施設資源化量内訳!J23</f>
        <v>4</v>
      </c>
      <c r="BC23" s="283">
        <f>施設資源化量内訳!K23</f>
        <v>0</v>
      </c>
      <c r="BD23" s="283">
        <f>施設資源化量内訳!L23</f>
        <v>157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642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288</v>
      </c>
      <c r="BR23" s="283">
        <f t="shared" si="5"/>
        <v>757</v>
      </c>
      <c r="BS23" s="283">
        <v>744</v>
      </c>
      <c r="BT23" s="283">
        <v>7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6</v>
      </c>
      <c r="CD23" s="286" t="s">
        <v>829</v>
      </c>
      <c r="CE23" s="286" t="s">
        <v>829</v>
      </c>
      <c r="CF23" s="286" t="s">
        <v>829</v>
      </c>
      <c r="CG23" s="286" t="s">
        <v>829</v>
      </c>
      <c r="CH23" s="286" t="s">
        <v>829</v>
      </c>
      <c r="CI23" s="286" t="s">
        <v>829</v>
      </c>
      <c r="CJ23" s="286" t="s">
        <v>829</v>
      </c>
      <c r="CK23" s="286" t="s">
        <v>829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1446</v>
      </c>
      <c r="E24" s="283">
        <f t="shared" si="8"/>
        <v>605</v>
      </c>
      <c r="F24" s="283">
        <f t="shared" si="9"/>
        <v>3</v>
      </c>
      <c r="G24" s="283">
        <f t="shared" si="10"/>
        <v>132</v>
      </c>
      <c r="H24" s="283">
        <f t="shared" si="11"/>
        <v>256</v>
      </c>
      <c r="I24" s="283">
        <f t="shared" si="12"/>
        <v>166</v>
      </c>
      <c r="J24" s="283">
        <f t="shared" si="13"/>
        <v>44</v>
      </c>
      <c r="K24" s="283">
        <f t="shared" si="14"/>
        <v>0</v>
      </c>
      <c r="L24" s="283">
        <f t="shared" si="15"/>
        <v>137</v>
      </c>
      <c r="M24" s="283">
        <f t="shared" si="16"/>
        <v>32</v>
      </c>
      <c r="N24" s="283">
        <f t="shared" si="1"/>
        <v>0</v>
      </c>
      <c r="O24" s="283">
        <f t="shared" si="17"/>
        <v>57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1</v>
      </c>
      <c r="Y24" s="283">
        <f t="shared" si="27"/>
        <v>13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829</v>
      </c>
      <c r="AM24" s="286" t="s">
        <v>829</v>
      </c>
      <c r="AN24" s="286" t="s">
        <v>829</v>
      </c>
      <c r="AO24" s="286" t="s">
        <v>829</v>
      </c>
      <c r="AP24" s="286" t="s">
        <v>829</v>
      </c>
      <c r="AQ24" s="286" t="s">
        <v>829</v>
      </c>
      <c r="AR24" s="286" t="s">
        <v>829</v>
      </c>
      <c r="AS24" s="286" t="s">
        <v>829</v>
      </c>
      <c r="AT24" s="283">
        <v>0</v>
      </c>
      <c r="AU24" s="283">
        <v>0</v>
      </c>
      <c r="AV24" s="283">
        <f>施設資源化量内訳!D24</f>
        <v>1109</v>
      </c>
      <c r="AW24" s="283">
        <f>施設資源化量内訳!E24</f>
        <v>278</v>
      </c>
      <c r="AX24" s="283">
        <f>施設資源化量内訳!F24</f>
        <v>1</v>
      </c>
      <c r="AY24" s="283">
        <f>施設資源化量内訳!G24</f>
        <v>132</v>
      </c>
      <c r="AZ24" s="283">
        <f>施設資源化量内訳!H24</f>
        <v>249</v>
      </c>
      <c r="BA24" s="283">
        <f>施設資源化量内訳!I24</f>
        <v>166</v>
      </c>
      <c r="BB24" s="283">
        <f>施設資源化量内訳!J24</f>
        <v>44</v>
      </c>
      <c r="BC24" s="283">
        <f>施設資源化量内訳!K24</f>
        <v>0</v>
      </c>
      <c r="BD24" s="283">
        <f>施設資源化量内訳!L24</f>
        <v>137</v>
      </c>
      <c r="BE24" s="283">
        <f>施設資源化量内訳!M24</f>
        <v>32</v>
      </c>
      <c r="BF24" s="283">
        <f>施設資源化量内訳!N24</f>
        <v>0</v>
      </c>
      <c r="BG24" s="283">
        <f>施設資源化量内訳!O24</f>
        <v>56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1</v>
      </c>
      <c r="BQ24" s="283">
        <f>施設資源化量内訳!Y24</f>
        <v>13</v>
      </c>
      <c r="BR24" s="283">
        <f t="shared" si="5"/>
        <v>337</v>
      </c>
      <c r="BS24" s="283">
        <v>327</v>
      </c>
      <c r="BT24" s="283">
        <v>2</v>
      </c>
      <c r="BU24" s="283">
        <v>0</v>
      </c>
      <c r="BV24" s="283">
        <v>7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1</v>
      </c>
      <c r="CD24" s="286" t="s">
        <v>829</v>
      </c>
      <c r="CE24" s="286" t="s">
        <v>829</v>
      </c>
      <c r="CF24" s="286" t="s">
        <v>829</v>
      </c>
      <c r="CG24" s="286" t="s">
        <v>829</v>
      </c>
      <c r="CH24" s="286" t="s">
        <v>829</v>
      </c>
      <c r="CI24" s="286" t="s">
        <v>829</v>
      </c>
      <c r="CJ24" s="286" t="s">
        <v>829</v>
      </c>
      <c r="CK24" s="286" t="s">
        <v>829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1543</v>
      </c>
      <c r="E25" s="283">
        <f t="shared" si="8"/>
        <v>516</v>
      </c>
      <c r="F25" s="283">
        <f t="shared" si="9"/>
        <v>4</v>
      </c>
      <c r="G25" s="283">
        <f t="shared" si="10"/>
        <v>91</v>
      </c>
      <c r="H25" s="283">
        <f t="shared" si="11"/>
        <v>194</v>
      </c>
      <c r="I25" s="283">
        <f t="shared" si="12"/>
        <v>283</v>
      </c>
      <c r="J25" s="283">
        <f t="shared" si="13"/>
        <v>127</v>
      </c>
      <c r="K25" s="283">
        <f t="shared" si="14"/>
        <v>5</v>
      </c>
      <c r="L25" s="283">
        <f t="shared" si="15"/>
        <v>163</v>
      </c>
      <c r="M25" s="283">
        <f t="shared" si="16"/>
        <v>0</v>
      </c>
      <c r="N25" s="283">
        <f t="shared" si="1"/>
        <v>85</v>
      </c>
      <c r="O25" s="283">
        <f t="shared" si="17"/>
        <v>60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15</v>
      </c>
      <c r="Z25" s="283">
        <f t="shared" si="3"/>
        <v>568</v>
      </c>
      <c r="AA25" s="283">
        <v>399</v>
      </c>
      <c r="AB25" s="283">
        <v>3</v>
      </c>
      <c r="AC25" s="283">
        <v>0</v>
      </c>
      <c r="AD25" s="283">
        <v>0</v>
      </c>
      <c r="AE25" s="283">
        <v>166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829</v>
      </c>
      <c r="AM25" s="286" t="s">
        <v>829</v>
      </c>
      <c r="AN25" s="286" t="s">
        <v>829</v>
      </c>
      <c r="AO25" s="286" t="s">
        <v>829</v>
      </c>
      <c r="AP25" s="286" t="s">
        <v>829</v>
      </c>
      <c r="AQ25" s="286" t="s">
        <v>829</v>
      </c>
      <c r="AR25" s="286" t="s">
        <v>829</v>
      </c>
      <c r="AS25" s="286" t="s">
        <v>829</v>
      </c>
      <c r="AT25" s="283">
        <v>0</v>
      </c>
      <c r="AU25" s="283">
        <v>0</v>
      </c>
      <c r="AV25" s="283">
        <f>施設資源化量内訳!D25</f>
        <v>846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91</v>
      </c>
      <c r="AZ25" s="283">
        <f>施設資源化量内訳!H25</f>
        <v>193</v>
      </c>
      <c r="BA25" s="283">
        <f>施設資源化量内訳!I25</f>
        <v>117</v>
      </c>
      <c r="BB25" s="283">
        <f>施設資源化量内訳!J25</f>
        <v>127</v>
      </c>
      <c r="BC25" s="283">
        <f>施設資源化量内訳!K25</f>
        <v>5</v>
      </c>
      <c r="BD25" s="283">
        <f>施設資源化量内訳!L25</f>
        <v>163</v>
      </c>
      <c r="BE25" s="283">
        <f>施設資源化量内訳!M25</f>
        <v>0</v>
      </c>
      <c r="BF25" s="283">
        <f>施設資源化量内訳!N25</f>
        <v>85</v>
      </c>
      <c r="BG25" s="283">
        <f>施設資源化量内訳!O25</f>
        <v>50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15</v>
      </c>
      <c r="BR25" s="283">
        <f t="shared" si="5"/>
        <v>129</v>
      </c>
      <c r="BS25" s="283">
        <v>117</v>
      </c>
      <c r="BT25" s="283">
        <v>1</v>
      </c>
      <c r="BU25" s="283">
        <v>0</v>
      </c>
      <c r="BV25" s="283">
        <v>1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10</v>
      </c>
      <c r="CD25" s="286" t="s">
        <v>829</v>
      </c>
      <c r="CE25" s="286" t="s">
        <v>829</v>
      </c>
      <c r="CF25" s="286" t="s">
        <v>829</v>
      </c>
      <c r="CG25" s="286" t="s">
        <v>829</v>
      </c>
      <c r="CH25" s="286" t="s">
        <v>829</v>
      </c>
      <c r="CI25" s="286" t="s">
        <v>829</v>
      </c>
      <c r="CJ25" s="286" t="s">
        <v>829</v>
      </c>
      <c r="CK25" s="286" t="s">
        <v>829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7"/>
        <v>1588</v>
      </c>
      <c r="E26" s="283">
        <f t="shared" si="8"/>
        <v>434</v>
      </c>
      <c r="F26" s="283">
        <f t="shared" si="9"/>
        <v>5</v>
      </c>
      <c r="G26" s="283">
        <f t="shared" si="10"/>
        <v>18</v>
      </c>
      <c r="H26" s="283">
        <f t="shared" si="11"/>
        <v>384</v>
      </c>
      <c r="I26" s="283">
        <f t="shared" si="12"/>
        <v>293</v>
      </c>
      <c r="J26" s="283">
        <f t="shared" si="13"/>
        <v>63</v>
      </c>
      <c r="K26" s="283">
        <f t="shared" si="14"/>
        <v>13</v>
      </c>
      <c r="L26" s="283">
        <f t="shared" si="15"/>
        <v>1</v>
      </c>
      <c r="M26" s="283">
        <f t="shared" si="16"/>
        <v>0</v>
      </c>
      <c r="N26" s="283">
        <f t="shared" si="1"/>
        <v>0</v>
      </c>
      <c r="O26" s="283">
        <f t="shared" si="17"/>
        <v>80</v>
      </c>
      <c r="P26" s="283">
        <f t="shared" si="18"/>
        <v>36</v>
      </c>
      <c r="Q26" s="283">
        <f t="shared" si="19"/>
        <v>0</v>
      </c>
      <c r="R26" s="283">
        <f t="shared" si="20"/>
        <v>247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14</v>
      </c>
      <c r="Y26" s="283">
        <f t="shared" si="27"/>
        <v>0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829</v>
      </c>
      <c r="AM26" s="286" t="s">
        <v>829</v>
      </c>
      <c r="AN26" s="286" t="s">
        <v>829</v>
      </c>
      <c r="AO26" s="286" t="s">
        <v>829</v>
      </c>
      <c r="AP26" s="286" t="s">
        <v>829</v>
      </c>
      <c r="AQ26" s="286" t="s">
        <v>829</v>
      </c>
      <c r="AR26" s="286" t="s">
        <v>829</v>
      </c>
      <c r="AS26" s="286" t="s">
        <v>829</v>
      </c>
      <c r="AT26" s="283">
        <v>0</v>
      </c>
      <c r="AU26" s="283">
        <v>0</v>
      </c>
      <c r="AV26" s="283">
        <f>施設資源化量内訳!D26</f>
        <v>1588</v>
      </c>
      <c r="AW26" s="283">
        <f>施設資源化量内訳!E26</f>
        <v>434</v>
      </c>
      <c r="AX26" s="283">
        <f>施設資源化量内訳!F26</f>
        <v>5</v>
      </c>
      <c r="AY26" s="283">
        <f>施設資源化量内訳!G26</f>
        <v>18</v>
      </c>
      <c r="AZ26" s="283">
        <f>施設資源化量内訳!H26</f>
        <v>384</v>
      </c>
      <c r="BA26" s="283">
        <f>施設資源化量内訳!I26</f>
        <v>293</v>
      </c>
      <c r="BB26" s="283">
        <f>施設資源化量内訳!J26</f>
        <v>63</v>
      </c>
      <c r="BC26" s="283">
        <f>施設資源化量内訳!K26</f>
        <v>13</v>
      </c>
      <c r="BD26" s="283">
        <f>施設資源化量内訳!L26</f>
        <v>1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80</v>
      </c>
      <c r="BH26" s="283">
        <f>施設資源化量内訳!P26</f>
        <v>36</v>
      </c>
      <c r="BI26" s="283">
        <f>施設資源化量内訳!Q26</f>
        <v>0</v>
      </c>
      <c r="BJ26" s="283">
        <f>施設資源化量内訳!R26</f>
        <v>247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14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829</v>
      </c>
      <c r="CE26" s="286" t="s">
        <v>829</v>
      </c>
      <c r="CF26" s="286" t="s">
        <v>829</v>
      </c>
      <c r="CG26" s="286" t="s">
        <v>829</v>
      </c>
      <c r="CH26" s="286" t="s">
        <v>829</v>
      </c>
      <c r="CI26" s="286" t="s">
        <v>829</v>
      </c>
      <c r="CJ26" s="286" t="s">
        <v>829</v>
      </c>
      <c r="CK26" s="286" t="s">
        <v>829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7"/>
        <v>671</v>
      </c>
      <c r="E27" s="283">
        <f t="shared" si="8"/>
        <v>394</v>
      </c>
      <c r="F27" s="283">
        <f t="shared" si="9"/>
        <v>3</v>
      </c>
      <c r="G27" s="283">
        <f t="shared" si="10"/>
        <v>201</v>
      </c>
      <c r="H27" s="283">
        <f t="shared" si="11"/>
        <v>30</v>
      </c>
      <c r="I27" s="283">
        <f t="shared" si="12"/>
        <v>3</v>
      </c>
      <c r="J27" s="283">
        <f t="shared" si="13"/>
        <v>0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40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129</v>
      </c>
      <c r="AA27" s="283">
        <v>43</v>
      </c>
      <c r="AB27" s="283">
        <v>0</v>
      </c>
      <c r="AC27" s="283">
        <v>74</v>
      </c>
      <c r="AD27" s="283">
        <v>12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829</v>
      </c>
      <c r="AM27" s="286" t="s">
        <v>829</v>
      </c>
      <c r="AN27" s="286" t="s">
        <v>829</v>
      </c>
      <c r="AO27" s="286" t="s">
        <v>829</v>
      </c>
      <c r="AP27" s="286" t="s">
        <v>829</v>
      </c>
      <c r="AQ27" s="286" t="s">
        <v>829</v>
      </c>
      <c r="AR27" s="286" t="s">
        <v>829</v>
      </c>
      <c r="AS27" s="286" t="s">
        <v>829</v>
      </c>
      <c r="AT27" s="283">
        <v>0</v>
      </c>
      <c r="AU27" s="283">
        <v>0</v>
      </c>
      <c r="AV27" s="283">
        <f>施設資源化量内訳!D27</f>
        <v>0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0</v>
      </c>
      <c r="BA27" s="283">
        <f>施設資源化量内訳!I27</f>
        <v>0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542</v>
      </c>
      <c r="BS27" s="283">
        <v>351</v>
      </c>
      <c r="BT27" s="283">
        <v>3</v>
      </c>
      <c r="BU27" s="283">
        <v>127</v>
      </c>
      <c r="BV27" s="283">
        <v>18</v>
      </c>
      <c r="BW27" s="283">
        <v>3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40</v>
      </c>
      <c r="CD27" s="286" t="s">
        <v>829</v>
      </c>
      <c r="CE27" s="286" t="s">
        <v>829</v>
      </c>
      <c r="CF27" s="286" t="s">
        <v>829</v>
      </c>
      <c r="CG27" s="286" t="s">
        <v>829</v>
      </c>
      <c r="CH27" s="286" t="s">
        <v>829</v>
      </c>
      <c r="CI27" s="286" t="s">
        <v>829</v>
      </c>
      <c r="CJ27" s="286" t="s">
        <v>829</v>
      </c>
      <c r="CK27" s="286" t="s">
        <v>829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7"/>
        <v>1313</v>
      </c>
      <c r="E28" s="283">
        <f t="shared" si="8"/>
        <v>578</v>
      </c>
      <c r="F28" s="283">
        <f t="shared" si="9"/>
        <v>3</v>
      </c>
      <c r="G28" s="283">
        <f t="shared" si="10"/>
        <v>0</v>
      </c>
      <c r="H28" s="283">
        <f t="shared" si="11"/>
        <v>213</v>
      </c>
      <c r="I28" s="283">
        <f t="shared" si="12"/>
        <v>168</v>
      </c>
      <c r="J28" s="283">
        <f t="shared" si="13"/>
        <v>77</v>
      </c>
      <c r="K28" s="283">
        <f t="shared" si="14"/>
        <v>4</v>
      </c>
      <c r="L28" s="283">
        <f t="shared" si="15"/>
        <v>66</v>
      </c>
      <c r="M28" s="283">
        <f t="shared" si="16"/>
        <v>0</v>
      </c>
      <c r="N28" s="283">
        <f t="shared" si="1"/>
        <v>0</v>
      </c>
      <c r="O28" s="283">
        <f t="shared" si="17"/>
        <v>47</v>
      </c>
      <c r="P28" s="283">
        <f t="shared" si="18"/>
        <v>0</v>
      </c>
      <c r="Q28" s="283">
        <f t="shared" si="19"/>
        <v>0</v>
      </c>
      <c r="R28" s="283">
        <f t="shared" si="20"/>
        <v>104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53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829</v>
      </c>
      <c r="AM28" s="286" t="s">
        <v>829</v>
      </c>
      <c r="AN28" s="286" t="s">
        <v>829</v>
      </c>
      <c r="AO28" s="286" t="s">
        <v>829</v>
      </c>
      <c r="AP28" s="286" t="s">
        <v>829</v>
      </c>
      <c r="AQ28" s="286" t="s">
        <v>829</v>
      </c>
      <c r="AR28" s="286" t="s">
        <v>829</v>
      </c>
      <c r="AS28" s="286" t="s">
        <v>829</v>
      </c>
      <c r="AT28" s="283">
        <v>0</v>
      </c>
      <c r="AU28" s="283">
        <v>0</v>
      </c>
      <c r="AV28" s="283">
        <f>施設資源化量内訳!D28</f>
        <v>929</v>
      </c>
      <c r="AW28" s="283">
        <f>施設資源化量内訳!E28</f>
        <v>232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206</v>
      </c>
      <c r="BA28" s="283">
        <f>施設資源化量内訳!I28</f>
        <v>168</v>
      </c>
      <c r="BB28" s="283">
        <f>施設資源化量内訳!J28</f>
        <v>75</v>
      </c>
      <c r="BC28" s="283">
        <f>施設資源化量内訳!K28</f>
        <v>4</v>
      </c>
      <c r="BD28" s="283">
        <f>施設資源化量内訳!L28</f>
        <v>66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25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104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49</v>
      </c>
      <c r="BR28" s="283">
        <f t="shared" si="5"/>
        <v>384</v>
      </c>
      <c r="BS28" s="283">
        <v>346</v>
      </c>
      <c r="BT28" s="283">
        <v>3</v>
      </c>
      <c r="BU28" s="283">
        <v>0</v>
      </c>
      <c r="BV28" s="283">
        <v>7</v>
      </c>
      <c r="BW28" s="283">
        <v>0</v>
      </c>
      <c r="BX28" s="283">
        <v>2</v>
      </c>
      <c r="BY28" s="283">
        <v>0</v>
      </c>
      <c r="BZ28" s="283">
        <v>0</v>
      </c>
      <c r="CA28" s="283">
        <v>0</v>
      </c>
      <c r="CB28" s="283">
        <v>0</v>
      </c>
      <c r="CC28" s="283">
        <v>22</v>
      </c>
      <c r="CD28" s="286" t="s">
        <v>829</v>
      </c>
      <c r="CE28" s="286" t="s">
        <v>829</v>
      </c>
      <c r="CF28" s="286" t="s">
        <v>829</v>
      </c>
      <c r="CG28" s="286" t="s">
        <v>829</v>
      </c>
      <c r="CH28" s="286" t="s">
        <v>829</v>
      </c>
      <c r="CI28" s="286" t="s">
        <v>829</v>
      </c>
      <c r="CJ28" s="286" t="s">
        <v>829</v>
      </c>
      <c r="CK28" s="286" t="s">
        <v>829</v>
      </c>
      <c r="CL28" s="283">
        <v>0</v>
      </c>
      <c r="CM28" s="283">
        <v>4</v>
      </c>
      <c r="CN28" s="284" t="s">
        <v>745</v>
      </c>
    </row>
    <row r="29" spans="1:92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7"/>
        <v>2063</v>
      </c>
      <c r="E29" s="283">
        <f t="shared" si="8"/>
        <v>180</v>
      </c>
      <c r="F29" s="283">
        <f t="shared" si="9"/>
        <v>6</v>
      </c>
      <c r="G29" s="283">
        <f t="shared" si="10"/>
        <v>21</v>
      </c>
      <c r="H29" s="283">
        <f t="shared" si="11"/>
        <v>142</v>
      </c>
      <c r="I29" s="283">
        <f t="shared" si="12"/>
        <v>117</v>
      </c>
      <c r="J29" s="283">
        <f t="shared" si="13"/>
        <v>33</v>
      </c>
      <c r="K29" s="283">
        <f t="shared" si="14"/>
        <v>3</v>
      </c>
      <c r="L29" s="283">
        <f t="shared" si="15"/>
        <v>67</v>
      </c>
      <c r="M29" s="283">
        <f t="shared" si="16"/>
        <v>0</v>
      </c>
      <c r="N29" s="283">
        <f t="shared" si="1"/>
        <v>0</v>
      </c>
      <c r="O29" s="283">
        <f t="shared" si="17"/>
        <v>27</v>
      </c>
      <c r="P29" s="283">
        <f t="shared" si="18"/>
        <v>0</v>
      </c>
      <c r="Q29" s="283">
        <f t="shared" si="19"/>
        <v>0</v>
      </c>
      <c r="R29" s="283">
        <f t="shared" si="20"/>
        <v>813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1</v>
      </c>
      <c r="Y29" s="283">
        <f t="shared" si="27"/>
        <v>653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829</v>
      </c>
      <c r="AM29" s="286" t="s">
        <v>829</v>
      </c>
      <c r="AN29" s="286" t="s">
        <v>829</v>
      </c>
      <c r="AO29" s="286" t="s">
        <v>829</v>
      </c>
      <c r="AP29" s="286" t="s">
        <v>829</v>
      </c>
      <c r="AQ29" s="286" t="s">
        <v>829</v>
      </c>
      <c r="AR29" s="286" t="s">
        <v>829</v>
      </c>
      <c r="AS29" s="286" t="s">
        <v>829</v>
      </c>
      <c r="AT29" s="283">
        <v>0</v>
      </c>
      <c r="AU29" s="283">
        <v>0</v>
      </c>
      <c r="AV29" s="283">
        <f>施設資源化量内訳!D29</f>
        <v>2063</v>
      </c>
      <c r="AW29" s="283">
        <f>施設資源化量内訳!E29</f>
        <v>180</v>
      </c>
      <c r="AX29" s="283">
        <f>施設資源化量内訳!F29</f>
        <v>6</v>
      </c>
      <c r="AY29" s="283">
        <f>施設資源化量内訳!G29</f>
        <v>21</v>
      </c>
      <c r="AZ29" s="283">
        <f>施設資源化量内訳!H29</f>
        <v>142</v>
      </c>
      <c r="BA29" s="283">
        <f>施設資源化量内訳!I29</f>
        <v>117</v>
      </c>
      <c r="BB29" s="283">
        <f>施設資源化量内訳!J29</f>
        <v>33</v>
      </c>
      <c r="BC29" s="283">
        <f>施設資源化量内訳!K29</f>
        <v>3</v>
      </c>
      <c r="BD29" s="283">
        <f>施設資源化量内訳!L29</f>
        <v>67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27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813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1</v>
      </c>
      <c r="BQ29" s="283">
        <f>施設資源化量内訳!Y29</f>
        <v>653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829</v>
      </c>
      <c r="CE29" s="286" t="s">
        <v>829</v>
      </c>
      <c r="CF29" s="286" t="s">
        <v>829</v>
      </c>
      <c r="CG29" s="286" t="s">
        <v>829</v>
      </c>
      <c r="CH29" s="286" t="s">
        <v>829</v>
      </c>
      <c r="CI29" s="286" t="s">
        <v>829</v>
      </c>
      <c r="CJ29" s="286" t="s">
        <v>829</v>
      </c>
      <c r="CK29" s="286" t="s">
        <v>829</v>
      </c>
      <c r="CL29" s="283">
        <v>0</v>
      </c>
      <c r="CM29" s="283">
        <v>0</v>
      </c>
      <c r="CN29" s="284" t="s">
        <v>788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1500</v>
      </c>
      <c r="E30" s="283">
        <f t="shared" si="8"/>
        <v>163</v>
      </c>
      <c r="F30" s="283">
        <f t="shared" si="9"/>
        <v>4</v>
      </c>
      <c r="G30" s="283">
        <f t="shared" si="10"/>
        <v>25</v>
      </c>
      <c r="H30" s="283">
        <f t="shared" si="11"/>
        <v>96</v>
      </c>
      <c r="I30" s="283">
        <f t="shared" si="12"/>
        <v>88</v>
      </c>
      <c r="J30" s="283">
        <f t="shared" si="13"/>
        <v>57</v>
      </c>
      <c r="K30" s="283">
        <f t="shared" si="14"/>
        <v>0</v>
      </c>
      <c r="L30" s="283">
        <f t="shared" si="15"/>
        <v>90</v>
      </c>
      <c r="M30" s="283">
        <f t="shared" si="16"/>
        <v>0</v>
      </c>
      <c r="N30" s="283">
        <f t="shared" si="1"/>
        <v>0</v>
      </c>
      <c r="O30" s="283">
        <f t="shared" si="17"/>
        <v>9</v>
      </c>
      <c r="P30" s="283">
        <f t="shared" si="18"/>
        <v>0</v>
      </c>
      <c r="Q30" s="283">
        <f t="shared" si="19"/>
        <v>0</v>
      </c>
      <c r="R30" s="283">
        <f t="shared" si="20"/>
        <v>587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381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829</v>
      </c>
      <c r="AM30" s="286" t="s">
        <v>829</v>
      </c>
      <c r="AN30" s="286" t="s">
        <v>829</v>
      </c>
      <c r="AO30" s="286" t="s">
        <v>829</v>
      </c>
      <c r="AP30" s="286" t="s">
        <v>829</v>
      </c>
      <c r="AQ30" s="286" t="s">
        <v>829</v>
      </c>
      <c r="AR30" s="286" t="s">
        <v>829</v>
      </c>
      <c r="AS30" s="286" t="s">
        <v>829</v>
      </c>
      <c r="AT30" s="283">
        <v>0</v>
      </c>
      <c r="AU30" s="283">
        <v>0</v>
      </c>
      <c r="AV30" s="283">
        <f>施設資源化量内訳!D30</f>
        <v>1432</v>
      </c>
      <c r="AW30" s="283">
        <f>施設資源化量内訳!E30</f>
        <v>98</v>
      </c>
      <c r="AX30" s="283">
        <f>施設資源化量内訳!F30</f>
        <v>3</v>
      </c>
      <c r="AY30" s="283">
        <f>施設資源化量内訳!G30</f>
        <v>25</v>
      </c>
      <c r="AZ30" s="283">
        <f>施設資源化量内訳!H30</f>
        <v>95</v>
      </c>
      <c r="BA30" s="283">
        <f>施設資源化量内訳!I30</f>
        <v>88</v>
      </c>
      <c r="BB30" s="283">
        <f>施設資源化量内訳!J30</f>
        <v>57</v>
      </c>
      <c r="BC30" s="283">
        <f>施設資源化量内訳!K30</f>
        <v>0</v>
      </c>
      <c r="BD30" s="283">
        <f>施設資源化量内訳!L30</f>
        <v>90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8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587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381</v>
      </c>
      <c r="BR30" s="283">
        <f t="shared" si="5"/>
        <v>68</v>
      </c>
      <c r="BS30" s="283">
        <v>65</v>
      </c>
      <c r="BT30" s="283">
        <v>1</v>
      </c>
      <c r="BU30" s="283">
        <v>0</v>
      </c>
      <c r="BV30" s="283">
        <v>1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1</v>
      </c>
      <c r="CD30" s="286" t="s">
        <v>829</v>
      </c>
      <c r="CE30" s="286" t="s">
        <v>829</v>
      </c>
      <c r="CF30" s="286" t="s">
        <v>829</v>
      </c>
      <c r="CG30" s="286" t="s">
        <v>829</v>
      </c>
      <c r="CH30" s="286" t="s">
        <v>829</v>
      </c>
      <c r="CI30" s="286" t="s">
        <v>829</v>
      </c>
      <c r="CJ30" s="286" t="s">
        <v>829</v>
      </c>
      <c r="CK30" s="286" t="s">
        <v>829</v>
      </c>
      <c r="CL30" s="283">
        <v>0</v>
      </c>
      <c r="CM30" s="283">
        <v>0</v>
      </c>
      <c r="CN30" s="284" t="s">
        <v>788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936</v>
      </c>
      <c r="E31" s="283">
        <f t="shared" si="8"/>
        <v>232</v>
      </c>
      <c r="F31" s="283">
        <f t="shared" si="9"/>
        <v>2</v>
      </c>
      <c r="G31" s="283">
        <f t="shared" si="10"/>
        <v>71</v>
      </c>
      <c r="H31" s="283">
        <f t="shared" si="11"/>
        <v>236</v>
      </c>
      <c r="I31" s="283">
        <f t="shared" si="12"/>
        <v>125</v>
      </c>
      <c r="J31" s="283">
        <f t="shared" si="13"/>
        <v>33</v>
      </c>
      <c r="K31" s="283">
        <f t="shared" si="14"/>
        <v>13</v>
      </c>
      <c r="L31" s="283">
        <f t="shared" si="15"/>
        <v>72</v>
      </c>
      <c r="M31" s="283">
        <f t="shared" si="16"/>
        <v>0</v>
      </c>
      <c r="N31" s="283">
        <f t="shared" si="1"/>
        <v>0</v>
      </c>
      <c r="O31" s="283">
        <f t="shared" si="17"/>
        <v>11</v>
      </c>
      <c r="P31" s="283">
        <f t="shared" si="18"/>
        <v>0</v>
      </c>
      <c r="Q31" s="283">
        <f t="shared" si="19"/>
        <v>0</v>
      </c>
      <c r="R31" s="283">
        <f t="shared" si="20"/>
        <v>112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29</v>
      </c>
      <c r="Z31" s="283">
        <f t="shared" si="3"/>
        <v>257</v>
      </c>
      <c r="AA31" s="283">
        <v>0</v>
      </c>
      <c r="AB31" s="283">
        <v>0</v>
      </c>
      <c r="AC31" s="283">
        <v>0</v>
      </c>
      <c r="AD31" s="283">
        <v>27</v>
      </c>
      <c r="AE31" s="283">
        <v>125</v>
      </c>
      <c r="AF31" s="283">
        <v>33</v>
      </c>
      <c r="AG31" s="283">
        <v>0</v>
      </c>
      <c r="AH31" s="283">
        <v>72</v>
      </c>
      <c r="AI31" s="283">
        <v>0</v>
      </c>
      <c r="AJ31" s="283">
        <v>0</v>
      </c>
      <c r="AK31" s="286">
        <v>0</v>
      </c>
      <c r="AL31" s="286" t="s">
        <v>829</v>
      </c>
      <c r="AM31" s="286" t="s">
        <v>829</v>
      </c>
      <c r="AN31" s="286" t="s">
        <v>829</v>
      </c>
      <c r="AO31" s="286" t="s">
        <v>829</v>
      </c>
      <c r="AP31" s="286" t="s">
        <v>829</v>
      </c>
      <c r="AQ31" s="286" t="s">
        <v>829</v>
      </c>
      <c r="AR31" s="286" t="s">
        <v>829</v>
      </c>
      <c r="AS31" s="286" t="s">
        <v>829</v>
      </c>
      <c r="AT31" s="283">
        <v>0</v>
      </c>
      <c r="AU31" s="283">
        <v>0</v>
      </c>
      <c r="AV31" s="283">
        <f>施設資源化量内訳!D31</f>
        <v>341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187</v>
      </c>
      <c r="BA31" s="283">
        <f>施設資源化量内訳!I31</f>
        <v>0</v>
      </c>
      <c r="BB31" s="283">
        <f>施設資源化量内訳!J31</f>
        <v>0</v>
      </c>
      <c r="BC31" s="283">
        <f>施設資源化量内訳!K31</f>
        <v>13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112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29</v>
      </c>
      <c r="BR31" s="283">
        <f t="shared" si="5"/>
        <v>338</v>
      </c>
      <c r="BS31" s="283">
        <v>232</v>
      </c>
      <c r="BT31" s="283">
        <v>2</v>
      </c>
      <c r="BU31" s="283">
        <v>71</v>
      </c>
      <c r="BV31" s="283">
        <v>22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11</v>
      </c>
      <c r="CD31" s="286" t="s">
        <v>829</v>
      </c>
      <c r="CE31" s="286" t="s">
        <v>829</v>
      </c>
      <c r="CF31" s="286" t="s">
        <v>829</v>
      </c>
      <c r="CG31" s="286" t="s">
        <v>829</v>
      </c>
      <c r="CH31" s="286" t="s">
        <v>829</v>
      </c>
      <c r="CI31" s="286" t="s">
        <v>829</v>
      </c>
      <c r="CJ31" s="286" t="s">
        <v>829</v>
      </c>
      <c r="CK31" s="286" t="s">
        <v>829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791</v>
      </c>
      <c r="E32" s="283">
        <f t="shared" si="8"/>
        <v>255</v>
      </c>
      <c r="F32" s="283">
        <f t="shared" si="9"/>
        <v>5</v>
      </c>
      <c r="G32" s="283">
        <f t="shared" si="10"/>
        <v>0</v>
      </c>
      <c r="H32" s="283">
        <f t="shared" si="11"/>
        <v>187</v>
      </c>
      <c r="I32" s="283">
        <f t="shared" si="12"/>
        <v>127</v>
      </c>
      <c r="J32" s="283">
        <f t="shared" si="13"/>
        <v>36</v>
      </c>
      <c r="K32" s="283">
        <f t="shared" si="14"/>
        <v>2</v>
      </c>
      <c r="L32" s="283">
        <f t="shared" si="15"/>
        <v>1</v>
      </c>
      <c r="M32" s="283">
        <f t="shared" si="16"/>
        <v>0</v>
      </c>
      <c r="N32" s="283">
        <f t="shared" si="1"/>
        <v>12</v>
      </c>
      <c r="O32" s="283">
        <f t="shared" si="17"/>
        <v>33</v>
      </c>
      <c r="P32" s="283">
        <f t="shared" si="18"/>
        <v>36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3</v>
      </c>
      <c r="Y32" s="283">
        <f t="shared" si="27"/>
        <v>94</v>
      </c>
      <c r="Z32" s="283">
        <f t="shared" si="3"/>
        <v>187</v>
      </c>
      <c r="AA32" s="283">
        <v>0</v>
      </c>
      <c r="AB32" s="283">
        <v>0</v>
      </c>
      <c r="AC32" s="283">
        <v>0</v>
      </c>
      <c r="AD32" s="283">
        <v>29</v>
      </c>
      <c r="AE32" s="283">
        <v>127</v>
      </c>
      <c r="AF32" s="283">
        <v>28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829</v>
      </c>
      <c r="AM32" s="286" t="s">
        <v>829</v>
      </c>
      <c r="AN32" s="286" t="s">
        <v>829</v>
      </c>
      <c r="AO32" s="286" t="s">
        <v>829</v>
      </c>
      <c r="AP32" s="286" t="s">
        <v>829</v>
      </c>
      <c r="AQ32" s="286" t="s">
        <v>829</v>
      </c>
      <c r="AR32" s="286" t="s">
        <v>829</v>
      </c>
      <c r="AS32" s="286" t="s">
        <v>829</v>
      </c>
      <c r="AT32" s="283">
        <v>0</v>
      </c>
      <c r="AU32" s="283">
        <v>3</v>
      </c>
      <c r="AV32" s="283">
        <f>施設資源化量内訳!D32</f>
        <v>604</v>
      </c>
      <c r="AW32" s="283">
        <f>施設資源化量内訳!E32</f>
        <v>255</v>
      </c>
      <c r="AX32" s="283">
        <f>施設資源化量内訳!F32</f>
        <v>5</v>
      </c>
      <c r="AY32" s="283">
        <f>施設資源化量内訳!G32</f>
        <v>0</v>
      </c>
      <c r="AZ32" s="283">
        <f>施設資源化量内訳!H32</f>
        <v>158</v>
      </c>
      <c r="BA32" s="283">
        <f>施設資源化量内訳!I32</f>
        <v>0</v>
      </c>
      <c r="BB32" s="283">
        <f>施設資源化量内訳!J32</f>
        <v>8</v>
      </c>
      <c r="BC32" s="283">
        <f>施設資源化量内訳!K32</f>
        <v>2</v>
      </c>
      <c r="BD32" s="283">
        <f>施設資源化量内訳!L32</f>
        <v>1</v>
      </c>
      <c r="BE32" s="283">
        <f>施設資源化量内訳!M32</f>
        <v>0</v>
      </c>
      <c r="BF32" s="283">
        <f>施設資源化量内訳!N32</f>
        <v>12</v>
      </c>
      <c r="BG32" s="283">
        <f>施設資源化量内訳!O32</f>
        <v>33</v>
      </c>
      <c r="BH32" s="283">
        <f>施設資源化量内訳!P32</f>
        <v>36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3</v>
      </c>
      <c r="BQ32" s="283">
        <f>施設資源化量内訳!Y32</f>
        <v>91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829</v>
      </c>
      <c r="CE32" s="286" t="s">
        <v>829</v>
      </c>
      <c r="CF32" s="286" t="s">
        <v>829</v>
      </c>
      <c r="CG32" s="286" t="s">
        <v>829</v>
      </c>
      <c r="CH32" s="286" t="s">
        <v>829</v>
      </c>
      <c r="CI32" s="286" t="s">
        <v>829</v>
      </c>
      <c r="CJ32" s="286" t="s">
        <v>829</v>
      </c>
      <c r="CK32" s="286" t="s">
        <v>829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354</v>
      </c>
      <c r="E33" s="283">
        <f t="shared" si="8"/>
        <v>169</v>
      </c>
      <c r="F33" s="283">
        <f t="shared" si="9"/>
        <v>0</v>
      </c>
      <c r="G33" s="283">
        <f t="shared" si="10"/>
        <v>0</v>
      </c>
      <c r="H33" s="283">
        <f t="shared" si="11"/>
        <v>67</v>
      </c>
      <c r="I33" s="283">
        <f t="shared" si="12"/>
        <v>41</v>
      </c>
      <c r="J33" s="283">
        <f t="shared" si="13"/>
        <v>11</v>
      </c>
      <c r="K33" s="283">
        <f t="shared" si="14"/>
        <v>0</v>
      </c>
      <c r="L33" s="283">
        <f t="shared" si="15"/>
        <v>31</v>
      </c>
      <c r="M33" s="283">
        <f t="shared" si="16"/>
        <v>0</v>
      </c>
      <c r="N33" s="283">
        <f t="shared" si="1"/>
        <v>1</v>
      </c>
      <c r="O33" s="283">
        <f t="shared" si="17"/>
        <v>12</v>
      </c>
      <c r="P33" s="283">
        <f t="shared" si="18"/>
        <v>0</v>
      </c>
      <c r="Q33" s="283">
        <f t="shared" si="19"/>
        <v>0</v>
      </c>
      <c r="R33" s="283">
        <f t="shared" si="20"/>
        <v>22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0</v>
      </c>
      <c r="Z33" s="283">
        <f t="shared" si="3"/>
        <v>218</v>
      </c>
      <c r="AA33" s="283">
        <v>113</v>
      </c>
      <c r="AB33" s="283">
        <v>0</v>
      </c>
      <c r="AC33" s="283">
        <v>0</v>
      </c>
      <c r="AD33" s="283">
        <v>10</v>
      </c>
      <c r="AE33" s="283">
        <v>41</v>
      </c>
      <c r="AF33" s="283">
        <v>11</v>
      </c>
      <c r="AG33" s="283">
        <v>0</v>
      </c>
      <c r="AH33" s="283">
        <v>31</v>
      </c>
      <c r="AI33" s="283">
        <v>0</v>
      </c>
      <c r="AJ33" s="283">
        <v>1</v>
      </c>
      <c r="AK33" s="286">
        <v>11</v>
      </c>
      <c r="AL33" s="286" t="s">
        <v>829</v>
      </c>
      <c r="AM33" s="286" t="s">
        <v>829</v>
      </c>
      <c r="AN33" s="286" t="s">
        <v>829</v>
      </c>
      <c r="AO33" s="286" t="s">
        <v>829</v>
      </c>
      <c r="AP33" s="286" t="s">
        <v>829</v>
      </c>
      <c r="AQ33" s="286" t="s">
        <v>829</v>
      </c>
      <c r="AR33" s="286" t="s">
        <v>829</v>
      </c>
      <c r="AS33" s="286" t="s">
        <v>829</v>
      </c>
      <c r="AT33" s="283">
        <v>0</v>
      </c>
      <c r="AU33" s="283">
        <v>0</v>
      </c>
      <c r="AV33" s="283">
        <f>施設資源化量内訳!D33</f>
        <v>78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56</v>
      </c>
      <c r="BA33" s="283">
        <f>施設資源化量内訳!I33</f>
        <v>0</v>
      </c>
      <c r="BB33" s="283">
        <f>施設資源化量内訳!J33</f>
        <v>0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22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58</v>
      </c>
      <c r="BS33" s="283">
        <v>56</v>
      </c>
      <c r="BT33" s="283">
        <v>0</v>
      </c>
      <c r="BU33" s="283">
        <v>0</v>
      </c>
      <c r="BV33" s="283">
        <v>1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1</v>
      </c>
      <c r="CD33" s="286" t="s">
        <v>829</v>
      </c>
      <c r="CE33" s="286" t="s">
        <v>829</v>
      </c>
      <c r="CF33" s="286" t="s">
        <v>829</v>
      </c>
      <c r="CG33" s="286" t="s">
        <v>829</v>
      </c>
      <c r="CH33" s="286" t="s">
        <v>829</v>
      </c>
      <c r="CI33" s="286" t="s">
        <v>829</v>
      </c>
      <c r="CJ33" s="286" t="s">
        <v>829</v>
      </c>
      <c r="CK33" s="286" t="s">
        <v>829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675</v>
      </c>
      <c r="E34" s="283">
        <f t="shared" si="8"/>
        <v>92</v>
      </c>
      <c r="F34" s="283">
        <f t="shared" si="9"/>
        <v>0</v>
      </c>
      <c r="G34" s="283">
        <f t="shared" si="10"/>
        <v>0</v>
      </c>
      <c r="H34" s="283">
        <f t="shared" si="11"/>
        <v>100</v>
      </c>
      <c r="I34" s="283">
        <f t="shared" si="12"/>
        <v>97</v>
      </c>
      <c r="J34" s="283">
        <f t="shared" si="13"/>
        <v>32</v>
      </c>
      <c r="K34" s="283">
        <f t="shared" si="14"/>
        <v>0</v>
      </c>
      <c r="L34" s="283">
        <f t="shared" si="15"/>
        <v>10</v>
      </c>
      <c r="M34" s="283">
        <f t="shared" si="16"/>
        <v>0</v>
      </c>
      <c r="N34" s="283">
        <f t="shared" si="1"/>
        <v>0</v>
      </c>
      <c r="O34" s="283">
        <f t="shared" si="17"/>
        <v>14</v>
      </c>
      <c r="P34" s="283">
        <f t="shared" si="18"/>
        <v>0</v>
      </c>
      <c r="Q34" s="283">
        <f t="shared" si="19"/>
        <v>0</v>
      </c>
      <c r="R34" s="283">
        <f t="shared" si="20"/>
        <v>232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98</v>
      </c>
      <c r="Z34" s="283">
        <f t="shared" si="3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829</v>
      </c>
      <c r="AM34" s="286" t="s">
        <v>829</v>
      </c>
      <c r="AN34" s="286" t="s">
        <v>829</v>
      </c>
      <c r="AO34" s="286" t="s">
        <v>829</v>
      </c>
      <c r="AP34" s="286" t="s">
        <v>829</v>
      </c>
      <c r="AQ34" s="286" t="s">
        <v>829</v>
      </c>
      <c r="AR34" s="286" t="s">
        <v>829</v>
      </c>
      <c r="AS34" s="286" t="s">
        <v>829</v>
      </c>
      <c r="AT34" s="283">
        <v>0</v>
      </c>
      <c r="AU34" s="283">
        <v>0</v>
      </c>
      <c r="AV34" s="283">
        <f>施設資源化量内訳!D34</f>
        <v>577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100</v>
      </c>
      <c r="BA34" s="283">
        <f>施設資源化量内訳!I34</f>
        <v>97</v>
      </c>
      <c r="BB34" s="283">
        <f>施設資源化量内訳!J34</f>
        <v>32</v>
      </c>
      <c r="BC34" s="283">
        <f>施設資源化量内訳!K34</f>
        <v>0</v>
      </c>
      <c r="BD34" s="283">
        <f>施設資源化量内訳!L34</f>
        <v>10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8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232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98</v>
      </c>
      <c r="BR34" s="283">
        <f t="shared" si="5"/>
        <v>98</v>
      </c>
      <c r="BS34" s="283">
        <v>92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6</v>
      </c>
      <c r="CD34" s="286" t="s">
        <v>829</v>
      </c>
      <c r="CE34" s="286" t="s">
        <v>829</v>
      </c>
      <c r="CF34" s="286" t="s">
        <v>829</v>
      </c>
      <c r="CG34" s="286" t="s">
        <v>829</v>
      </c>
      <c r="CH34" s="286" t="s">
        <v>829</v>
      </c>
      <c r="CI34" s="286" t="s">
        <v>829</v>
      </c>
      <c r="CJ34" s="286" t="s">
        <v>829</v>
      </c>
      <c r="CK34" s="286" t="s">
        <v>829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654</v>
      </c>
      <c r="E35" s="283">
        <f t="shared" si="8"/>
        <v>275</v>
      </c>
      <c r="F35" s="283">
        <f t="shared" si="9"/>
        <v>4</v>
      </c>
      <c r="G35" s="283">
        <f t="shared" si="10"/>
        <v>0</v>
      </c>
      <c r="H35" s="283">
        <f t="shared" si="11"/>
        <v>94</v>
      </c>
      <c r="I35" s="283">
        <f t="shared" si="12"/>
        <v>41</v>
      </c>
      <c r="J35" s="283">
        <f t="shared" si="13"/>
        <v>35</v>
      </c>
      <c r="K35" s="283">
        <f t="shared" si="14"/>
        <v>1</v>
      </c>
      <c r="L35" s="283">
        <f t="shared" si="15"/>
        <v>23</v>
      </c>
      <c r="M35" s="283">
        <f t="shared" si="16"/>
        <v>2</v>
      </c>
      <c r="N35" s="283">
        <f t="shared" si="1"/>
        <v>1</v>
      </c>
      <c r="O35" s="283">
        <f t="shared" si="17"/>
        <v>32</v>
      </c>
      <c r="P35" s="283">
        <f t="shared" si="18"/>
        <v>32</v>
      </c>
      <c r="Q35" s="283">
        <f t="shared" si="19"/>
        <v>0</v>
      </c>
      <c r="R35" s="283">
        <f t="shared" si="20"/>
        <v>106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1</v>
      </c>
      <c r="Y35" s="283">
        <f t="shared" si="27"/>
        <v>7</v>
      </c>
      <c r="Z35" s="283">
        <f t="shared" si="3"/>
        <v>410</v>
      </c>
      <c r="AA35" s="283">
        <v>275</v>
      </c>
      <c r="AB35" s="283">
        <v>4</v>
      </c>
      <c r="AC35" s="283">
        <v>0</v>
      </c>
      <c r="AD35" s="283">
        <v>26</v>
      </c>
      <c r="AE35" s="283">
        <v>41</v>
      </c>
      <c r="AF35" s="283">
        <v>23</v>
      </c>
      <c r="AG35" s="283">
        <v>0</v>
      </c>
      <c r="AH35" s="283">
        <v>1</v>
      </c>
      <c r="AI35" s="283">
        <v>0</v>
      </c>
      <c r="AJ35" s="283">
        <v>0</v>
      </c>
      <c r="AK35" s="286">
        <v>32</v>
      </c>
      <c r="AL35" s="286" t="s">
        <v>829</v>
      </c>
      <c r="AM35" s="286" t="s">
        <v>829</v>
      </c>
      <c r="AN35" s="286" t="s">
        <v>829</v>
      </c>
      <c r="AO35" s="286" t="s">
        <v>829</v>
      </c>
      <c r="AP35" s="286" t="s">
        <v>829</v>
      </c>
      <c r="AQ35" s="286" t="s">
        <v>829</v>
      </c>
      <c r="AR35" s="286" t="s">
        <v>829</v>
      </c>
      <c r="AS35" s="286" t="s">
        <v>829</v>
      </c>
      <c r="AT35" s="283">
        <v>1</v>
      </c>
      <c r="AU35" s="283">
        <v>7</v>
      </c>
      <c r="AV35" s="283">
        <f>施設資源化量内訳!D35</f>
        <v>244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68</v>
      </c>
      <c r="BA35" s="283">
        <f>施設資源化量内訳!I35</f>
        <v>0</v>
      </c>
      <c r="BB35" s="283">
        <f>施設資源化量内訳!J35</f>
        <v>12</v>
      </c>
      <c r="BC35" s="283">
        <f>施設資源化量内訳!K35</f>
        <v>1</v>
      </c>
      <c r="BD35" s="283">
        <f>施設資源化量内訳!L35</f>
        <v>22</v>
      </c>
      <c r="BE35" s="283">
        <f>施設資源化量内訳!M35</f>
        <v>2</v>
      </c>
      <c r="BF35" s="283">
        <f>施設資源化量内訳!N35</f>
        <v>1</v>
      </c>
      <c r="BG35" s="283">
        <f>施設資源化量内訳!O35</f>
        <v>0</v>
      </c>
      <c r="BH35" s="283">
        <f>施設資源化量内訳!P35</f>
        <v>32</v>
      </c>
      <c r="BI35" s="283">
        <f>施設資源化量内訳!Q35</f>
        <v>0</v>
      </c>
      <c r="BJ35" s="283">
        <f>施設資源化量内訳!R35</f>
        <v>106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829</v>
      </c>
      <c r="CE35" s="286" t="s">
        <v>829</v>
      </c>
      <c r="CF35" s="286" t="s">
        <v>829</v>
      </c>
      <c r="CG35" s="286" t="s">
        <v>829</v>
      </c>
      <c r="CH35" s="286" t="s">
        <v>829</v>
      </c>
      <c r="CI35" s="286" t="s">
        <v>829</v>
      </c>
      <c r="CJ35" s="286" t="s">
        <v>829</v>
      </c>
      <c r="CK35" s="286" t="s">
        <v>829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562</v>
      </c>
      <c r="E36" s="283">
        <f t="shared" si="8"/>
        <v>161</v>
      </c>
      <c r="F36" s="283">
        <f t="shared" si="9"/>
        <v>2</v>
      </c>
      <c r="G36" s="283">
        <f t="shared" si="10"/>
        <v>0</v>
      </c>
      <c r="H36" s="283">
        <f t="shared" si="11"/>
        <v>49</v>
      </c>
      <c r="I36" s="283">
        <f t="shared" si="12"/>
        <v>49</v>
      </c>
      <c r="J36" s="283">
        <f t="shared" si="13"/>
        <v>20</v>
      </c>
      <c r="K36" s="283">
        <f t="shared" si="14"/>
        <v>0</v>
      </c>
      <c r="L36" s="283">
        <f t="shared" si="15"/>
        <v>22</v>
      </c>
      <c r="M36" s="283">
        <f t="shared" si="16"/>
        <v>0</v>
      </c>
      <c r="N36" s="283">
        <f t="shared" si="1"/>
        <v>0</v>
      </c>
      <c r="O36" s="283">
        <f t="shared" si="17"/>
        <v>19</v>
      </c>
      <c r="P36" s="283">
        <f t="shared" si="18"/>
        <v>0</v>
      </c>
      <c r="Q36" s="283">
        <f t="shared" si="19"/>
        <v>0</v>
      </c>
      <c r="R36" s="283">
        <f t="shared" si="20"/>
        <v>226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14</v>
      </c>
      <c r="Z36" s="283">
        <f t="shared" si="3"/>
        <v>107</v>
      </c>
      <c r="AA36" s="283">
        <v>0</v>
      </c>
      <c r="AB36" s="283">
        <v>0</v>
      </c>
      <c r="AC36" s="283">
        <v>0</v>
      </c>
      <c r="AD36" s="283">
        <v>16</v>
      </c>
      <c r="AE36" s="283">
        <v>49</v>
      </c>
      <c r="AF36" s="283">
        <v>20</v>
      </c>
      <c r="AG36" s="283">
        <v>0</v>
      </c>
      <c r="AH36" s="283">
        <v>22</v>
      </c>
      <c r="AI36" s="283">
        <v>0</v>
      </c>
      <c r="AJ36" s="283">
        <v>0</v>
      </c>
      <c r="AK36" s="286">
        <v>0</v>
      </c>
      <c r="AL36" s="286" t="s">
        <v>829</v>
      </c>
      <c r="AM36" s="286" t="s">
        <v>829</v>
      </c>
      <c r="AN36" s="286" t="s">
        <v>829</v>
      </c>
      <c r="AO36" s="286" t="s">
        <v>829</v>
      </c>
      <c r="AP36" s="286" t="s">
        <v>829</v>
      </c>
      <c r="AQ36" s="286" t="s">
        <v>829</v>
      </c>
      <c r="AR36" s="286" t="s">
        <v>829</v>
      </c>
      <c r="AS36" s="286" t="s">
        <v>829</v>
      </c>
      <c r="AT36" s="283">
        <v>0</v>
      </c>
      <c r="AU36" s="283">
        <v>0</v>
      </c>
      <c r="AV36" s="283">
        <f>施設資源化量内訳!D36</f>
        <v>254</v>
      </c>
      <c r="AW36" s="283">
        <f>施設資源化量内訳!E36</f>
        <v>0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28</v>
      </c>
      <c r="BA36" s="283">
        <f>施設資源化量内訳!I36</f>
        <v>0</v>
      </c>
      <c r="BB36" s="283">
        <f>施設資源化量内訳!J36</f>
        <v>0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226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0</v>
      </c>
      <c r="BR36" s="283">
        <f t="shared" si="5"/>
        <v>201</v>
      </c>
      <c r="BS36" s="283">
        <v>161</v>
      </c>
      <c r="BT36" s="283">
        <v>2</v>
      </c>
      <c r="BU36" s="283">
        <v>0</v>
      </c>
      <c r="BV36" s="283">
        <v>5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19</v>
      </c>
      <c r="CD36" s="286" t="s">
        <v>829</v>
      </c>
      <c r="CE36" s="286" t="s">
        <v>829</v>
      </c>
      <c r="CF36" s="286" t="s">
        <v>829</v>
      </c>
      <c r="CG36" s="286" t="s">
        <v>829</v>
      </c>
      <c r="CH36" s="286" t="s">
        <v>829</v>
      </c>
      <c r="CI36" s="286" t="s">
        <v>829</v>
      </c>
      <c r="CJ36" s="286" t="s">
        <v>829</v>
      </c>
      <c r="CK36" s="286" t="s">
        <v>829</v>
      </c>
      <c r="CL36" s="283">
        <v>0</v>
      </c>
      <c r="CM36" s="283">
        <v>14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926</v>
      </c>
      <c r="E37" s="283">
        <f t="shared" si="8"/>
        <v>327</v>
      </c>
      <c r="F37" s="283">
        <f t="shared" si="9"/>
        <v>9</v>
      </c>
      <c r="G37" s="283">
        <f t="shared" si="10"/>
        <v>32</v>
      </c>
      <c r="H37" s="283">
        <f t="shared" si="11"/>
        <v>37</v>
      </c>
      <c r="I37" s="283">
        <f t="shared" si="12"/>
        <v>107</v>
      </c>
      <c r="J37" s="283">
        <f t="shared" si="13"/>
        <v>43</v>
      </c>
      <c r="K37" s="283">
        <f t="shared" si="14"/>
        <v>2</v>
      </c>
      <c r="L37" s="283">
        <f t="shared" si="15"/>
        <v>82</v>
      </c>
      <c r="M37" s="283">
        <f t="shared" si="16"/>
        <v>0</v>
      </c>
      <c r="N37" s="283">
        <f t="shared" si="1"/>
        <v>40</v>
      </c>
      <c r="O37" s="283">
        <f t="shared" si="17"/>
        <v>20</v>
      </c>
      <c r="P37" s="283">
        <f t="shared" si="18"/>
        <v>0</v>
      </c>
      <c r="Q37" s="283">
        <f t="shared" si="19"/>
        <v>0</v>
      </c>
      <c r="R37" s="283">
        <f t="shared" si="20"/>
        <v>202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25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829</v>
      </c>
      <c r="AM37" s="286" t="s">
        <v>829</v>
      </c>
      <c r="AN37" s="286" t="s">
        <v>829</v>
      </c>
      <c r="AO37" s="286" t="s">
        <v>829</v>
      </c>
      <c r="AP37" s="286" t="s">
        <v>829</v>
      </c>
      <c r="AQ37" s="286" t="s">
        <v>829</v>
      </c>
      <c r="AR37" s="286" t="s">
        <v>829</v>
      </c>
      <c r="AS37" s="286" t="s">
        <v>829</v>
      </c>
      <c r="AT37" s="283">
        <v>0</v>
      </c>
      <c r="AU37" s="283">
        <v>0</v>
      </c>
      <c r="AV37" s="283">
        <f>施設資源化量内訳!D37</f>
        <v>713</v>
      </c>
      <c r="AW37" s="283">
        <f>施設資源化量内訳!E37</f>
        <v>124</v>
      </c>
      <c r="AX37" s="283">
        <f>施設資源化量内訳!F37</f>
        <v>9</v>
      </c>
      <c r="AY37" s="283">
        <f>施設資源化量内訳!G37</f>
        <v>32</v>
      </c>
      <c r="AZ37" s="283">
        <f>施設資源化量内訳!H37</f>
        <v>37</v>
      </c>
      <c r="BA37" s="283">
        <f>施設資源化量内訳!I37</f>
        <v>107</v>
      </c>
      <c r="BB37" s="283">
        <f>施設資源化量内訳!J37</f>
        <v>43</v>
      </c>
      <c r="BC37" s="283">
        <f>施設資源化量内訳!K37</f>
        <v>2</v>
      </c>
      <c r="BD37" s="283">
        <f>施設資源化量内訳!L37</f>
        <v>82</v>
      </c>
      <c r="BE37" s="283">
        <f>施設資源化量内訳!M37</f>
        <v>0</v>
      </c>
      <c r="BF37" s="283">
        <f>施設資源化量内訳!N37</f>
        <v>40</v>
      </c>
      <c r="BG37" s="283">
        <f>施設資源化量内訳!O37</f>
        <v>10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202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25</v>
      </c>
      <c r="BR37" s="283">
        <f t="shared" si="5"/>
        <v>213</v>
      </c>
      <c r="BS37" s="283">
        <v>203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10</v>
      </c>
      <c r="CD37" s="286" t="s">
        <v>829</v>
      </c>
      <c r="CE37" s="286" t="s">
        <v>829</v>
      </c>
      <c r="CF37" s="286" t="s">
        <v>829</v>
      </c>
      <c r="CG37" s="286" t="s">
        <v>829</v>
      </c>
      <c r="CH37" s="286" t="s">
        <v>829</v>
      </c>
      <c r="CI37" s="286" t="s">
        <v>829</v>
      </c>
      <c r="CJ37" s="286" t="s">
        <v>829</v>
      </c>
      <c r="CK37" s="286" t="s">
        <v>829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326</v>
      </c>
      <c r="E38" s="283">
        <f t="shared" si="8"/>
        <v>32</v>
      </c>
      <c r="F38" s="283">
        <f t="shared" si="9"/>
        <v>0</v>
      </c>
      <c r="G38" s="283">
        <f t="shared" si="10"/>
        <v>0</v>
      </c>
      <c r="H38" s="283">
        <f t="shared" si="11"/>
        <v>58</v>
      </c>
      <c r="I38" s="283">
        <f t="shared" si="12"/>
        <v>89</v>
      </c>
      <c r="J38" s="283">
        <f t="shared" si="13"/>
        <v>30</v>
      </c>
      <c r="K38" s="283">
        <f t="shared" si="14"/>
        <v>0</v>
      </c>
      <c r="L38" s="283">
        <f t="shared" si="15"/>
        <v>112</v>
      </c>
      <c r="M38" s="283">
        <f t="shared" si="16"/>
        <v>0</v>
      </c>
      <c r="N38" s="283">
        <f t="shared" si="1"/>
        <v>0</v>
      </c>
      <c r="O38" s="283">
        <f t="shared" si="17"/>
        <v>5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0</v>
      </c>
      <c r="Z38" s="283">
        <f t="shared" si="3"/>
        <v>326</v>
      </c>
      <c r="AA38" s="283">
        <v>32</v>
      </c>
      <c r="AB38" s="283">
        <v>0</v>
      </c>
      <c r="AC38" s="283">
        <v>0</v>
      </c>
      <c r="AD38" s="283">
        <v>58</v>
      </c>
      <c r="AE38" s="283">
        <v>89</v>
      </c>
      <c r="AF38" s="283">
        <v>30</v>
      </c>
      <c r="AG38" s="283">
        <v>0</v>
      </c>
      <c r="AH38" s="283">
        <v>112</v>
      </c>
      <c r="AI38" s="283">
        <v>0</v>
      </c>
      <c r="AJ38" s="283">
        <v>0</v>
      </c>
      <c r="AK38" s="286">
        <v>5</v>
      </c>
      <c r="AL38" s="286" t="s">
        <v>829</v>
      </c>
      <c r="AM38" s="286" t="s">
        <v>829</v>
      </c>
      <c r="AN38" s="286" t="s">
        <v>829</v>
      </c>
      <c r="AO38" s="286" t="s">
        <v>829</v>
      </c>
      <c r="AP38" s="286" t="s">
        <v>829</v>
      </c>
      <c r="AQ38" s="286" t="s">
        <v>829</v>
      </c>
      <c r="AR38" s="286" t="s">
        <v>829</v>
      </c>
      <c r="AS38" s="286" t="s">
        <v>829</v>
      </c>
      <c r="AT38" s="283">
        <v>0</v>
      </c>
      <c r="AU38" s="283">
        <v>0</v>
      </c>
      <c r="AV38" s="283">
        <f>施設資源化量内訳!D38</f>
        <v>0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0</v>
      </c>
      <c r="BA38" s="283">
        <f>施設資源化量内訳!I38</f>
        <v>0</v>
      </c>
      <c r="BB38" s="283">
        <f>施設資源化量内訳!J38</f>
        <v>0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0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829</v>
      </c>
      <c r="CE38" s="286" t="s">
        <v>829</v>
      </c>
      <c r="CF38" s="286" t="s">
        <v>829</v>
      </c>
      <c r="CG38" s="286" t="s">
        <v>829</v>
      </c>
      <c r="CH38" s="286" t="s">
        <v>829</v>
      </c>
      <c r="CI38" s="286" t="s">
        <v>829</v>
      </c>
      <c r="CJ38" s="286" t="s">
        <v>829</v>
      </c>
      <c r="CK38" s="286" t="s">
        <v>829</v>
      </c>
      <c r="CL38" s="283">
        <v>0</v>
      </c>
      <c r="CM38" s="283">
        <v>0</v>
      </c>
      <c r="CN38" s="284" t="s">
        <v>788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1032</v>
      </c>
      <c r="E39" s="283">
        <f t="shared" si="8"/>
        <v>472</v>
      </c>
      <c r="F39" s="283">
        <f t="shared" si="9"/>
        <v>6</v>
      </c>
      <c r="G39" s="283">
        <f t="shared" si="10"/>
        <v>0</v>
      </c>
      <c r="H39" s="283">
        <f t="shared" si="11"/>
        <v>128</v>
      </c>
      <c r="I39" s="283">
        <f t="shared" si="12"/>
        <v>120</v>
      </c>
      <c r="J39" s="283">
        <f t="shared" si="13"/>
        <v>97</v>
      </c>
      <c r="K39" s="283">
        <f t="shared" si="14"/>
        <v>4</v>
      </c>
      <c r="L39" s="283">
        <f t="shared" si="15"/>
        <v>77</v>
      </c>
      <c r="M39" s="283">
        <f t="shared" si="16"/>
        <v>23</v>
      </c>
      <c r="N39" s="283">
        <f t="shared" si="1"/>
        <v>0</v>
      </c>
      <c r="O39" s="283">
        <f t="shared" si="17"/>
        <v>63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1</v>
      </c>
      <c r="Y39" s="283">
        <f t="shared" si="27"/>
        <v>41</v>
      </c>
      <c r="Z39" s="283">
        <f t="shared" si="3"/>
        <v>1018</v>
      </c>
      <c r="AA39" s="283">
        <v>460</v>
      </c>
      <c r="AB39" s="283">
        <v>6</v>
      </c>
      <c r="AC39" s="283">
        <v>0</v>
      </c>
      <c r="AD39" s="283">
        <v>128</v>
      </c>
      <c r="AE39" s="283">
        <v>120</v>
      </c>
      <c r="AF39" s="283">
        <v>97</v>
      </c>
      <c r="AG39" s="283">
        <v>4</v>
      </c>
      <c r="AH39" s="283">
        <v>77</v>
      </c>
      <c r="AI39" s="283">
        <v>23</v>
      </c>
      <c r="AJ39" s="283">
        <v>0</v>
      </c>
      <c r="AK39" s="286">
        <v>61</v>
      </c>
      <c r="AL39" s="286" t="s">
        <v>829</v>
      </c>
      <c r="AM39" s="286" t="s">
        <v>829</v>
      </c>
      <c r="AN39" s="286" t="s">
        <v>829</v>
      </c>
      <c r="AO39" s="286" t="s">
        <v>829</v>
      </c>
      <c r="AP39" s="286" t="s">
        <v>829</v>
      </c>
      <c r="AQ39" s="286" t="s">
        <v>829</v>
      </c>
      <c r="AR39" s="286" t="s">
        <v>829</v>
      </c>
      <c r="AS39" s="286" t="s">
        <v>829</v>
      </c>
      <c r="AT39" s="283">
        <v>1</v>
      </c>
      <c r="AU39" s="283">
        <v>41</v>
      </c>
      <c r="AV39" s="283">
        <f>施設資源化量内訳!D39</f>
        <v>0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0</v>
      </c>
      <c r="BA39" s="283">
        <f>施設資源化量内訳!I39</f>
        <v>0</v>
      </c>
      <c r="BB39" s="283">
        <f>施設資源化量内訳!J39</f>
        <v>0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0</v>
      </c>
      <c r="BR39" s="283">
        <f t="shared" si="5"/>
        <v>14</v>
      </c>
      <c r="BS39" s="283">
        <v>12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2</v>
      </c>
      <c r="CD39" s="286" t="s">
        <v>829</v>
      </c>
      <c r="CE39" s="286" t="s">
        <v>829</v>
      </c>
      <c r="CF39" s="286" t="s">
        <v>829</v>
      </c>
      <c r="CG39" s="286" t="s">
        <v>829</v>
      </c>
      <c r="CH39" s="286" t="s">
        <v>829</v>
      </c>
      <c r="CI39" s="286" t="s">
        <v>829</v>
      </c>
      <c r="CJ39" s="286" t="s">
        <v>829</v>
      </c>
      <c r="CK39" s="286" t="s">
        <v>829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803</v>
      </c>
      <c r="E40" s="283">
        <f t="shared" si="8"/>
        <v>121</v>
      </c>
      <c r="F40" s="283">
        <f t="shared" si="9"/>
        <v>2</v>
      </c>
      <c r="G40" s="283">
        <f t="shared" si="10"/>
        <v>0</v>
      </c>
      <c r="H40" s="283">
        <f t="shared" si="11"/>
        <v>141</v>
      </c>
      <c r="I40" s="283">
        <f t="shared" si="12"/>
        <v>85</v>
      </c>
      <c r="J40" s="283">
        <f t="shared" si="13"/>
        <v>45</v>
      </c>
      <c r="K40" s="283">
        <f t="shared" si="14"/>
        <v>3</v>
      </c>
      <c r="L40" s="283">
        <f t="shared" si="15"/>
        <v>56</v>
      </c>
      <c r="M40" s="283">
        <f t="shared" si="16"/>
        <v>0</v>
      </c>
      <c r="N40" s="283">
        <f t="shared" si="1"/>
        <v>0</v>
      </c>
      <c r="O40" s="283">
        <f t="shared" si="17"/>
        <v>26</v>
      </c>
      <c r="P40" s="283">
        <f t="shared" si="18"/>
        <v>0</v>
      </c>
      <c r="Q40" s="283">
        <f t="shared" si="19"/>
        <v>0</v>
      </c>
      <c r="R40" s="283">
        <f t="shared" si="20"/>
        <v>242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82</v>
      </c>
      <c r="Z40" s="283">
        <f t="shared" si="3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829</v>
      </c>
      <c r="AM40" s="286" t="s">
        <v>829</v>
      </c>
      <c r="AN40" s="286" t="s">
        <v>829</v>
      </c>
      <c r="AO40" s="286" t="s">
        <v>829</v>
      </c>
      <c r="AP40" s="286" t="s">
        <v>829</v>
      </c>
      <c r="AQ40" s="286" t="s">
        <v>829</v>
      </c>
      <c r="AR40" s="286" t="s">
        <v>829</v>
      </c>
      <c r="AS40" s="286" t="s">
        <v>829</v>
      </c>
      <c r="AT40" s="283">
        <v>0</v>
      </c>
      <c r="AU40" s="283">
        <v>0</v>
      </c>
      <c r="AV40" s="283">
        <f>施設資源化量内訳!D40</f>
        <v>803</v>
      </c>
      <c r="AW40" s="283">
        <f>施設資源化量内訳!E40</f>
        <v>121</v>
      </c>
      <c r="AX40" s="283">
        <f>施設資源化量内訳!F40</f>
        <v>2</v>
      </c>
      <c r="AY40" s="283">
        <f>施設資源化量内訳!G40</f>
        <v>0</v>
      </c>
      <c r="AZ40" s="283">
        <f>施設資源化量内訳!H40</f>
        <v>141</v>
      </c>
      <c r="BA40" s="283">
        <f>施設資源化量内訳!I40</f>
        <v>85</v>
      </c>
      <c r="BB40" s="283">
        <f>施設資源化量内訳!J40</f>
        <v>45</v>
      </c>
      <c r="BC40" s="283">
        <f>施設資源化量内訳!K40</f>
        <v>3</v>
      </c>
      <c r="BD40" s="283">
        <f>施設資源化量内訳!L40</f>
        <v>56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26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242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82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829</v>
      </c>
      <c r="CE40" s="286" t="s">
        <v>829</v>
      </c>
      <c r="CF40" s="286" t="s">
        <v>829</v>
      </c>
      <c r="CG40" s="286" t="s">
        <v>829</v>
      </c>
      <c r="CH40" s="286" t="s">
        <v>829</v>
      </c>
      <c r="CI40" s="286" t="s">
        <v>829</v>
      </c>
      <c r="CJ40" s="286" t="s">
        <v>829</v>
      </c>
      <c r="CK40" s="286" t="s">
        <v>829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311</v>
      </c>
      <c r="E41" s="283">
        <f t="shared" si="8"/>
        <v>18</v>
      </c>
      <c r="F41" s="283">
        <f t="shared" si="9"/>
        <v>0</v>
      </c>
      <c r="G41" s="283">
        <f t="shared" si="10"/>
        <v>0</v>
      </c>
      <c r="H41" s="283">
        <f t="shared" si="11"/>
        <v>25</v>
      </c>
      <c r="I41" s="283">
        <f t="shared" si="12"/>
        <v>27</v>
      </c>
      <c r="J41" s="283">
        <f t="shared" si="13"/>
        <v>2</v>
      </c>
      <c r="K41" s="283">
        <f t="shared" si="14"/>
        <v>1</v>
      </c>
      <c r="L41" s="283">
        <f t="shared" si="15"/>
        <v>0</v>
      </c>
      <c r="M41" s="283">
        <f t="shared" si="16"/>
        <v>0</v>
      </c>
      <c r="N41" s="283">
        <f t="shared" si="1"/>
        <v>0</v>
      </c>
      <c r="O41" s="283">
        <f t="shared" si="17"/>
        <v>0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0</v>
      </c>
      <c r="T41" s="283">
        <f t="shared" si="22"/>
        <v>0</v>
      </c>
      <c r="U41" s="283">
        <f t="shared" si="23"/>
        <v>212</v>
      </c>
      <c r="V41" s="283">
        <f t="shared" si="24"/>
        <v>0</v>
      </c>
      <c r="W41" s="283">
        <f t="shared" si="25"/>
        <v>17</v>
      </c>
      <c r="X41" s="283">
        <f t="shared" si="26"/>
        <v>1</v>
      </c>
      <c r="Y41" s="283">
        <f t="shared" si="27"/>
        <v>8</v>
      </c>
      <c r="Z41" s="283">
        <f t="shared" si="3"/>
        <v>1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1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829</v>
      </c>
      <c r="AM41" s="286" t="s">
        <v>829</v>
      </c>
      <c r="AN41" s="286" t="s">
        <v>829</v>
      </c>
      <c r="AO41" s="286" t="s">
        <v>829</v>
      </c>
      <c r="AP41" s="286" t="s">
        <v>829</v>
      </c>
      <c r="AQ41" s="286" t="s">
        <v>829</v>
      </c>
      <c r="AR41" s="286" t="s">
        <v>829</v>
      </c>
      <c r="AS41" s="286" t="s">
        <v>829</v>
      </c>
      <c r="AT41" s="283">
        <v>0</v>
      </c>
      <c r="AU41" s="283">
        <v>0</v>
      </c>
      <c r="AV41" s="283">
        <f>施設資源化量内訳!D41</f>
        <v>291</v>
      </c>
      <c r="AW41" s="283">
        <f>施設資源化量内訳!E41</f>
        <v>0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24</v>
      </c>
      <c r="BA41" s="283">
        <f>施設資源化量内訳!I41</f>
        <v>27</v>
      </c>
      <c r="BB41" s="283">
        <f>施設資源化量内訳!J41</f>
        <v>2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212</v>
      </c>
      <c r="BN41" s="283">
        <f>施設資源化量内訳!V41</f>
        <v>0</v>
      </c>
      <c r="BO41" s="283">
        <f>施設資源化量内訳!W41</f>
        <v>17</v>
      </c>
      <c r="BP41" s="283">
        <f>施設資源化量内訳!X41</f>
        <v>1</v>
      </c>
      <c r="BQ41" s="283">
        <f>施設資源化量内訳!Y41</f>
        <v>8</v>
      </c>
      <c r="BR41" s="283">
        <f t="shared" si="5"/>
        <v>19</v>
      </c>
      <c r="BS41" s="283">
        <v>18</v>
      </c>
      <c r="BT41" s="283">
        <v>0</v>
      </c>
      <c r="BU41" s="283">
        <v>0</v>
      </c>
      <c r="BV41" s="283">
        <v>1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829</v>
      </c>
      <c r="CE41" s="286" t="s">
        <v>829</v>
      </c>
      <c r="CF41" s="286" t="s">
        <v>829</v>
      </c>
      <c r="CG41" s="286" t="s">
        <v>829</v>
      </c>
      <c r="CH41" s="286" t="s">
        <v>829</v>
      </c>
      <c r="CI41" s="286" t="s">
        <v>829</v>
      </c>
      <c r="CJ41" s="286" t="s">
        <v>829</v>
      </c>
      <c r="CK41" s="286" t="s">
        <v>829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118</v>
      </c>
      <c r="E42" s="283">
        <f t="shared" si="8"/>
        <v>60</v>
      </c>
      <c r="F42" s="283">
        <f t="shared" si="9"/>
        <v>2</v>
      </c>
      <c r="G42" s="283">
        <f t="shared" si="10"/>
        <v>4</v>
      </c>
      <c r="H42" s="283">
        <f t="shared" si="11"/>
        <v>18</v>
      </c>
      <c r="I42" s="283">
        <f t="shared" si="12"/>
        <v>10</v>
      </c>
      <c r="J42" s="283">
        <f t="shared" si="13"/>
        <v>2</v>
      </c>
      <c r="K42" s="283">
        <f t="shared" si="14"/>
        <v>1</v>
      </c>
      <c r="L42" s="283">
        <f t="shared" si="15"/>
        <v>0</v>
      </c>
      <c r="M42" s="283">
        <f t="shared" si="16"/>
        <v>0</v>
      </c>
      <c r="N42" s="283">
        <f t="shared" si="1"/>
        <v>7</v>
      </c>
      <c r="O42" s="283">
        <f t="shared" si="17"/>
        <v>0</v>
      </c>
      <c r="P42" s="283">
        <f t="shared" si="18"/>
        <v>0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14</v>
      </c>
      <c r="X42" s="283">
        <f t="shared" si="26"/>
        <v>0</v>
      </c>
      <c r="Y42" s="283">
        <f t="shared" si="27"/>
        <v>0</v>
      </c>
      <c r="Z42" s="283">
        <f t="shared" si="3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829</v>
      </c>
      <c r="AM42" s="286" t="s">
        <v>829</v>
      </c>
      <c r="AN42" s="286" t="s">
        <v>829</v>
      </c>
      <c r="AO42" s="286" t="s">
        <v>829</v>
      </c>
      <c r="AP42" s="286" t="s">
        <v>829</v>
      </c>
      <c r="AQ42" s="286" t="s">
        <v>829</v>
      </c>
      <c r="AR42" s="286" t="s">
        <v>829</v>
      </c>
      <c r="AS42" s="286" t="s">
        <v>829</v>
      </c>
      <c r="AT42" s="283">
        <v>0</v>
      </c>
      <c r="AU42" s="283">
        <v>0</v>
      </c>
      <c r="AV42" s="283">
        <f>施設資源化量内訳!D42</f>
        <v>56</v>
      </c>
      <c r="AW42" s="283">
        <f>施設資源化量内訳!E42</f>
        <v>0</v>
      </c>
      <c r="AX42" s="283">
        <f>施設資源化量内訳!F42</f>
        <v>1</v>
      </c>
      <c r="AY42" s="283">
        <f>施設資源化量内訳!G42</f>
        <v>4</v>
      </c>
      <c r="AZ42" s="283">
        <f>施設資源化量内訳!H42</f>
        <v>17</v>
      </c>
      <c r="BA42" s="283">
        <f>施設資源化量内訳!I42</f>
        <v>10</v>
      </c>
      <c r="BB42" s="283">
        <f>施設資源化量内訳!J42</f>
        <v>2</v>
      </c>
      <c r="BC42" s="283">
        <f>施設資源化量内訳!K42</f>
        <v>1</v>
      </c>
      <c r="BD42" s="283">
        <f>施設資源化量内訳!L42</f>
        <v>0</v>
      </c>
      <c r="BE42" s="283">
        <f>施設資源化量内訳!M42</f>
        <v>0</v>
      </c>
      <c r="BF42" s="283">
        <f>施設資源化量内訳!N42</f>
        <v>7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14</v>
      </c>
      <c r="BP42" s="283">
        <f>施設資源化量内訳!X42</f>
        <v>0</v>
      </c>
      <c r="BQ42" s="283">
        <f>施設資源化量内訳!Y42</f>
        <v>0</v>
      </c>
      <c r="BR42" s="283">
        <f t="shared" si="5"/>
        <v>62</v>
      </c>
      <c r="BS42" s="283">
        <v>60</v>
      </c>
      <c r="BT42" s="283">
        <v>1</v>
      </c>
      <c r="BU42" s="283">
        <v>0</v>
      </c>
      <c r="BV42" s="283">
        <v>1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829</v>
      </c>
      <c r="CE42" s="286" t="s">
        <v>829</v>
      </c>
      <c r="CF42" s="286" t="s">
        <v>829</v>
      </c>
      <c r="CG42" s="286" t="s">
        <v>829</v>
      </c>
      <c r="CH42" s="286" t="s">
        <v>829</v>
      </c>
      <c r="CI42" s="286" t="s">
        <v>829</v>
      </c>
      <c r="CJ42" s="286" t="s">
        <v>829</v>
      </c>
      <c r="CK42" s="286" t="s">
        <v>829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483</v>
      </c>
      <c r="E43" s="283">
        <f t="shared" si="8"/>
        <v>137</v>
      </c>
      <c r="F43" s="283">
        <f t="shared" si="9"/>
        <v>1</v>
      </c>
      <c r="G43" s="283">
        <f t="shared" si="10"/>
        <v>0</v>
      </c>
      <c r="H43" s="283">
        <f t="shared" si="11"/>
        <v>40</v>
      </c>
      <c r="I43" s="283">
        <f t="shared" si="12"/>
        <v>58</v>
      </c>
      <c r="J43" s="283">
        <f t="shared" si="13"/>
        <v>16</v>
      </c>
      <c r="K43" s="283">
        <f t="shared" si="14"/>
        <v>2</v>
      </c>
      <c r="L43" s="283">
        <f t="shared" si="15"/>
        <v>0</v>
      </c>
      <c r="M43" s="283">
        <f t="shared" si="16"/>
        <v>0</v>
      </c>
      <c r="N43" s="283">
        <f t="shared" si="1"/>
        <v>0</v>
      </c>
      <c r="O43" s="283">
        <f t="shared" si="17"/>
        <v>0</v>
      </c>
      <c r="P43" s="283">
        <f t="shared" si="18"/>
        <v>0</v>
      </c>
      <c r="Q43" s="283">
        <f t="shared" si="19"/>
        <v>0</v>
      </c>
      <c r="R43" s="283">
        <f t="shared" si="20"/>
        <v>0</v>
      </c>
      <c r="S43" s="283">
        <f t="shared" si="21"/>
        <v>0</v>
      </c>
      <c r="T43" s="283">
        <f t="shared" si="22"/>
        <v>0</v>
      </c>
      <c r="U43" s="283">
        <f t="shared" si="23"/>
        <v>207</v>
      </c>
      <c r="V43" s="283">
        <f t="shared" si="24"/>
        <v>0</v>
      </c>
      <c r="W43" s="283">
        <f t="shared" si="25"/>
        <v>17</v>
      </c>
      <c r="X43" s="283">
        <f t="shared" si="26"/>
        <v>1</v>
      </c>
      <c r="Y43" s="283">
        <f t="shared" si="27"/>
        <v>4</v>
      </c>
      <c r="Z43" s="283">
        <f t="shared" si="3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829</v>
      </c>
      <c r="AM43" s="286" t="s">
        <v>829</v>
      </c>
      <c r="AN43" s="286" t="s">
        <v>829</v>
      </c>
      <c r="AO43" s="286" t="s">
        <v>829</v>
      </c>
      <c r="AP43" s="286" t="s">
        <v>829</v>
      </c>
      <c r="AQ43" s="286" t="s">
        <v>829</v>
      </c>
      <c r="AR43" s="286" t="s">
        <v>829</v>
      </c>
      <c r="AS43" s="286" t="s">
        <v>829</v>
      </c>
      <c r="AT43" s="283">
        <v>0</v>
      </c>
      <c r="AU43" s="283">
        <v>0</v>
      </c>
      <c r="AV43" s="283">
        <f>施設資源化量内訳!D43</f>
        <v>342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37</v>
      </c>
      <c r="BA43" s="283">
        <f>施設資源化量内訳!I43</f>
        <v>58</v>
      </c>
      <c r="BB43" s="283">
        <f>施設資源化量内訳!J43</f>
        <v>16</v>
      </c>
      <c r="BC43" s="283">
        <f>施設資源化量内訳!K43</f>
        <v>2</v>
      </c>
      <c r="BD43" s="283">
        <f>施設資源化量内訳!L43</f>
        <v>0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207</v>
      </c>
      <c r="BN43" s="283">
        <f>施設資源化量内訳!V43</f>
        <v>0</v>
      </c>
      <c r="BO43" s="283">
        <f>施設資源化量内訳!W43</f>
        <v>17</v>
      </c>
      <c r="BP43" s="283">
        <f>施設資源化量内訳!X43</f>
        <v>1</v>
      </c>
      <c r="BQ43" s="283">
        <f>施設資源化量内訳!Y43</f>
        <v>4</v>
      </c>
      <c r="BR43" s="283">
        <f t="shared" si="5"/>
        <v>141</v>
      </c>
      <c r="BS43" s="283">
        <v>137</v>
      </c>
      <c r="BT43" s="283">
        <v>1</v>
      </c>
      <c r="BU43" s="283">
        <v>0</v>
      </c>
      <c r="BV43" s="283">
        <v>3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829</v>
      </c>
      <c r="CE43" s="286" t="s">
        <v>829</v>
      </c>
      <c r="CF43" s="286" t="s">
        <v>829</v>
      </c>
      <c r="CG43" s="286" t="s">
        <v>829</v>
      </c>
      <c r="CH43" s="286" t="s">
        <v>829</v>
      </c>
      <c r="CI43" s="286" t="s">
        <v>829</v>
      </c>
      <c r="CJ43" s="286" t="s">
        <v>829</v>
      </c>
      <c r="CK43" s="286" t="s">
        <v>829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202</v>
      </c>
      <c r="E44" s="283">
        <f t="shared" si="8"/>
        <v>89</v>
      </c>
      <c r="F44" s="283">
        <f t="shared" si="9"/>
        <v>1</v>
      </c>
      <c r="G44" s="283">
        <f t="shared" si="10"/>
        <v>0</v>
      </c>
      <c r="H44" s="283">
        <f t="shared" si="11"/>
        <v>16</v>
      </c>
      <c r="I44" s="283">
        <f t="shared" si="12"/>
        <v>18</v>
      </c>
      <c r="J44" s="283">
        <f t="shared" si="13"/>
        <v>7</v>
      </c>
      <c r="K44" s="283">
        <f t="shared" si="14"/>
        <v>1</v>
      </c>
      <c r="L44" s="283">
        <f t="shared" si="15"/>
        <v>0</v>
      </c>
      <c r="M44" s="283">
        <f t="shared" si="16"/>
        <v>0</v>
      </c>
      <c r="N44" s="283">
        <f t="shared" si="1"/>
        <v>0</v>
      </c>
      <c r="O44" s="283">
        <f t="shared" si="17"/>
        <v>0</v>
      </c>
      <c r="P44" s="283">
        <f t="shared" si="18"/>
        <v>0</v>
      </c>
      <c r="Q44" s="283">
        <f t="shared" si="19"/>
        <v>0</v>
      </c>
      <c r="R44" s="283">
        <f t="shared" si="20"/>
        <v>0</v>
      </c>
      <c r="S44" s="283">
        <f t="shared" si="21"/>
        <v>0</v>
      </c>
      <c r="T44" s="283">
        <f t="shared" si="22"/>
        <v>0</v>
      </c>
      <c r="U44" s="283">
        <f t="shared" si="23"/>
        <v>65</v>
      </c>
      <c r="V44" s="283">
        <f t="shared" si="24"/>
        <v>0</v>
      </c>
      <c r="W44" s="283">
        <f t="shared" si="25"/>
        <v>5</v>
      </c>
      <c r="X44" s="283">
        <f t="shared" si="26"/>
        <v>0</v>
      </c>
      <c r="Y44" s="283">
        <f t="shared" si="27"/>
        <v>0</v>
      </c>
      <c r="Z44" s="283">
        <f t="shared" si="3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829</v>
      </c>
      <c r="AM44" s="286" t="s">
        <v>829</v>
      </c>
      <c r="AN44" s="286" t="s">
        <v>829</v>
      </c>
      <c r="AO44" s="286" t="s">
        <v>829</v>
      </c>
      <c r="AP44" s="286" t="s">
        <v>829</v>
      </c>
      <c r="AQ44" s="286" t="s">
        <v>829</v>
      </c>
      <c r="AR44" s="286" t="s">
        <v>829</v>
      </c>
      <c r="AS44" s="286" t="s">
        <v>829</v>
      </c>
      <c r="AT44" s="283">
        <v>0</v>
      </c>
      <c r="AU44" s="283">
        <v>0</v>
      </c>
      <c r="AV44" s="283">
        <f>施設資源化量内訳!D44</f>
        <v>107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13</v>
      </c>
      <c r="BA44" s="283">
        <f>施設資源化量内訳!I44</f>
        <v>16</v>
      </c>
      <c r="BB44" s="283">
        <f>施設資源化量内訳!J44</f>
        <v>7</v>
      </c>
      <c r="BC44" s="283">
        <f>施設資源化量内訳!K44</f>
        <v>1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65</v>
      </c>
      <c r="BN44" s="283">
        <f>施設資源化量内訳!V44</f>
        <v>0</v>
      </c>
      <c r="BO44" s="283">
        <f>施設資源化量内訳!W44</f>
        <v>5</v>
      </c>
      <c r="BP44" s="283">
        <f>施設資源化量内訳!X44</f>
        <v>0</v>
      </c>
      <c r="BQ44" s="283">
        <f>施設資源化量内訳!Y44</f>
        <v>0</v>
      </c>
      <c r="BR44" s="283">
        <f t="shared" si="5"/>
        <v>95</v>
      </c>
      <c r="BS44" s="283">
        <v>89</v>
      </c>
      <c r="BT44" s="283">
        <v>1</v>
      </c>
      <c r="BU44" s="283">
        <v>0</v>
      </c>
      <c r="BV44" s="283">
        <v>3</v>
      </c>
      <c r="BW44" s="283">
        <v>2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829</v>
      </c>
      <c r="CE44" s="286" t="s">
        <v>829</v>
      </c>
      <c r="CF44" s="286" t="s">
        <v>829</v>
      </c>
      <c r="CG44" s="286" t="s">
        <v>829</v>
      </c>
      <c r="CH44" s="286" t="s">
        <v>829</v>
      </c>
      <c r="CI44" s="286" t="s">
        <v>829</v>
      </c>
      <c r="CJ44" s="286" t="s">
        <v>829</v>
      </c>
      <c r="CK44" s="286" t="s">
        <v>829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513</v>
      </c>
      <c r="E45" s="283">
        <f t="shared" si="8"/>
        <v>173</v>
      </c>
      <c r="F45" s="283">
        <f t="shared" si="9"/>
        <v>1</v>
      </c>
      <c r="G45" s="283">
        <f t="shared" si="10"/>
        <v>0</v>
      </c>
      <c r="H45" s="283">
        <f t="shared" si="11"/>
        <v>33</v>
      </c>
      <c r="I45" s="283">
        <f t="shared" si="12"/>
        <v>12</v>
      </c>
      <c r="J45" s="283">
        <f t="shared" si="13"/>
        <v>2</v>
      </c>
      <c r="K45" s="283">
        <f t="shared" si="14"/>
        <v>0</v>
      </c>
      <c r="L45" s="283">
        <f t="shared" si="15"/>
        <v>58</v>
      </c>
      <c r="M45" s="283">
        <f t="shared" si="16"/>
        <v>0</v>
      </c>
      <c r="N45" s="283">
        <f t="shared" si="1"/>
        <v>0</v>
      </c>
      <c r="O45" s="283">
        <f t="shared" si="17"/>
        <v>0</v>
      </c>
      <c r="P45" s="283">
        <f t="shared" si="18"/>
        <v>0</v>
      </c>
      <c r="Q45" s="283">
        <f t="shared" si="19"/>
        <v>0</v>
      </c>
      <c r="R45" s="283">
        <f t="shared" si="20"/>
        <v>0</v>
      </c>
      <c r="S45" s="283">
        <f t="shared" si="21"/>
        <v>0</v>
      </c>
      <c r="T45" s="283">
        <f t="shared" si="22"/>
        <v>0</v>
      </c>
      <c r="U45" s="283">
        <f t="shared" si="23"/>
        <v>212</v>
      </c>
      <c r="V45" s="283">
        <f t="shared" si="24"/>
        <v>0</v>
      </c>
      <c r="W45" s="283">
        <f t="shared" si="25"/>
        <v>17</v>
      </c>
      <c r="X45" s="283">
        <f t="shared" si="26"/>
        <v>0</v>
      </c>
      <c r="Y45" s="283">
        <f t="shared" si="27"/>
        <v>5</v>
      </c>
      <c r="Z45" s="283">
        <f t="shared" si="3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829</v>
      </c>
      <c r="AM45" s="286" t="s">
        <v>829</v>
      </c>
      <c r="AN45" s="286" t="s">
        <v>829</v>
      </c>
      <c r="AO45" s="286" t="s">
        <v>829</v>
      </c>
      <c r="AP45" s="286" t="s">
        <v>829</v>
      </c>
      <c r="AQ45" s="286" t="s">
        <v>829</v>
      </c>
      <c r="AR45" s="286" t="s">
        <v>829</v>
      </c>
      <c r="AS45" s="286" t="s">
        <v>829</v>
      </c>
      <c r="AT45" s="283">
        <v>0</v>
      </c>
      <c r="AU45" s="283">
        <v>0</v>
      </c>
      <c r="AV45" s="283">
        <f>施設資源化量内訳!D45</f>
        <v>330</v>
      </c>
      <c r="AW45" s="283">
        <f>施設資源化量内訳!E45</f>
        <v>0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25</v>
      </c>
      <c r="BA45" s="283">
        <f>施設資源化量内訳!I45</f>
        <v>11</v>
      </c>
      <c r="BB45" s="283">
        <f>施設資源化量内訳!J45</f>
        <v>2</v>
      </c>
      <c r="BC45" s="283">
        <f>施設資源化量内訳!K45</f>
        <v>0</v>
      </c>
      <c r="BD45" s="283">
        <f>施設資源化量内訳!L45</f>
        <v>58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212</v>
      </c>
      <c r="BN45" s="283">
        <f>施設資源化量内訳!V45</f>
        <v>0</v>
      </c>
      <c r="BO45" s="283">
        <f>施設資源化量内訳!W45</f>
        <v>17</v>
      </c>
      <c r="BP45" s="283">
        <f>施設資源化量内訳!X45</f>
        <v>0</v>
      </c>
      <c r="BQ45" s="283">
        <f>施設資源化量内訳!Y45</f>
        <v>5</v>
      </c>
      <c r="BR45" s="283">
        <f t="shared" si="5"/>
        <v>183</v>
      </c>
      <c r="BS45" s="283">
        <v>173</v>
      </c>
      <c r="BT45" s="283">
        <v>1</v>
      </c>
      <c r="BU45" s="283">
        <v>0</v>
      </c>
      <c r="BV45" s="283">
        <v>8</v>
      </c>
      <c r="BW45" s="283">
        <v>1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829</v>
      </c>
      <c r="CE45" s="286" t="s">
        <v>829</v>
      </c>
      <c r="CF45" s="286" t="s">
        <v>829</v>
      </c>
      <c r="CG45" s="286" t="s">
        <v>829</v>
      </c>
      <c r="CH45" s="286" t="s">
        <v>829</v>
      </c>
      <c r="CI45" s="286" t="s">
        <v>829</v>
      </c>
      <c r="CJ45" s="286" t="s">
        <v>829</v>
      </c>
      <c r="CK45" s="286" t="s">
        <v>829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256</v>
      </c>
      <c r="E46" s="283">
        <f t="shared" si="8"/>
        <v>0</v>
      </c>
      <c r="F46" s="283">
        <f t="shared" si="9"/>
        <v>2</v>
      </c>
      <c r="G46" s="283">
        <f t="shared" si="10"/>
        <v>0</v>
      </c>
      <c r="H46" s="283">
        <f t="shared" si="11"/>
        <v>26</v>
      </c>
      <c r="I46" s="283">
        <f t="shared" si="12"/>
        <v>38</v>
      </c>
      <c r="J46" s="283">
        <f t="shared" si="13"/>
        <v>18</v>
      </c>
      <c r="K46" s="283">
        <f t="shared" si="14"/>
        <v>3</v>
      </c>
      <c r="L46" s="283">
        <f t="shared" si="15"/>
        <v>0</v>
      </c>
      <c r="M46" s="283">
        <f t="shared" si="16"/>
        <v>0</v>
      </c>
      <c r="N46" s="283">
        <f t="shared" si="1"/>
        <v>0</v>
      </c>
      <c r="O46" s="283">
        <f t="shared" si="17"/>
        <v>0</v>
      </c>
      <c r="P46" s="283">
        <f t="shared" si="18"/>
        <v>0</v>
      </c>
      <c r="Q46" s="283">
        <f t="shared" si="19"/>
        <v>0</v>
      </c>
      <c r="R46" s="283">
        <f t="shared" si="20"/>
        <v>0</v>
      </c>
      <c r="S46" s="283">
        <f t="shared" si="21"/>
        <v>0</v>
      </c>
      <c r="T46" s="283">
        <f t="shared" si="22"/>
        <v>0</v>
      </c>
      <c r="U46" s="283">
        <f t="shared" si="23"/>
        <v>0</v>
      </c>
      <c r="V46" s="283">
        <f t="shared" si="24"/>
        <v>0</v>
      </c>
      <c r="W46" s="283">
        <f t="shared" si="25"/>
        <v>169</v>
      </c>
      <c r="X46" s="283">
        <f t="shared" si="26"/>
        <v>0</v>
      </c>
      <c r="Y46" s="283">
        <f t="shared" si="27"/>
        <v>0</v>
      </c>
      <c r="Z46" s="283">
        <f t="shared" si="3"/>
        <v>23</v>
      </c>
      <c r="AA46" s="283">
        <v>0</v>
      </c>
      <c r="AB46" s="283">
        <v>2</v>
      </c>
      <c r="AC46" s="283">
        <v>0</v>
      </c>
      <c r="AD46" s="283">
        <v>0</v>
      </c>
      <c r="AE46" s="283">
        <v>0</v>
      </c>
      <c r="AF46" s="283">
        <v>18</v>
      </c>
      <c r="AG46" s="283">
        <v>3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829</v>
      </c>
      <c r="AM46" s="286" t="s">
        <v>829</v>
      </c>
      <c r="AN46" s="286" t="s">
        <v>829</v>
      </c>
      <c r="AO46" s="286" t="s">
        <v>829</v>
      </c>
      <c r="AP46" s="286" t="s">
        <v>829</v>
      </c>
      <c r="AQ46" s="286" t="s">
        <v>829</v>
      </c>
      <c r="AR46" s="286" t="s">
        <v>829</v>
      </c>
      <c r="AS46" s="286" t="s">
        <v>829</v>
      </c>
      <c r="AT46" s="283">
        <v>0</v>
      </c>
      <c r="AU46" s="283">
        <v>0</v>
      </c>
      <c r="AV46" s="283">
        <f>施設資源化量内訳!D46</f>
        <v>233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26</v>
      </c>
      <c r="BA46" s="283">
        <f>施設資源化量内訳!I46</f>
        <v>38</v>
      </c>
      <c r="BB46" s="283">
        <f>施設資源化量内訳!J46</f>
        <v>0</v>
      </c>
      <c r="BC46" s="283">
        <f>施設資源化量内訳!K46</f>
        <v>0</v>
      </c>
      <c r="BD46" s="283">
        <f>施設資源化量内訳!L46</f>
        <v>0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169</v>
      </c>
      <c r="BP46" s="283">
        <f>施設資源化量内訳!X46</f>
        <v>0</v>
      </c>
      <c r="BQ46" s="283">
        <f>施設資源化量内訳!Y46</f>
        <v>0</v>
      </c>
      <c r="BR46" s="283">
        <f t="shared" si="5"/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829</v>
      </c>
      <c r="CE46" s="286" t="s">
        <v>829</v>
      </c>
      <c r="CF46" s="286" t="s">
        <v>829</v>
      </c>
      <c r="CG46" s="286" t="s">
        <v>829</v>
      </c>
      <c r="CH46" s="286" t="s">
        <v>829</v>
      </c>
      <c r="CI46" s="286" t="s">
        <v>829</v>
      </c>
      <c r="CJ46" s="286" t="s">
        <v>829</v>
      </c>
      <c r="CK46" s="286" t="s">
        <v>829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7"/>
        <v>158</v>
      </c>
      <c r="E47" s="283">
        <f t="shared" si="8"/>
        <v>77</v>
      </c>
      <c r="F47" s="283">
        <f t="shared" si="9"/>
        <v>1</v>
      </c>
      <c r="G47" s="283">
        <f t="shared" si="10"/>
        <v>2</v>
      </c>
      <c r="H47" s="283">
        <f t="shared" si="11"/>
        <v>12</v>
      </c>
      <c r="I47" s="283">
        <f t="shared" si="12"/>
        <v>14</v>
      </c>
      <c r="J47" s="283">
        <f t="shared" si="13"/>
        <v>5</v>
      </c>
      <c r="K47" s="283">
        <f t="shared" si="14"/>
        <v>1</v>
      </c>
      <c r="L47" s="283">
        <f t="shared" si="15"/>
        <v>9</v>
      </c>
      <c r="M47" s="283">
        <f t="shared" si="16"/>
        <v>0</v>
      </c>
      <c r="N47" s="283">
        <f t="shared" si="1"/>
        <v>0</v>
      </c>
      <c r="O47" s="283">
        <f t="shared" si="17"/>
        <v>0</v>
      </c>
      <c r="P47" s="283">
        <f t="shared" si="18"/>
        <v>0</v>
      </c>
      <c r="Q47" s="283">
        <f t="shared" si="19"/>
        <v>0</v>
      </c>
      <c r="R47" s="283">
        <f t="shared" si="20"/>
        <v>0</v>
      </c>
      <c r="S47" s="283">
        <f t="shared" si="21"/>
        <v>0</v>
      </c>
      <c r="T47" s="283">
        <f t="shared" si="22"/>
        <v>0</v>
      </c>
      <c r="U47" s="283">
        <f t="shared" si="23"/>
        <v>32</v>
      </c>
      <c r="V47" s="283">
        <f t="shared" si="24"/>
        <v>0</v>
      </c>
      <c r="W47" s="283">
        <f t="shared" si="25"/>
        <v>3</v>
      </c>
      <c r="X47" s="283">
        <f t="shared" si="26"/>
        <v>0</v>
      </c>
      <c r="Y47" s="283">
        <f t="shared" si="27"/>
        <v>2</v>
      </c>
      <c r="Z47" s="283">
        <f t="shared" si="3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0</v>
      </c>
      <c r="AL47" s="286" t="s">
        <v>829</v>
      </c>
      <c r="AM47" s="286" t="s">
        <v>829</v>
      </c>
      <c r="AN47" s="286" t="s">
        <v>829</v>
      </c>
      <c r="AO47" s="286" t="s">
        <v>829</v>
      </c>
      <c r="AP47" s="286" t="s">
        <v>829</v>
      </c>
      <c r="AQ47" s="286" t="s">
        <v>829</v>
      </c>
      <c r="AR47" s="286" t="s">
        <v>829</v>
      </c>
      <c r="AS47" s="286" t="s">
        <v>829</v>
      </c>
      <c r="AT47" s="283">
        <v>0</v>
      </c>
      <c r="AU47" s="283">
        <v>0</v>
      </c>
      <c r="AV47" s="283">
        <f>施設資源化量内訳!D47</f>
        <v>79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2</v>
      </c>
      <c r="AZ47" s="283">
        <f>施設資源化量内訳!H47</f>
        <v>11</v>
      </c>
      <c r="BA47" s="283">
        <f>施設資源化量内訳!I47</f>
        <v>14</v>
      </c>
      <c r="BB47" s="283">
        <f>施設資源化量内訳!J47</f>
        <v>5</v>
      </c>
      <c r="BC47" s="283">
        <f>施設資源化量内訳!K47</f>
        <v>1</v>
      </c>
      <c r="BD47" s="283">
        <f>施設資源化量内訳!L47</f>
        <v>9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32</v>
      </c>
      <c r="BN47" s="283">
        <f>施設資源化量内訳!V47</f>
        <v>0</v>
      </c>
      <c r="BO47" s="283">
        <f>施設資源化量内訳!W47</f>
        <v>3</v>
      </c>
      <c r="BP47" s="283">
        <f>施設資源化量内訳!X47</f>
        <v>0</v>
      </c>
      <c r="BQ47" s="283">
        <f>施設資源化量内訳!Y47</f>
        <v>2</v>
      </c>
      <c r="BR47" s="283">
        <f t="shared" si="5"/>
        <v>79</v>
      </c>
      <c r="BS47" s="283">
        <v>77</v>
      </c>
      <c r="BT47" s="283">
        <v>1</v>
      </c>
      <c r="BU47" s="283">
        <v>0</v>
      </c>
      <c r="BV47" s="283">
        <v>1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829</v>
      </c>
      <c r="CE47" s="286" t="s">
        <v>829</v>
      </c>
      <c r="CF47" s="286" t="s">
        <v>829</v>
      </c>
      <c r="CG47" s="286" t="s">
        <v>829</v>
      </c>
      <c r="CH47" s="286" t="s">
        <v>829</v>
      </c>
      <c r="CI47" s="286" t="s">
        <v>829</v>
      </c>
      <c r="CJ47" s="286" t="s">
        <v>829</v>
      </c>
      <c r="CK47" s="286" t="s">
        <v>829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7"/>
        <v>878</v>
      </c>
      <c r="E48" s="283">
        <f t="shared" si="8"/>
        <v>262</v>
      </c>
      <c r="F48" s="283">
        <f t="shared" si="9"/>
        <v>21</v>
      </c>
      <c r="G48" s="283">
        <f t="shared" si="10"/>
        <v>1</v>
      </c>
      <c r="H48" s="283">
        <f t="shared" si="11"/>
        <v>66</v>
      </c>
      <c r="I48" s="283">
        <f t="shared" si="12"/>
        <v>32</v>
      </c>
      <c r="J48" s="283">
        <f t="shared" si="13"/>
        <v>10</v>
      </c>
      <c r="K48" s="283">
        <f t="shared" si="14"/>
        <v>90</v>
      </c>
      <c r="L48" s="283">
        <f t="shared" si="15"/>
        <v>0</v>
      </c>
      <c r="M48" s="283">
        <f t="shared" si="16"/>
        <v>0</v>
      </c>
      <c r="N48" s="283">
        <f t="shared" si="1"/>
        <v>0</v>
      </c>
      <c r="O48" s="283">
        <f t="shared" si="17"/>
        <v>2</v>
      </c>
      <c r="P48" s="283">
        <f t="shared" si="18"/>
        <v>0</v>
      </c>
      <c r="Q48" s="283">
        <f t="shared" si="19"/>
        <v>0</v>
      </c>
      <c r="R48" s="283">
        <f t="shared" si="20"/>
        <v>0</v>
      </c>
      <c r="S48" s="283">
        <f t="shared" si="21"/>
        <v>0</v>
      </c>
      <c r="T48" s="283">
        <f t="shared" si="22"/>
        <v>0</v>
      </c>
      <c r="U48" s="283">
        <f t="shared" si="23"/>
        <v>356</v>
      </c>
      <c r="V48" s="283">
        <f t="shared" si="24"/>
        <v>0</v>
      </c>
      <c r="W48" s="283">
        <f t="shared" si="25"/>
        <v>36</v>
      </c>
      <c r="X48" s="283">
        <f t="shared" si="26"/>
        <v>2</v>
      </c>
      <c r="Y48" s="283">
        <f t="shared" si="27"/>
        <v>0</v>
      </c>
      <c r="Z48" s="283">
        <f t="shared" si="3"/>
        <v>57</v>
      </c>
      <c r="AA48" s="283">
        <v>36</v>
      </c>
      <c r="AB48" s="283">
        <v>1</v>
      </c>
      <c r="AC48" s="283">
        <v>1</v>
      </c>
      <c r="AD48" s="283">
        <v>0</v>
      </c>
      <c r="AE48" s="283">
        <v>16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1</v>
      </c>
      <c r="AL48" s="286" t="s">
        <v>829</v>
      </c>
      <c r="AM48" s="286" t="s">
        <v>829</v>
      </c>
      <c r="AN48" s="286" t="s">
        <v>829</v>
      </c>
      <c r="AO48" s="286" t="s">
        <v>829</v>
      </c>
      <c r="AP48" s="286" t="s">
        <v>829</v>
      </c>
      <c r="AQ48" s="286" t="s">
        <v>829</v>
      </c>
      <c r="AR48" s="286" t="s">
        <v>829</v>
      </c>
      <c r="AS48" s="286" t="s">
        <v>829</v>
      </c>
      <c r="AT48" s="283">
        <v>2</v>
      </c>
      <c r="AU48" s="283">
        <v>0</v>
      </c>
      <c r="AV48" s="283">
        <f>施設資源化量内訳!D48</f>
        <v>539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53</v>
      </c>
      <c r="BA48" s="283">
        <f>施設資源化量内訳!I48</f>
        <v>0</v>
      </c>
      <c r="BB48" s="283">
        <f>施設資源化量内訳!J48</f>
        <v>4</v>
      </c>
      <c r="BC48" s="283">
        <f>施設資源化量内訳!K48</f>
        <v>90</v>
      </c>
      <c r="BD48" s="283">
        <f>施設資源化量内訳!L48</f>
        <v>0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356</v>
      </c>
      <c r="BN48" s="283">
        <f>施設資源化量内訳!V48</f>
        <v>0</v>
      </c>
      <c r="BO48" s="283">
        <f>施設資源化量内訳!W48</f>
        <v>36</v>
      </c>
      <c r="BP48" s="283">
        <f>施設資源化量内訳!X48</f>
        <v>0</v>
      </c>
      <c r="BQ48" s="283">
        <f>施設資源化量内訳!Y48</f>
        <v>0</v>
      </c>
      <c r="BR48" s="283">
        <f t="shared" si="5"/>
        <v>282</v>
      </c>
      <c r="BS48" s="283">
        <v>226</v>
      </c>
      <c r="BT48" s="283">
        <v>20</v>
      </c>
      <c r="BU48" s="283">
        <v>0</v>
      </c>
      <c r="BV48" s="283">
        <v>13</v>
      </c>
      <c r="BW48" s="283">
        <v>16</v>
      </c>
      <c r="BX48" s="283">
        <v>6</v>
      </c>
      <c r="BY48" s="283">
        <v>0</v>
      </c>
      <c r="BZ48" s="283">
        <v>0</v>
      </c>
      <c r="CA48" s="283">
        <v>0</v>
      </c>
      <c r="CB48" s="283">
        <v>0</v>
      </c>
      <c r="CC48" s="283">
        <v>1</v>
      </c>
      <c r="CD48" s="286" t="s">
        <v>829</v>
      </c>
      <c r="CE48" s="286" t="s">
        <v>829</v>
      </c>
      <c r="CF48" s="286" t="s">
        <v>829</v>
      </c>
      <c r="CG48" s="286" t="s">
        <v>829</v>
      </c>
      <c r="CH48" s="286" t="s">
        <v>829</v>
      </c>
      <c r="CI48" s="286" t="s">
        <v>829</v>
      </c>
      <c r="CJ48" s="286" t="s">
        <v>829</v>
      </c>
      <c r="CK48" s="286" t="s">
        <v>829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7"/>
        <v>158</v>
      </c>
      <c r="E49" s="283">
        <f t="shared" si="8"/>
        <v>56</v>
      </c>
      <c r="F49" s="283">
        <f t="shared" si="9"/>
        <v>1</v>
      </c>
      <c r="G49" s="283">
        <f t="shared" si="10"/>
        <v>6</v>
      </c>
      <c r="H49" s="283">
        <f t="shared" si="11"/>
        <v>22</v>
      </c>
      <c r="I49" s="283">
        <f t="shared" si="12"/>
        <v>15</v>
      </c>
      <c r="J49" s="283">
        <f t="shared" si="13"/>
        <v>6</v>
      </c>
      <c r="K49" s="283">
        <f t="shared" si="14"/>
        <v>2</v>
      </c>
      <c r="L49" s="283">
        <f t="shared" si="15"/>
        <v>8</v>
      </c>
      <c r="M49" s="283">
        <f t="shared" si="16"/>
        <v>0</v>
      </c>
      <c r="N49" s="283">
        <f t="shared" si="1"/>
        <v>11</v>
      </c>
      <c r="O49" s="283">
        <f t="shared" si="17"/>
        <v>2</v>
      </c>
      <c r="P49" s="283">
        <f t="shared" si="18"/>
        <v>0</v>
      </c>
      <c r="Q49" s="283">
        <f t="shared" si="19"/>
        <v>0</v>
      </c>
      <c r="R49" s="283">
        <f t="shared" si="20"/>
        <v>0</v>
      </c>
      <c r="S49" s="283">
        <f t="shared" si="21"/>
        <v>0</v>
      </c>
      <c r="T49" s="283">
        <f t="shared" si="22"/>
        <v>0</v>
      </c>
      <c r="U49" s="283">
        <f t="shared" si="23"/>
        <v>0</v>
      </c>
      <c r="V49" s="283">
        <f t="shared" si="24"/>
        <v>0</v>
      </c>
      <c r="W49" s="283">
        <f t="shared" si="25"/>
        <v>0</v>
      </c>
      <c r="X49" s="283">
        <f t="shared" si="26"/>
        <v>0</v>
      </c>
      <c r="Y49" s="283">
        <f t="shared" si="27"/>
        <v>29</v>
      </c>
      <c r="Z49" s="283">
        <f t="shared" si="3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829</v>
      </c>
      <c r="AM49" s="286" t="s">
        <v>829</v>
      </c>
      <c r="AN49" s="286" t="s">
        <v>829</v>
      </c>
      <c r="AO49" s="286" t="s">
        <v>829</v>
      </c>
      <c r="AP49" s="286" t="s">
        <v>829</v>
      </c>
      <c r="AQ49" s="286" t="s">
        <v>829</v>
      </c>
      <c r="AR49" s="286" t="s">
        <v>829</v>
      </c>
      <c r="AS49" s="286" t="s">
        <v>829</v>
      </c>
      <c r="AT49" s="283">
        <v>0</v>
      </c>
      <c r="AU49" s="283">
        <v>0</v>
      </c>
      <c r="AV49" s="283">
        <f>施設資源化量内訳!D49</f>
        <v>158</v>
      </c>
      <c r="AW49" s="283">
        <f>施設資源化量内訳!E49</f>
        <v>56</v>
      </c>
      <c r="AX49" s="283">
        <f>施設資源化量内訳!F49</f>
        <v>1</v>
      </c>
      <c r="AY49" s="283">
        <f>施設資源化量内訳!G49</f>
        <v>6</v>
      </c>
      <c r="AZ49" s="283">
        <f>施設資源化量内訳!H49</f>
        <v>22</v>
      </c>
      <c r="BA49" s="283">
        <f>施設資源化量内訳!I49</f>
        <v>15</v>
      </c>
      <c r="BB49" s="283">
        <f>施設資源化量内訳!J49</f>
        <v>6</v>
      </c>
      <c r="BC49" s="283">
        <f>施設資源化量内訳!K49</f>
        <v>2</v>
      </c>
      <c r="BD49" s="283">
        <f>施設資源化量内訳!L49</f>
        <v>8</v>
      </c>
      <c r="BE49" s="283">
        <f>施設資源化量内訳!M49</f>
        <v>0</v>
      </c>
      <c r="BF49" s="283">
        <f>施設資源化量内訳!N49</f>
        <v>11</v>
      </c>
      <c r="BG49" s="283">
        <f>施設資源化量内訳!O49</f>
        <v>2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0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29</v>
      </c>
      <c r="BR49" s="283">
        <f t="shared" si="5"/>
        <v>0</v>
      </c>
      <c r="BS49" s="283">
        <v>0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829</v>
      </c>
      <c r="CE49" s="286" t="s">
        <v>829</v>
      </c>
      <c r="CF49" s="286" t="s">
        <v>829</v>
      </c>
      <c r="CG49" s="286" t="s">
        <v>829</v>
      </c>
      <c r="CH49" s="286" t="s">
        <v>829</v>
      </c>
      <c r="CI49" s="286" t="s">
        <v>829</v>
      </c>
      <c r="CJ49" s="286" t="s">
        <v>829</v>
      </c>
      <c r="CK49" s="286" t="s">
        <v>829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49">
    <sortCondition ref="A8:A49"/>
    <sortCondition ref="B8:B49"/>
    <sortCondition ref="C8:C49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8" man="1"/>
    <brk id="47" min="1" max="48" man="1"/>
    <brk id="69" min="1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岐阜県</v>
      </c>
      <c r="B7" s="293" t="str">
        <f>ごみ処理概要!B7</f>
        <v>21000</v>
      </c>
      <c r="C7" s="294" t="s">
        <v>3</v>
      </c>
      <c r="D7" s="296">
        <f t="shared" ref="D7:L7" si="0">SUM(Z7,AV7,BR7,CN7,DJ7,EF7,FB7)</f>
        <v>69019</v>
      </c>
      <c r="E7" s="296">
        <f t="shared" si="0"/>
        <v>1834</v>
      </c>
      <c r="F7" s="296">
        <f t="shared" si="0"/>
        <v>33</v>
      </c>
      <c r="G7" s="296">
        <f t="shared" si="0"/>
        <v>807</v>
      </c>
      <c r="H7" s="296">
        <f t="shared" si="0"/>
        <v>9838</v>
      </c>
      <c r="I7" s="296">
        <f t="shared" si="0"/>
        <v>7015</v>
      </c>
      <c r="J7" s="296">
        <f t="shared" si="0"/>
        <v>2849</v>
      </c>
      <c r="K7" s="296">
        <f t="shared" si="0"/>
        <v>183</v>
      </c>
      <c r="L7" s="296">
        <f t="shared" si="0"/>
        <v>6376</v>
      </c>
      <c r="M7" s="296">
        <f t="shared" ref="M7" si="1">SUM(AI7,BE7,CA7,CW7,DS7,EO7,FK7)</f>
        <v>110</v>
      </c>
      <c r="N7" s="296">
        <f t="shared" ref="N7" si="2">SUM(AJ7,BF7,CB7,CX7,DT7,EP7,FL7)</f>
        <v>156</v>
      </c>
      <c r="O7" s="296">
        <f t="shared" ref="O7:Y7" si="3">SUM(AK7,BG7,CC7,CY7,DU7,EQ7,FM7)</f>
        <v>419</v>
      </c>
      <c r="P7" s="296">
        <f t="shared" si="3"/>
        <v>180</v>
      </c>
      <c r="Q7" s="296">
        <f t="shared" si="3"/>
        <v>0</v>
      </c>
      <c r="R7" s="296">
        <f t="shared" si="3"/>
        <v>11014</v>
      </c>
      <c r="S7" s="296">
        <f t="shared" si="3"/>
        <v>7103</v>
      </c>
      <c r="T7" s="296">
        <f t="shared" si="3"/>
        <v>3575</v>
      </c>
      <c r="U7" s="296">
        <f t="shared" si="3"/>
        <v>5484</v>
      </c>
      <c r="V7" s="296">
        <f t="shared" si="3"/>
        <v>0</v>
      </c>
      <c r="W7" s="296">
        <f t="shared" si="3"/>
        <v>2502</v>
      </c>
      <c r="X7" s="296">
        <f t="shared" si="3"/>
        <v>44</v>
      </c>
      <c r="Y7" s="296">
        <f t="shared" si="3"/>
        <v>9497</v>
      </c>
      <c r="Z7" s="296">
        <f t="shared" ref="Z7:Z49" si="4">SUM(AA7:AU7)</f>
        <v>25895</v>
      </c>
      <c r="AA7" s="296">
        <f t="shared" ref="AA7:AK7" si="5">SUM(AA$8:AA$207)</f>
        <v>33</v>
      </c>
      <c r="AB7" s="296">
        <f t="shared" si="5"/>
        <v>0</v>
      </c>
      <c r="AC7" s="296">
        <f t="shared" si="5"/>
        <v>0</v>
      </c>
      <c r="AD7" s="296">
        <f t="shared" si="5"/>
        <v>980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12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11014</v>
      </c>
      <c r="AO7" s="300" t="s">
        <v>698</v>
      </c>
      <c r="AP7" s="300" t="s">
        <v>698</v>
      </c>
      <c r="AQ7" s="296">
        <f>SUM(AQ$8:AQ$207)</f>
        <v>5484</v>
      </c>
      <c r="AR7" s="300" t="s">
        <v>698</v>
      </c>
      <c r="AS7" s="296">
        <f>SUM(AS$8:AS$207)</f>
        <v>2502</v>
      </c>
      <c r="AT7" s="300" t="s">
        <v>698</v>
      </c>
      <c r="AU7" s="296">
        <f>SUM(AU$8:AU$207)</f>
        <v>5870</v>
      </c>
      <c r="AV7" s="296">
        <f t="shared" ref="AV7:AV49" si="6">SUM(AW7:BQ7)</f>
        <v>4737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3823</v>
      </c>
      <c r="BA7" s="296">
        <f t="shared" si="7"/>
        <v>117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50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747</v>
      </c>
      <c r="BR7" s="296">
        <f t="shared" ref="BR7:BR49" si="8">SUM(BS7:CM7)</f>
        <v>557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144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413</v>
      </c>
      <c r="CN7" s="296">
        <f t="shared" ref="CN7:CN49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49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49" si="14">SUM(EG7:FA7)</f>
        <v>10846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96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7103</v>
      </c>
      <c r="EV7" s="296">
        <f>SUM(EV$8:EV$207)</f>
        <v>3575</v>
      </c>
      <c r="EW7" s="300" t="s">
        <v>698</v>
      </c>
      <c r="EX7" s="300" t="s">
        <v>698</v>
      </c>
      <c r="EY7" s="300" t="s">
        <v>698</v>
      </c>
      <c r="EZ7" s="296">
        <f>SUM(EZ$8:EZ$207)</f>
        <v>25</v>
      </c>
      <c r="FA7" s="296">
        <f>SUM(FA$8:FA$207)</f>
        <v>47</v>
      </c>
      <c r="FB7" s="296">
        <f t="shared" ref="FB7:FB49" si="16">SUM(FC7:FW7)</f>
        <v>26984</v>
      </c>
      <c r="FC7" s="296">
        <f t="shared" ref="FC7:FO7" si="17">SUM(FC$8:FC$207)</f>
        <v>1801</v>
      </c>
      <c r="FD7" s="296">
        <f t="shared" si="17"/>
        <v>33</v>
      </c>
      <c r="FE7" s="296">
        <f t="shared" si="17"/>
        <v>807</v>
      </c>
      <c r="FF7" s="296">
        <f t="shared" si="17"/>
        <v>5035</v>
      </c>
      <c r="FG7" s="296">
        <f t="shared" si="17"/>
        <v>6898</v>
      </c>
      <c r="FH7" s="296">
        <f t="shared" si="17"/>
        <v>2849</v>
      </c>
      <c r="FI7" s="296">
        <f t="shared" si="17"/>
        <v>183</v>
      </c>
      <c r="FJ7" s="296">
        <f t="shared" si="17"/>
        <v>6364</v>
      </c>
      <c r="FK7" s="296">
        <f t="shared" si="17"/>
        <v>110</v>
      </c>
      <c r="FL7" s="296">
        <f t="shared" si="17"/>
        <v>60</v>
      </c>
      <c r="FM7" s="296">
        <f t="shared" si="17"/>
        <v>369</v>
      </c>
      <c r="FN7" s="296">
        <f t="shared" si="17"/>
        <v>36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19</v>
      </c>
      <c r="FW7" s="296">
        <f>SUM(FW$8:FW$207)</f>
        <v>2420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9" si="18">SUM(Z8,AV8,BR8,CN8,DJ8,EF8,FB8)</f>
        <v>10040</v>
      </c>
      <c r="E8" s="283">
        <f t="shared" ref="E8:E49" si="19">SUM(AA8,AW8,BS8,CO8,DK8,EG8,FC8)</f>
        <v>0</v>
      </c>
      <c r="F8" s="283">
        <f t="shared" ref="F8:F49" si="20">SUM(AB8,AX8,BT8,CP8,DL8,EH8,FD8)</f>
        <v>0</v>
      </c>
      <c r="G8" s="283">
        <f t="shared" ref="G8:G49" si="21">SUM(AC8,AY8,BU8,CQ8,DM8,EI8,FE8)</f>
        <v>0</v>
      </c>
      <c r="H8" s="283">
        <f t="shared" ref="H8:H49" si="22">SUM(AD8,AZ8,BV8,CR8,DN8,EJ8,FF8)</f>
        <v>2645</v>
      </c>
      <c r="I8" s="283">
        <f t="shared" ref="I8:I49" si="23">SUM(AE8,BA8,BW8,CS8,DO8,EK8,FG8)</f>
        <v>1867</v>
      </c>
      <c r="J8" s="283">
        <f t="shared" ref="J8:J49" si="24">SUM(AF8,BB8,BX8,CT8,DP8,EL8,FH8)</f>
        <v>1174</v>
      </c>
      <c r="K8" s="283">
        <f t="shared" ref="K8:K49" si="25">SUM(AG8,BC8,BY8,CU8,DQ8,EM8,FI8)</f>
        <v>0</v>
      </c>
      <c r="L8" s="283">
        <f t="shared" ref="L8:L49" si="26">SUM(AH8,BD8,BZ8,CV8,DR8,EN8,FJ8)</f>
        <v>3815</v>
      </c>
      <c r="M8" s="283">
        <f t="shared" ref="M8:M49" si="27">SUM(AI8,BE8,CA8,CW8,DS8,EO8,FK8)</f>
        <v>0</v>
      </c>
      <c r="N8" s="283">
        <f t="shared" ref="N8:N49" si="28">SUM(AJ8,BF8,CB8,CX8,DT8,EP8,FL8)</f>
        <v>0</v>
      </c>
      <c r="O8" s="283">
        <f t="shared" ref="O8:O49" si="29">SUM(AK8,BG8,CC8,CY8,DU8,EQ8,FM8)</f>
        <v>0</v>
      </c>
      <c r="P8" s="283">
        <f t="shared" ref="P8:P49" si="30">SUM(AL8,BH8,CD8,CZ8,DV8,ER8,FN8)</f>
        <v>0</v>
      </c>
      <c r="Q8" s="283">
        <f t="shared" ref="Q8:Q49" si="31">SUM(AM8,BI8,CE8,DA8,DW8,ES8,FO8)</f>
        <v>0</v>
      </c>
      <c r="R8" s="283">
        <f t="shared" ref="R8:R49" si="32">SUM(AN8,BJ8,CF8,DB8,DX8,ET8,FP8)</f>
        <v>0</v>
      </c>
      <c r="S8" s="283">
        <f t="shared" ref="S8:S49" si="33">SUM(AO8,BK8,CG8,DC8,DY8,EU8,FQ8)</f>
        <v>0</v>
      </c>
      <c r="T8" s="283">
        <f t="shared" ref="T8:T49" si="34">SUM(AP8,BL8,CH8,DD8,DZ8,EV8,FR8)</f>
        <v>0</v>
      </c>
      <c r="U8" s="283">
        <f t="shared" ref="U8:U49" si="35">SUM(AQ8,BM8,CI8,DE8,EA8,EW8,FS8)</f>
        <v>0</v>
      </c>
      <c r="V8" s="283">
        <f t="shared" ref="V8:V49" si="36">SUM(AR8,BN8,CJ8,DF8,EB8,EX8,FT8)</f>
        <v>0</v>
      </c>
      <c r="W8" s="283">
        <f t="shared" ref="W8:W49" si="37">SUM(AS8,BO8,CK8,DG8,EC8,EY8,FU8)</f>
        <v>0</v>
      </c>
      <c r="X8" s="283">
        <f t="shared" ref="X8:X49" si="38">SUM(AT8,BP8,CL8,DH8,ED8,EZ8,FV8)</f>
        <v>0</v>
      </c>
      <c r="Y8" s="283">
        <f t="shared" ref="Y8:Y49" si="39">SUM(AU8,BQ8,CM8,DI8,EE8,FA8,FW8)</f>
        <v>539</v>
      </c>
      <c r="Z8" s="283">
        <f t="shared" si="4"/>
        <v>571</v>
      </c>
      <c r="AA8" s="283">
        <v>0</v>
      </c>
      <c r="AB8" s="283">
        <v>0</v>
      </c>
      <c r="AC8" s="283">
        <v>0</v>
      </c>
      <c r="AD8" s="283">
        <v>571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829</v>
      </c>
      <c r="AM8" s="286" t="s">
        <v>829</v>
      </c>
      <c r="AN8" s="283">
        <v>0</v>
      </c>
      <c r="AO8" s="286" t="s">
        <v>829</v>
      </c>
      <c r="AP8" s="286" t="s">
        <v>829</v>
      </c>
      <c r="AQ8" s="283">
        <v>0</v>
      </c>
      <c r="AR8" s="286" t="s">
        <v>829</v>
      </c>
      <c r="AS8" s="283">
        <v>0</v>
      </c>
      <c r="AT8" s="286" t="s">
        <v>829</v>
      </c>
      <c r="AU8" s="283">
        <v>0</v>
      </c>
      <c r="AV8" s="283">
        <f t="shared" si="6"/>
        <v>1167</v>
      </c>
      <c r="AW8" s="283">
        <v>0</v>
      </c>
      <c r="AX8" s="283">
        <v>0</v>
      </c>
      <c r="AY8" s="283">
        <v>0</v>
      </c>
      <c r="AZ8" s="283">
        <v>1041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829</v>
      </c>
      <c r="BI8" s="286" t="s">
        <v>829</v>
      </c>
      <c r="BJ8" s="286" t="s">
        <v>829</v>
      </c>
      <c r="BK8" s="286" t="s">
        <v>829</v>
      </c>
      <c r="BL8" s="286" t="s">
        <v>829</v>
      </c>
      <c r="BM8" s="286" t="s">
        <v>829</v>
      </c>
      <c r="BN8" s="286" t="s">
        <v>829</v>
      </c>
      <c r="BO8" s="286" t="s">
        <v>829</v>
      </c>
      <c r="BP8" s="286" t="s">
        <v>829</v>
      </c>
      <c r="BQ8" s="283">
        <v>126</v>
      </c>
      <c r="BR8" s="283">
        <f t="shared" si="8"/>
        <v>413</v>
      </c>
      <c r="BS8" s="286" t="s">
        <v>829</v>
      </c>
      <c r="BT8" s="286" t="s">
        <v>829</v>
      </c>
      <c r="BU8" s="286" t="s">
        <v>829</v>
      </c>
      <c r="BV8" s="286" t="s">
        <v>829</v>
      </c>
      <c r="BW8" s="286" t="s">
        <v>829</v>
      </c>
      <c r="BX8" s="286" t="s">
        <v>829</v>
      </c>
      <c r="BY8" s="286" t="s">
        <v>829</v>
      </c>
      <c r="BZ8" s="286" t="s">
        <v>829</v>
      </c>
      <c r="CA8" s="286" t="s">
        <v>829</v>
      </c>
      <c r="CB8" s="286" t="s">
        <v>829</v>
      </c>
      <c r="CC8" s="286" t="s">
        <v>829</v>
      </c>
      <c r="CD8" s="283">
        <v>0</v>
      </c>
      <c r="CE8" s="286" t="s">
        <v>829</v>
      </c>
      <c r="CF8" s="286" t="s">
        <v>829</v>
      </c>
      <c r="CG8" s="286" t="s">
        <v>829</v>
      </c>
      <c r="CH8" s="286" t="s">
        <v>829</v>
      </c>
      <c r="CI8" s="286" t="s">
        <v>829</v>
      </c>
      <c r="CJ8" s="286" t="s">
        <v>829</v>
      </c>
      <c r="CK8" s="286" t="s">
        <v>829</v>
      </c>
      <c r="CL8" s="286" t="s">
        <v>829</v>
      </c>
      <c r="CM8" s="283">
        <v>413</v>
      </c>
      <c r="CN8" s="283">
        <f t="shared" si="10"/>
        <v>0</v>
      </c>
      <c r="CO8" s="286" t="s">
        <v>829</v>
      </c>
      <c r="CP8" s="286" t="s">
        <v>829</v>
      </c>
      <c r="CQ8" s="286" t="s">
        <v>829</v>
      </c>
      <c r="CR8" s="286" t="s">
        <v>829</v>
      </c>
      <c r="CS8" s="286" t="s">
        <v>829</v>
      </c>
      <c r="CT8" s="286" t="s">
        <v>829</v>
      </c>
      <c r="CU8" s="286" t="s">
        <v>829</v>
      </c>
      <c r="CV8" s="286" t="s">
        <v>829</v>
      </c>
      <c r="CW8" s="286" t="s">
        <v>829</v>
      </c>
      <c r="CX8" s="286" t="s">
        <v>829</v>
      </c>
      <c r="CY8" s="286" t="s">
        <v>829</v>
      </c>
      <c r="CZ8" s="286" t="s">
        <v>829</v>
      </c>
      <c r="DA8" s="283">
        <v>0</v>
      </c>
      <c r="DB8" s="286" t="s">
        <v>829</v>
      </c>
      <c r="DC8" s="286" t="s">
        <v>829</v>
      </c>
      <c r="DD8" s="286" t="s">
        <v>829</v>
      </c>
      <c r="DE8" s="286" t="s">
        <v>829</v>
      </c>
      <c r="DF8" s="286" t="s">
        <v>829</v>
      </c>
      <c r="DG8" s="286" t="s">
        <v>829</v>
      </c>
      <c r="DH8" s="286" t="s">
        <v>829</v>
      </c>
      <c r="DI8" s="283">
        <v>0</v>
      </c>
      <c r="DJ8" s="283">
        <f t="shared" si="12"/>
        <v>0</v>
      </c>
      <c r="DK8" s="286" t="s">
        <v>829</v>
      </c>
      <c r="DL8" s="286" t="s">
        <v>829</v>
      </c>
      <c r="DM8" s="286" t="s">
        <v>829</v>
      </c>
      <c r="DN8" s="286" t="s">
        <v>829</v>
      </c>
      <c r="DO8" s="286" t="s">
        <v>829</v>
      </c>
      <c r="DP8" s="286" t="s">
        <v>829</v>
      </c>
      <c r="DQ8" s="286" t="s">
        <v>829</v>
      </c>
      <c r="DR8" s="286" t="s">
        <v>829</v>
      </c>
      <c r="DS8" s="286" t="s">
        <v>829</v>
      </c>
      <c r="DT8" s="286" t="s">
        <v>829</v>
      </c>
      <c r="DU8" s="286" t="s">
        <v>829</v>
      </c>
      <c r="DV8" s="283">
        <v>0</v>
      </c>
      <c r="DW8" s="286" t="s">
        <v>829</v>
      </c>
      <c r="DX8" s="286" t="s">
        <v>829</v>
      </c>
      <c r="DY8" s="286" t="s">
        <v>829</v>
      </c>
      <c r="DZ8" s="283">
        <v>0</v>
      </c>
      <c r="EA8" s="286" t="s">
        <v>829</v>
      </c>
      <c r="EB8" s="286" t="s">
        <v>829</v>
      </c>
      <c r="EC8" s="286" t="s">
        <v>829</v>
      </c>
      <c r="ED8" s="286" t="s">
        <v>829</v>
      </c>
      <c r="EE8" s="283">
        <v>0</v>
      </c>
      <c r="EF8" s="283">
        <f t="shared" si="14"/>
        <v>0</v>
      </c>
      <c r="EG8" s="283">
        <v>0</v>
      </c>
      <c r="EH8" s="286" t="s">
        <v>829</v>
      </c>
      <c r="EI8" s="286" t="s">
        <v>829</v>
      </c>
      <c r="EJ8" s="283">
        <v>0</v>
      </c>
      <c r="EK8" s="286" t="s">
        <v>829</v>
      </c>
      <c r="EL8" s="286" t="s">
        <v>829</v>
      </c>
      <c r="EM8" s="286" t="s">
        <v>829</v>
      </c>
      <c r="EN8" s="283">
        <v>0</v>
      </c>
      <c r="EO8" s="283">
        <v>0</v>
      </c>
      <c r="EP8" s="283">
        <v>0</v>
      </c>
      <c r="EQ8" s="286" t="s">
        <v>829</v>
      </c>
      <c r="ER8" s="286" t="s">
        <v>829</v>
      </c>
      <c r="ES8" s="286" t="s">
        <v>829</v>
      </c>
      <c r="ET8" s="286" t="s">
        <v>829</v>
      </c>
      <c r="EU8" s="283">
        <v>0</v>
      </c>
      <c r="EV8" s="283">
        <v>0</v>
      </c>
      <c r="EW8" s="286" t="s">
        <v>829</v>
      </c>
      <c r="EX8" s="286" t="s">
        <v>829</v>
      </c>
      <c r="EY8" s="286" t="s">
        <v>829</v>
      </c>
      <c r="EZ8" s="283">
        <v>0</v>
      </c>
      <c r="FA8" s="283">
        <v>0</v>
      </c>
      <c r="FB8" s="283">
        <f t="shared" si="16"/>
        <v>7889</v>
      </c>
      <c r="FC8" s="283">
        <v>0</v>
      </c>
      <c r="FD8" s="283">
        <v>0</v>
      </c>
      <c r="FE8" s="283">
        <v>0</v>
      </c>
      <c r="FF8" s="283">
        <v>1033</v>
      </c>
      <c r="FG8" s="283">
        <v>1867</v>
      </c>
      <c r="FH8" s="283">
        <v>1174</v>
      </c>
      <c r="FI8" s="283">
        <v>0</v>
      </c>
      <c r="FJ8" s="283">
        <v>3815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829</v>
      </c>
      <c r="FQ8" s="286" t="s">
        <v>829</v>
      </c>
      <c r="FR8" s="286" t="s">
        <v>829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6495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1034</v>
      </c>
      <c r="I9" s="283">
        <f t="shared" si="23"/>
        <v>0</v>
      </c>
      <c r="J9" s="283">
        <f t="shared" si="24"/>
        <v>0</v>
      </c>
      <c r="K9" s="283">
        <f t="shared" si="25"/>
        <v>0</v>
      </c>
      <c r="L9" s="283">
        <f t="shared" si="26"/>
        <v>503</v>
      </c>
      <c r="M9" s="283">
        <f t="shared" si="27"/>
        <v>4</v>
      </c>
      <c r="N9" s="283">
        <f t="shared" si="28"/>
        <v>0</v>
      </c>
      <c r="O9" s="283">
        <f t="shared" si="29"/>
        <v>0</v>
      </c>
      <c r="P9" s="283">
        <f t="shared" si="30"/>
        <v>2</v>
      </c>
      <c r="Q9" s="283">
        <f t="shared" si="31"/>
        <v>0</v>
      </c>
      <c r="R9" s="283">
        <f t="shared" si="32"/>
        <v>225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12</v>
      </c>
      <c r="Y9" s="283">
        <f t="shared" si="39"/>
        <v>4715</v>
      </c>
      <c r="Z9" s="283">
        <f t="shared" si="4"/>
        <v>4994</v>
      </c>
      <c r="AA9" s="283">
        <v>0</v>
      </c>
      <c r="AB9" s="283">
        <v>0</v>
      </c>
      <c r="AC9" s="283">
        <v>0</v>
      </c>
      <c r="AD9" s="283">
        <v>54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829</v>
      </c>
      <c r="AM9" s="286" t="s">
        <v>829</v>
      </c>
      <c r="AN9" s="283">
        <v>225</v>
      </c>
      <c r="AO9" s="286" t="s">
        <v>829</v>
      </c>
      <c r="AP9" s="286" t="s">
        <v>829</v>
      </c>
      <c r="AQ9" s="283">
        <v>0</v>
      </c>
      <c r="AR9" s="286" t="s">
        <v>829</v>
      </c>
      <c r="AS9" s="283">
        <v>0</v>
      </c>
      <c r="AT9" s="286" t="s">
        <v>829</v>
      </c>
      <c r="AU9" s="283">
        <v>4715</v>
      </c>
      <c r="AV9" s="283">
        <f t="shared" si="6"/>
        <v>980</v>
      </c>
      <c r="AW9" s="283">
        <v>0</v>
      </c>
      <c r="AX9" s="283">
        <v>0</v>
      </c>
      <c r="AY9" s="283">
        <v>0</v>
      </c>
      <c r="AZ9" s="283">
        <v>980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829</v>
      </c>
      <c r="BI9" s="286" t="s">
        <v>829</v>
      </c>
      <c r="BJ9" s="286" t="s">
        <v>829</v>
      </c>
      <c r="BK9" s="286" t="s">
        <v>829</v>
      </c>
      <c r="BL9" s="286" t="s">
        <v>829</v>
      </c>
      <c r="BM9" s="286" t="s">
        <v>829</v>
      </c>
      <c r="BN9" s="286" t="s">
        <v>829</v>
      </c>
      <c r="BO9" s="286" t="s">
        <v>829</v>
      </c>
      <c r="BP9" s="286" t="s">
        <v>829</v>
      </c>
      <c r="BQ9" s="283">
        <v>0</v>
      </c>
      <c r="BR9" s="283">
        <f t="shared" si="8"/>
        <v>2</v>
      </c>
      <c r="BS9" s="286" t="s">
        <v>829</v>
      </c>
      <c r="BT9" s="286" t="s">
        <v>829</v>
      </c>
      <c r="BU9" s="286" t="s">
        <v>829</v>
      </c>
      <c r="BV9" s="286" t="s">
        <v>829</v>
      </c>
      <c r="BW9" s="286" t="s">
        <v>829</v>
      </c>
      <c r="BX9" s="286" t="s">
        <v>829</v>
      </c>
      <c r="BY9" s="286" t="s">
        <v>829</v>
      </c>
      <c r="BZ9" s="286" t="s">
        <v>829</v>
      </c>
      <c r="CA9" s="286" t="s">
        <v>829</v>
      </c>
      <c r="CB9" s="286" t="s">
        <v>829</v>
      </c>
      <c r="CC9" s="286" t="s">
        <v>829</v>
      </c>
      <c r="CD9" s="283">
        <v>2</v>
      </c>
      <c r="CE9" s="286" t="s">
        <v>829</v>
      </c>
      <c r="CF9" s="286" t="s">
        <v>829</v>
      </c>
      <c r="CG9" s="286" t="s">
        <v>829</v>
      </c>
      <c r="CH9" s="286" t="s">
        <v>829</v>
      </c>
      <c r="CI9" s="286" t="s">
        <v>829</v>
      </c>
      <c r="CJ9" s="286" t="s">
        <v>829</v>
      </c>
      <c r="CK9" s="286" t="s">
        <v>829</v>
      </c>
      <c r="CL9" s="286" t="s">
        <v>829</v>
      </c>
      <c r="CM9" s="283">
        <v>0</v>
      </c>
      <c r="CN9" s="283">
        <f t="shared" si="10"/>
        <v>0</v>
      </c>
      <c r="CO9" s="286" t="s">
        <v>829</v>
      </c>
      <c r="CP9" s="286" t="s">
        <v>829</v>
      </c>
      <c r="CQ9" s="286" t="s">
        <v>829</v>
      </c>
      <c r="CR9" s="286" t="s">
        <v>829</v>
      </c>
      <c r="CS9" s="286" t="s">
        <v>829</v>
      </c>
      <c r="CT9" s="286" t="s">
        <v>829</v>
      </c>
      <c r="CU9" s="286" t="s">
        <v>829</v>
      </c>
      <c r="CV9" s="286" t="s">
        <v>829</v>
      </c>
      <c r="CW9" s="286" t="s">
        <v>829</v>
      </c>
      <c r="CX9" s="286" t="s">
        <v>829</v>
      </c>
      <c r="CY9" s="286" t="s">
        <v>829</v>
      </c>
      <c r="CZ9" s="286" t="s">
        <v>829</v>
      </c>
      <c r="DA9" s="283">
        <v>0</v>
      </c>
      <c r="DB9" s="286" t="s">
        <v>829</v>
      </c>
      <c r="DC9" s="286" t="s">
        <v>829</v>
      </c>
      <c r="DD9" s="286" t="s">
        <v>829</v>
      </c>
      <c r="DE9" s="286" t="s">
        <v>829</v>
      </c>
      <c r="DF9" s="286" t="s">
        <v>829</v>
      </c>
      <c r="DG9" s="286" t="s">
        <v>829</v>
      </c>
      <c r="DH9" s="286" t="s">
        <v>829</v>
      </c>
      <c r="DI9" s="283">
        <v>0</v>
      </c>
      <c r="DJ9" s="283">
        <f t="shared" si="12"/>
        <v>0</v>
      </c>
      <c r="DK9" s="286" t="s">
        <v>829</v>
      </c>
      <c r="DL9" s="286" t="s">
        <v>829</v>
      </c>
      <c r="DM9" s="286" t="s">
        <v>829</v>
      </c>
      <c r="DN9" s="286" t="s">
        <v>829</v>
      </c>
      <c r="DO9" s="286" t="s">
        <v>829</v>
      </c>
      <c r="DP9" s="286" t="s">
        <v>829</v>
      </c>
      <c r="DQ9" s="286" t="s">
        <v>829</v>
      </c>
      <c r="DR9" s="286" t="s">
        <v>829</v>
      </c>
      <c r="DS9" s="286" t="s">
        <v>829</v>
      </c>
      <c r="DT9" s="286" t="s">
        <v>829</v>
      </c>
      <c r="DU9" s="286" t="s">
        <v>829</v>
      </c>
      <c r="DV9" s="283">
        <v>0</v>
      </c>
      <c r="DW9" s="286" t="s">
        <v>829</v>
      </c>
      <c r="DX9" s="286" t="s">
        <v>829</v>
      </c>
      <c r="DY9" s="286" t="s">
        <v>829</v>
      </c>
      <c r="DZ9" s="283">
        <v>0</v>
      </c>
      <c r="EA9" s="286" t="s">
        <v>829</v>
      </c>
      <c r="EB9" s="286" t="s">
        <v>829</v>
      </c>
      <c r="EC9" s="286" t="s">
        <v>829</v>
      </c>
      <c r="ED9" s="286" t="s">
        <v>829</v>
      </c>
      <c r="EE9" s="283">
        <v>0</v>
      </c>
      <c r="EF9" s="283">
        <f t="shared" si="14"/>
        <v>12</v>
      </c>
      <c r="EG9" s="283">
        <v>0</v>
      </c>
      <c r="EH9" s="286" t="s">
        <v>829</v>
      </c>
      <c r="EI9" s="286" t="s">
        <v>829</v>
      </c>
      <c r="EJ9" s="283">
        <v>0</v>
      </c>
      <c r="EK9" s="286" t="s">
        <v>829</v>
      </c>
      <c r="EL9" s="286" t="s">
        <v>829</v>
      </c>
      <c r="EM9" s="286" t="s">
        <v>829</v>
      </c>
      <c r="EN9" s="283">
        <v>0</v>
      </c>
      <c r="EO9" s="283">
        <v>0</v>
      </c>
      <c r="EP9" s="283">
        <v>0</v>
      </c>
      <c r="EQ9" s="286" t="s">
        <v>829</v>
      </c>
      <c r="ER9" s="286" t="s">
        <v>829</v>
      </c>
      <c r="ES9" s="286" t="s">
        <v>829</v>
      </c>
      <c r="ET9" s="286" t="s">
        <v>829</v>
      </c>
      <c r="EU9" s="283">
        <v>0</v>
      </c>
      <c r="EV9" s="283">
        <v>0</v>
      </c>
      <c r="EW9" s="286" t="s">
        <v>829</v>
      </c>
      <c r="EX9" s="286" t="s">
        <v>829</v>
      </c>
      <c r="EY9" s="286" t="s">
        <v>829</v>
      </c>
      <c r="EZ9" s="283">
        <v>12</v>
      </c>
      <c r="FA9" s="283">
        <v>0</v>
      </c>
      <c r="FB9" s="283">
        <f t="shared" si="16"/>
        <v>507</v>
      </c>
      <c r="FC9" s="283">
        <v>0</v>
      </c>
      <c r="FD9" s="283">
        <v>0</v>
      </c>
      <c r="FE9" s="283">
        <v>0</v>
      </c>
      <c r="FF9" s="283">
        <v>0</v>
      </c>
      <c r="FG9" s="283">
        <v>0</v>
      </c>
      <c r="FH9" s="283">
        <v>0</v>
      </c>
      <c r="FI9" s="283">
        <v>0</v>
      </c>
      <c r="FJ9" s="283">
        <v>503</v>
      </c>
      <c r="FK9" s="283">
        <v>4</v>
      </c>
      <c r="FL9" s="283">
        <v>0</v>
      </c>
      <c r="FM9" s="283">
        <v>0</v>
      </c>
      <c r="FN9" s="283">
        <v>0</v>
      </c>
      <c r="FO9" s="283">
        <v>0</v>
      </c>
      <c r="FP9" s="286" t="s">
        <v>829</v>
      </c>
      <c r="FQ9" s="286" t="s">
        <v>829</v>
      </c>
      <c r="FR9" s="286" t="s">
        <v>829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3141</v>
      </c>
      <c r="E10" s="283">
        <f t="shared" si="19"/>
        <v>0</v>
      </c>
      <c r="F10" s="283">
        <f t="shared" si="20"/>
        <v>0</v>
      </c>
      <c r="G10" s="283">
        <f t="shared" si="21"/>
        <v>450</v>
      </c>
      <c r="H10" s="283">
        <f t="shared" si="22"/>
        <v>498</v>
      </c>
      <c r="I10" s="283">
        <f t="shared" si="23"/>
        <v>793</v>
      </c>
      <c r="J10" s="283">
        <f t="shared" si="24"/>
        <v>374</v>
      </c>
      <c r="K10" s="283">
        <f t="shared" si="25"/>
        <v>11</v>
      </c>
      <c r="L10" s="283">
        <f t="shared" si="26"/>
        <v>631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384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829</v>
      </c>
      <c r="AM10" s="286" t="s">
        <v>829</v>
      </c>
      <c r="AN10" s="283">
        <v>0</v>
      </c>
      <c r="AO10" s="286" t="s">
        <v>829</v>
      </c>
      <c r="AP10" s="286" t="s">
        <v>829</v>
      </c>
      <c r="AQ10" s="283">
        <v>0</v>
      </c>
      <c r="AR10" s="286" t="s">
        <v>829</v>
      </c>
      <c r="AS10" s="283">
        <v>0</v>
      </c>
      <c r="AT10" s="286" t="s">
        <v>829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829</v>
      </c>
      <c r="BI10" s="286" t="s">
        <v>829</v>
      </c>
      <c r="BJ10" s="286" t="s">
        <v>829</v>
      </c>
      <c r="BK10" s="286" t="s">
        <v>829</v>
      </c>
      <c r="BL10" s="286" t="s">
        <v>829</v>
      </c>
      <c r="BM10" s="286" t="s">
        <v>829</v>
      </c>
      <c r="BN10" s="286" t="s">
        <v>829</v>
      </c>
      <c r="BO10" s="286" t="s">
        <v>829</v>
      </c>
      <c r="BP10" s="286" t="s">
        <v>829</v>
      </c>
      <c r="BQ10" s="283">
        <v>0</v>
      </c>
      <c r="BR10" s="283">
        <f t="shared" si="8"/>
        <v>0</v>
      </c>
      <c r="BS10" s="286" t="s">
        <v>829</v>
      </c>
      <c r="BT10" s="286" t="s">
        <v>829</v>
      </c>
      <c r="BU10" s="286" t="s">
        <v>829</v>
      </c>
      <c r="BV10" s="286" t="s">
        <v>829</v>
      </c>
      <c r="BW10" s="286" t="s">
        <v>829</v>
      </c>
      <c r="BX10" s="286" t="s">
        <v>829</v>
      </c>
      <c r="BY10" s="286" t="s">
        <v>829</v>
      </c>
      <c r="BZ10" s="286" t="s">
        <v>829</v>
      </c>
      <c r="CA10" s="286" t="s">
        <v>829</v>
      </c>
      <c r="CB10" s="286" t="s">
        <v>829</v>
      </c>
      <c r="CC10" s="286" t="s">
        <v>829</v>
      </c>
      <c r="CD10" s="283">
        <v>0</v>
      </c>
      <c r="CE10" s="286" t="s">
        <v>829</v>
      </c>
      <c r="CF10" s="286" t="s">
        <v>829</v>
      </c>
      <c r="CG10" s="286" t="s">
        <v>829</v>
      </c>
      <c r="CH10" s="286" t="s">
        <v>829</v>
      </c>
      <c r="CI10" s="286" t="s">
        <v>829</v>
      </c>
      <c r="CJ10" s="286" t="s">
        <v>829</v>
      </c>
      <c r="CK10" s="286" t="s">
        <v>829</v>
      </c>
      <c r="CL10" s="286" t="s">
        <v>829</v>
      </c>
      <c r="CM10" s="283">
        <v>0</v>
      </c>
      <c r="CN10" s="283">
        <f t="shared" si="10"/>
        <v>0</v>
      </c>
      <c r="CO10" s="286" t="s">
        <v>829</v>
      </c>
      <c r="CP10" s="286" t="s">
        <v>829</v>
      </c>
      <c r="CQ10" s="286" t="s">
        <v>829</v>
      </c>
      <c r="CR10" s="286" t="s">
        <v>829</v>
      </c>
      <c r="CS10" s="286" t="s">
        <v>829</v>
      </c>
      <c r="CT10" s="286" t="s">
        <v>829</v>
      </c>
      <c r="CU10" s="286" t="s">
        <v>829</v>
      </c>
      <c r="CV10" s="286" t="s">
        <v>829</v>
      </c>
      <c r="CW10" s="286" t="s">
        <v>829</v>
      </c>
      <c r="CX10" s="286" t="s">
        <v>829</v>
      </c>
      <c r="CY10" s="286" t="s">
        <v>829</v>
      </c>
      <c r="CZ10" s="286" t="s">
        <v>829</v>
      </c>
      <c r="DA10" s="283">
        <v>0</v>
      </c>
      <c r="DB10" s="286" t="s">
        <v>829</v>
      </c>
      <c r="DC10" s="286" t="s">
        <v>829</v>
      </c>
      <c r="DD10" s="286" t="s">
        <v>829</v>
      </c>
      <c r="DE10" s="286" t="s">
        <v>829</v>
      </c>
      <c r="DF10" s="286" t="s">
        <v>829</v>
      </c>
      <c r="DG10" s="286" t="s">
        <v>829</v>
      </c>
      <c r="DH10" s="286" t="s">
        <v>829</v>
      </c>
      <c r="DI10" s="283">
        <v>0</v>
      </c>
      <c r="DJ10" s="283">
        <f t="shared" si="12"/>
        <v>0</v>
      </c>
      <c r="DK10" s="286" t="s">
        <v>829</v>
      </c>
      <c r="DL10" s="286" t="s">
        <v>829</v>
      </c>
      <c r="DM10" s="286" t="s">
        <v>829</v>
      </c>
      <c r="DN10" s="286" t="s">
        <v>829</v>
      </c>
      <c r="DO10" s="286" t="s">
        <v>829</v>
      </c>
      <c r="DP10" s="286" t="s">
        <v>829</v>
      </c>
      <c r="DQ10" s="286" t="s">
        <v>829</v>
      </c>
      <c r="DR10" s="286" t="s">
        <v>829</v>
      </c>
      <c r="DS10" s="286" t="s">
        <v>829</v>
      </c>
      <c r="DT10" s="286" t="s">
        <v>829</v>
      </c>
      <c r="DU10" s="286" t="s">
        <v>829</v>
      </c>
      <c r="DV10" s="283">
        <v>0</v>
      </c>
      <c r="DW10" s="286" t="s">
        <v>829</v>
      </c>
      <c r="DX10" s="286" t="s">
        <v>829</v>
      </c>
      <c r="DY10" s="286" t="s">
        <v>829</v>
      </c>
      <c r="DZ10" s="283">
        <v>0</v>
      </c>
      <c r="EA10" s="286" t="s">
        <v>829</v>
      </c>
      <c r="EB10" s="286" t="s">
        <v>829</v>
      </c>
      <c r="EC10" s="286" t="s">
        <v>829</v>
      </c>
      <c r="ED10" s="286" t="s">
        <v>829</v>
      </c>
      <c r="EE10" s="283">
        <v>0</v>
      </c>
      <c r="EF10" s="283">
        <f t="shared" si="14"/>
        <v>0</v>
      </c>
      <c r="EG10" s="283">
        <v>0</v>
      </c>
      <c r="EH10" s="286" t="s">
        <v>829</v>
      </c>
      <c r="EI10" s="286" t="s">
        <v>829</v>
      </c>
      <c r="EJ10" s="283">
        <v>0</v>
      </c>
      <c r="EK10" s="286" t="s">
        <v>829</v>
      </c>
      <c r="EL10" s="286" t="s">
        <v>829</v>
      </c>
      <c r="EM10" s="286" t="s">
        <v>829</v>
      </c>
      <c r="EN10" s="283">
        <v>0</v>
      </c>
      <c r="EO10" s="283">
        <v>0</v>
      </c>
      <c r="EP10" s="283">
        <v>0</v>
      </c>
      <c r="EQ10" s="286" t="s">
        <v>829</v>
      </c>
      <c r="ER10" s="286" t="s">
        <v>829</v>
      </c>
      <c r="ES10" s="286" t="s">
        <v>829</v>
      </c>
      <c r="ET10" s="286" t="s">
        <v>829</v>
      </c>
      <c r="EU10" s="283">
        <v>0</v>
      </c>
      <c r="EV10" s="283">
        <v>0</v>
      </c>
      <c r="EW10" s="286" t="s">
        <v>829</v>
      </c>
      <c r="EX10" s="286" t="s">
        <v>829</v>
      </c>
      <c r="EY10" s="286" t="s">
        <v>829</v>
      </c>
      <c r="EZ10" s="283">
        <v>0</v>
      </c>
      <c r="FA10" s="283">
        <v>0</v>
      </c>
      <c r="FB10" s="283">
        <f t="shared" si="16"/>
        <v>3141</v>
      </c>
      <c r="FC10" s="283">
        <v>0</v>
      </c>
      <c r="FD10" s="283">
        <v>0</v>
      </c>
      <c r="FE10" s="283">
        <v>450</v>
      </c>
      <c r="FF10" s="283">
        <v>498</v>
      </c>
      <c r="FG10" s="283">
        <v>793</v>
      </c>
      <c r="FH10" s="283">
        <v>374</v>
      </c>
      <c r="FI10" s="283">
        <v>11</v>
      </c>
      <c r="FJ10" s="283">
        <v>631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829</v>
      </c>
      <c r="FQ10" s="286" t="s">
        <v>829</v>
      </c>
      <c r="FR10" s="286" t="s">
        <v>829</v>
      </c>
      <c r="FS10" s="283">
        <v>0</v>
      </c>
      <c r="FT10" s="283">
        <v>0</v>
      </c>
      <c r="FU10" s="283">
        <v>0</v>
      </c>
      <c r="FV10" s="283">
        <v>0</v>
      </c>
      <c r="FW10" s="283">
        <v>384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3815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715</v>
      </c>
      <c r="I11" s="283">
        <f t="shared" si="23"/>
        <v>427</v>
      </c>
      <c r="J11" s="283">
        <f t="shared" si="24"/>
        <v>92</v>
      </c>
      <c r="K11" s="283">
        <f t="shared" si="25"/>
        <v>8</v>
      </c>
      <c r="L11" s="283">
        <f t="shared" si="26"/>
        <v>12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38</v>
      </c>
      <c r="Q11" s="283">
        <f t="shared" si="31"/>
        <v>0</v>
      </c>
      <c r="R11" s="283">
        <f t="shared" si="32"/>
        <v>2522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1</v>
      </c>
      <c r="Y11" s="283">
        <f t="shared" si="39"/>
        <v>0</v>
      </c>
      <c r="Z11" s="283">
        <f t="shared" si="4"/>
        <v>2534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12</v>
      </c>
      <c r="AI11" s="283">
        <v>0</v>
      </c>
      <c r="AJ11" s="283">
        <v>0</v>
      </c>
      <c r="AK11" s="283">
        <v>0</v>
      </c>
      <c r="AL11" s="286" t="s">
        <v>829</v>
      </c>
      <c r="AM11" s="286" t="s">
        <v>829</v>
      </c>
      <c r="AN11" s="283">
        <v>2522</v>
      </c>
      <c r="AO11" s="286" t="s">
        <v>829</v>
      </c>
      <c r="AP11" s="286" t="s">
        <v>829</v>
      </c>
      <c r="AQ11" s="283">
        <v>0</v>
      </c>
      <c r="AR11" s="286" t="s">
        <v>829</v>
      </c>
      <c r="AS11" s="283">
        <v>0</v>
      </c>
      <c r="AT11" s="286" t="s">
        <v>829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829</v>
      </c>
      <c r="BI11" s="286" t="s">
        <v>829</v>
      </c>
      <c r="BJ11" s="286" t="s">
        <v>829</v>
      </c>
      <c r="BK11" s="286" t="s">
        <v>829</v>
      </c>
      <c r="BL11" s="286" t="s">
        <v>829</v>
      </c>
      <c r="BM11" s="286" t="s">
        <v>829</v>
      </c>
      <c r="BN11" s="286" t="s">
        <v>829</v>
      </c>
      <c r="BO11" s="286" t="s">
        <v>829</v>
      </c>
      <c r="BP11" s="286" t="s">
        <v>829</v>
      </c>
      <c r="BQ11" s="283">
        <v>0</v>
      </c>
      <c r="BR11" s="283">
        <f t="shared" si="8"/>
        <v>38</v>
      </c>
      <c r="BS11" s="286" t="s">
        <v>829</v>
      </c>
      <c r="BT11" s="286" t="s">
        <v>829</v>
      </c>
      <c r="BU11" s="286" t="s">
        <v>829</v>
      </c>
      <c r="BV11" s="286" t="s">
        <v>829</v>
      </c>
      <c r="BW11" s="286" t="s">
        <v>829</v>
      </c>
      <c r="BX11" s="286" t="s">
        <v>829</v>
      </c>
      <c r="BY11" s="286" t="s">
        <v>829</v>
      </c>
      <c r="BZ11" s="286" t="s">
        <v>829</v>
      </c>
      <c r="CA11" s="286" t="s">
        <v>829</v>
      </c>
      <c r="CB11" s="286" t="s">
        <v>829</v>
      </c>
      <c r="CC11" s="286" t="s">
        <v>829</v>
      </c>
      <c r="CD11" s="283">
        <v>38</v>
      </c>
      <c r="CE11" s="286" t="s">
        <v>829</v>
      </c>
      <c r="CF11" s="286" t="s">
        <v>829</v>
      </c>
      <c r="CG11" s="286" t="s">
        <v>829</v>
      </c>
      <c r="CH11" s="286" t="s">
        <v>829</v>
      </c>
      <c r="CI11" s="286" t="s">
        <v>829</v>
      </c>
      <c r="CJ11" s="286" t="s">
        <v>829</v>
      </c>
      <c r="CK11" s="286" t="s">
        <v>829</v>
      </c>
      <c r="CL11" s="286" t="s">
        <v>829</v>
      </c>
      <c r="CM11" s="283">
        <v>0</v>
      </c>
      <c r="CN11" s="283">
        <f t="shared" si="10"/>
        <v>0</v>
      </c>
      <c r="CO11" s="286" t="s">
        <v>829</v>
      </c>
      <c r="CP11" s="286" t="s">
        <v>829</v>
      </c>
      <c r="CQ11" s="286" t="s">
        <v>829</v>
      </c>
      <c r="CR11" s="286" t="s">
        <v>829</v>
      </c>
      <c r="CS11" s="286" t="s">
        <v>829</v>
      </c>
      <c r="CT11" s="286" t="s">
        <v>829</v>
      </c>
      <c r="CU11" s="286" t="s">
        <v>829</v>
      </c>
      <c r="CV11" s="286" t="s">
        <v>829</v>
      </c>
      <c r="CW11" s="286" t="s">
        <v>829</v>
      </c>
      <c r="CX11" s="286" t="s">
        <v>829</v>
      </c>
      <c r="CY11" s="286" t="s">
        <v>829</v>
      </c>
      <c r="CZ11" s="286" t="s">
        <v>829</v>
      </c>
      <c r="DA11" s="283">
        <v>0</v>
      </c>
      <c r="DB11" s="286" t="s">
        <v>829</v>
      </c>
      <c r="DC11" s="286" t="s">
        <v>829</v>
      </c>
      <c r="DD11" s="286" t="s">
        <v>829</v>
      </c>
      <c r="DE11" s="286" t="s">
        <v>829</v>
      </c>
      <c r="DF11" s="286" t="s">
        <v>829</v>
      </c>
      <c r="DG11" s="286" t="s">
        <v>829</v>
      </c>
      <c r="DH11" s="286" t="s">
        <v>829</v>
      </c>
      <c r="DI11" s="283">
        <v>0</v>
      </c>
      <c r="DJ11" s="283">
        <f t="shared" si="12"/>
        <v>0</v>
      </c>
      <c r="DK11" s="286" t="s">
        <v>829</v>
      </c>
      <c r="DL11" s="286" t="s">
        <v>829</v>
      </c>
      <c r="DM11" s="286" t="s">
        <v>829</v>
      </c>
      <c r="DN11" s="286" t="s">
        <v>829</v>
      </c>
      <c r="DO11" s="286" t="s">
        <v>829</v>
      </c>
      <c r="DP11" s="286" t="s">
        <v>829</v>
      </c>
      <c r="DQ11" s="286" t="s">
        <v>829</v>
      </c>
      <c r="DR11" s="286" t="s">
        <v>829</v>
      </c>
      <c r="DS11" s="286" t="s">
        <v>829</v>
      </c>
      <c r="DT11" s="286" t="s">
        <v>829</v>
      </c>
      <c r="DU11" s="286" t="s">
        <v>829</v>
      </c>
      <c r="DV11" s="283">
        <v>0</v>
      </c>
      <c r="DW11" s="286" t="s">
        <v>829</v>
      </c>
      <c r="DX11" s="286" t="s">
        <v>829</v>
      </c>
      <c r="DY11" s="286" t="s">
        <v>829</v>
      </c>
      <c r="DZ11" s="283">
        <v>0</v>
      </c>
      <c r="EA11" s="286" t="s">
        <v>829</v>
      </c>
      <c r="EB11" s="286" t="s">
        <v>829</v>
      </c>
      <c r="EC11" s="286" t="s">
        <v>829</v>
      </c>
      <c r="ED11" s="286" t="s">
        <v>829</v>
      </c>
      <c r="EE11" s="283">
        <v>0</v>
      </c>
      <c r="EF11" s="283">
        <f t="shared" si="14"/>
        <v>1</v>
      </c>
      <c r="EG11" s="283">
        <v>0</v>
      </c>
      <c r="EH11" s="286" t="s">
        <v>829</v>
      </c>
      <c r="EI11" s="286" t="s">
        <v>829</v>
      </c>
      <c r="EJ11" s="283">
        <v>0</v>
      </c>
      <c r="EK11" s="286" t="s">
        <v>829</v>
      </c>
      <c r="EL11" s="286" t="s">
        <v>829</v>
      </c>
      <c r="EM11" s="286" t="s">
        <v>829</v>
      </c>
      <c r="EN11" s="283">
        <v>0</v>
      </c>
      <c r="EO11" s="283">
        <v>0</v>
      </c>
      <c r="EP11" s="283">
        <v>0</v>
      </c>
      <c r="EQ11" s="286" t="s">
        <v>829</v>
      </c>
      <c r="ER11" s="286" t="s">
        <v>829</v>
      </c>
      <c r="ES11" s="286" t="s">
        <v>829</v>
      </c>
      <c r="ET11" s="286" t="s">
        <v>829</v>
      </c>
      <c r="EU11" s="283">
        <v>0</v>
      </c>
      <c r="EV11" s="283">
        <v>0</v>
      </c>
      <c r="EW11" s="286" t="s">
        <v>829</v>
      </c>
      <c r="EX11" s="286" t="s">
        <v>829</v>
      </c>
      <c r="EY11" s="286" t="s">
        <v>829</v>
      </c>
      <c r="EZ11" s="283">
        <v>1</v>
      </c>
      <c r="FA11" s="283">
        <v>0</v>
      </c>
      <c r="FB11" s="283">
        <f t="shared" si="16"/>
        <v>1242</v>
      </c>
      <c r="FC11" s="283">
        <v>0</v>
      </c>
      <c r="FD11" s="283">
        <v>0</v>
      </c>
      <c r="FE11" s="283">
        <v>0</v>
      </c>
      <c r="FF11" s="283">
        <v>715</v>
      </c>
      <c r="FG11" s="283">
        <v>427</v>
      </c>
      <c r="FH11" s="283">
        <v>92</v>
      </c>
      <c r="FI11" s="283">
        <v>8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829</v>
      </c>
      <c r="FQ11" s="286" t="s">
        <v>829</v>
      </c>
      <c r="FR11" s="286" t="s">
        <v>829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2159</v>
      </c>
      <c r="E12" s="283">
        <f t="shared" si="19"/>
        <v>27</v>
      </c>
      <c r="F12" s="283">
        <f t="shared" si="20"/>
        <v>0</v>
      </c>
      <c r="G12" s="283">
        <f t="shared" si="21"/>
        <v>0</v>
      </c>
      <c r="H12" s="283">
        <f t="shared" si="22"/>
        <v>700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692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732</v>
      </c>
      <c r="X12" s="283">
        <f t="shared" si="38"/>
        <v>0</v>
      </c>
      <c r="Y12" s="283">
        <f t="shared" si="39"/>
        <v>8</v>
      </c>
      <c r="Z12" s="283">
        <f t="shared" si="4"/>
        <v>1575</v>
      </c>
      <c r="AA12" s="283">
        <v>27</v>
      </c>
      <c r="AB12" s="283">
        <v>0</v>
      </c>
      <c r="AC12" s="283">
        <v>0</v>
      </c>
      <c r="AD12" s="283">
        <v>124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829</v>
      </c>
      <c r="AM12" s="286" t="s">
        <v>829</v>
      </c>
      <c r="AN12" s="283">
        <v>692</v>
      </c>
      <c r="AO12" s="286" t="s">
        <v>829</v>
      </c>
      <c r="AP12" s="286" t="s">
        <v>829</v>
      </c>
      <c r="AQ12" s="283">
        <v>0</v>
      </c>
      <c r="AR12" s="286" t="s">
        <v>829</v>
      </c>
      <c r="AS12" s="283">
        <v>732</v>
      </c>
      <c r="AT12" s="286" t="s">
        <v>829</v>
      </c>
      <c r="AU12" s="283">
        <v>0</v>
      </c>
      <c r="AV12" s="283">
        <f t="shared" si="6"/>
        <v>460</v>
      </c>
      <c r="AW12" s="283">
        <v>0</v>
      </c>
      <c r="AX12" s="283">
        <v>0</v>
      </c>
      <c r="AY12" s="283">
        <v>0</v>
      </c>
      <c r="AZ12" s="283">
        <v>460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829</v>
      </c>
      <c r="BI12" s="286" t="s">
        <v>829</v>
      </c>
      <c r="BJ12" s="286" t="s">
        <v>829</v>
      </c>
      <c r="BK12" s="286" t="s">
        <v>829</v>
      </c>
      <c r="BL12" s="286" t="s">
        <v>829</v>
      </c>
      <c r="BM12" s="286" t="s">
        <v>829</v>
      </c>
      <c r="BN12" s="286" t="s">
        <v>829</v>
      </c>
      <c r="BO12" s="286" t="s">
        <v>829</v>
      </c>
      <c r="BP12" s="286" t="s">
        <v>829</v>
      </c>
      <c r="BQ12" s="283">
        <v>0</v>
      </c>
      <c r="BR12" s="283">
        <f t="shared" si="8"/>
        <v>0</v>
      </c>
      <c r="BS12" s="286" t="s">
        <v>829</v>
      </c>
      <c r="BT12" s="286" t="s">
        <v>829</v>
      </c>
      <c r="BU12" s="286" t="s">
        <v>829</v>
      </c>
      <c r="BV12" s="286" t="s">
        <v>829</v>
      </c>
      <c r="BW12" s="286" t="s">
        <v>829</v>
      </c>
      <c r="BX12" s="286" t="s">
        <v>829</v>
      </c>
      <c r="BY12" s="286" t="s">
        <v>829</v>
      </c>
      <c r="BZ12" s="286" t="s">
        <v>829</v>
      </c>
      <c r="CA12" s="286" t="s">
        <v>829</v>
      </c>
      <c r="CB12" s="286" t="s">
        <v>829</v>
      </c>
      <c r="CC12" s="286" t="s">
        <v>829</v>
      </c>
      <c r="CD12" s="283">
        <v>0</v>
      </c>
      <c r="CE12" s="286" t="s">
        <v>829</v>
      </c>
      <c r="CF12" s="286" t="s">
        <v>829</v>
      </c>
      <c r="CG12" s="286" t="s">
        <v>829</v>
      </c>
      <c r="CH12" s="286" t="s">
        <v>829</v>
      </c>
      <c r="CI12" s="286" t="s">
        <v>829</v>
      </c>
      <c r="CJ12" s="286" t="s">
        <v>829</v>
      </c>
      <c r="CK12" s="286" t="s">
        <v>829</v>
      </c>
      <c r="CL12" s="286" t="s">
        <v>829</v>
      </c>
      <c r="CM12" s="283">
        <v>0</v>
      </c>
      <c r="CN12" s="283">
        <f t="shared" si="10"/>
        <v>0</v>
      </c>
      <c r="CO12" s="286" t="s">
        <v>829</v>
      </c>
      <c r="CP12" s="286" t="s">
        <v>829</v>
      </c>
      <c r="CQ12" s="286" t="s">
        <v>829</v>
      </c>
      <c r="CR12" s="286" t="s">
        <v>829</v>
      </c>
      <c r="CS12" s="286" t="s">
        <v>829</v>
      </c>
      <c r="CT12" s="286" t="s">
        <v>829</v>
      </c>
      <c r="CU12" s="286" t="s">
        <v>829</v>
      </c>
      <c r="CV12" s="286" t="s">
        <v>829</v>
      </c>
      <c r="CW12" s="286" t="s">
        <v>829</v>
      </c>
      <c r="CX12" s="286" t="s">
        <v>829</v>
      </c>
      <c r="CY12" s="286" t="s">
        <v>829</v>
      </c>
      <c r="CZ12" s="286" t="s">
        <v>829</v>
      </c>
      <c r="DA12" s="283">
        <v>0</v>
      </c>
      <c r="DB12" s="286" t="s">
        <v>829</v>
      </c>
      <c r="DC12" s="286" t="s">
        <v>829</v>
      </c>
      <c r="DD12" s="286" t="s">
        <v>829</v>
      </c>
      <c r="DE12" s="286" t="s">
        <v>829</v>
      </c>
      <c r="DF12" s="286" t="s">
        <v>829</v>
      </c>
      <c r="DG12" s="286" t="s">
        <v>829</v>
      </c>
      <c r="DH12" s="286" t="s">
        <v>829</v>
      </c>
      <c r="DI12" s="283">
        <v>0</v>
      </c>
      <c r="DJ12" s="283">
        <f t="shared" si="12"/>
        <v>0</v>
      </c>
      <c r="DK12" s="286" t="s">
        <v>829</v>
      </c>
      <c r="DL12" s="286" t="s">
        <v>829</v>
      </c>
      <c r="DM12" s="286" t="s">
        <v>829</v>
      </c>
      <c r="DN12" s="286" t="s">
        <v>829</v>
      </c>
      <c r="DO12" s="286" t="s">
        <v>829</v>
      </c>
      <c r="DP12" s="286" t="s">
        <v>829</v>
      </c>
      <c r="DQ12" s="286" t="s">
        <v>829</v>
      </c>
      <c r="DR12" s="286" t="s">
        <v>829</v>
      </c>
      <c r="DS12" s="286" t="s">
        <v>829</v>
      </c>
      <c r="DT12" s="286" t="s">
        <v>829</v>
      </c>
      <c r="DU12" s="286" t="s">
        <v>829</v>
      </c>
      <c r="DV12" s="283">
        <v>0</v>
      </c>
      <c r="DW12" s="286" t="s">
        <v>829</v>
      </c>
      <c r="DX12" s="286" t="s">
        <v>829</v>
      </c>
      <c r="DY12" s="286" t="s">
        <v>829</v>
      </c>
      <c r="DZ12" s="283">
        <v>0</v>
      </c>
      <c r="EA12" s="286" t="s">
        <v>829</v>
      </c>
      <c r="EB12" s="286" t="s">
        <v>829</v>
      </c>
      <c r="EC12" s="286" t="s">
        <v>829</v>
      </c>
      <c r="ED12" s="286" t="s">
        <v>829</v>
      </c>
      <c r="EE12" s="283">
        <v>0</v>
      </c>
      <c r="EF12" s="283">
        <f t="shared" si="14"/>
        <v>0</v>
      </c>
      <c r="EG12" s="283">
        <v>0</v>
      </c>
      <c r="EH12" s="286" t="s">
        <v>829</v>
      </c>
      <c r="EI12" s="286" t="s">
        <v>829</v>
      </c>
      <c r="EJ12" s="283">
        <v>0</v>
      </c>
      <c r="EK12" s="286" t="s">
        <v>829</v>
      </c>
      <c r="EL12" s="286" t="s">
        <v>829</v>
      </c>
      <c r="EM12" s="286" t="s">
        <v>829</v>
      </c>
      <c r="EN12" s="283">
        <v>0</v>
      </c>
      <c r="EO12" s="283">
        <v>0</v>
      </c>
      <c r="EP12" s="283">
        <v>0</v>
      </c>
      <c r="EQ12" s="286" t="s">
        <v>829</v>
      </c>
      <c r="ER12" s="286" t="s">
        <v>829</v>
      </c>
      <c r="ES12" s="286" t="s">
        <v>829</v>
      </c>
      <c r="ET12" s="286" t="s">
        <v>829</v>
      </c>
      <c r="EU12" s="283">
        <v>0</v>
      </c>
      <c r="EV12" s="283">
        <v>0</v>
      </c>
      <c r="EW12" s="286" t="s">
        <v>829</v>
      </c>
      <c r="EX12" s="286" t="s">
        <v>829</v>
      </c>
      <c r="EY12" s="286" t="s">
        <v>829</v>
      </c>
      <c r="EZ12" s="283">
        <v>0</v>
      </c>
      <c r="FA12" s="283">
        <v>0</v>
      </c>
      <c r="FB12" s="283">
        <f t="shared" si="16"/>
        <v>124</v>
      </c>
      <c r="FC12" s="283">
        <v>0</v>
      </c>
      <c r="FD12" s="283">
        <v>0</v>
      </c>
      <c r="FE12" s="283">
        <v>0</v>
      </c>
      <c r="FF12" s="283">
        <v>116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829</v>
      </c>
      <c r="FQ12" s="286" t="s">
        <v>829</v>
      </c>
      <c r="FR12" s="286" t="s">
        <v>829</v>
      </c>
      <c r="FS12" s="283">
        <v>0</v>
      </c>
      <c r="FT12" s="283">
        <v>0</v>
      </c>
      <c r="FU12" s="283">
        <v>0</v>
      </c>
      <c r="FV12" s="283">
        <v>0</v>
      </c>
      <c r="FW12" s="283">
        <v>8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1262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611</v>
      </c>
      <c r="I13" s="283">
        <f t="shared" si="23"/>
        <v>419</v>
      </c>
      <c r="J13" s="283">
        <f t="shared" si="24"/>
        <v>107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117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8</v>
      </c>
      <c r="Z13" s="283">
        <f t="shared" si="4"/>
        <v>145</v>
      </c>
      <c r="AA13" s="283">
        <v>0</v>
      </c>
      <c r="AB13" s="283">
        <v>0</v>
      </c>
      <c r="AC13" s="283">
        <v>0</v>
      </c>
      <c r="AD13" s="283">
        <v>28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829</v>
      </c>
      <c r="AM13" s="286" t="s">
        <v>829</v>
      </c>
      <c r="AN13" s="283">
        <v>117</v>
      </c>
      <c r="AO13" s="286" t="s">
        <v>829</v>
      </c>
      <c r="AP13" s="286" t="s">
        <v>829</v>
      </c>
      <c r="AQ13" s="283">
        <v>0</v>
      </c>
      <c r="AR13" s="286" t="s">
        <v>829</v>
      </c>
      <c r="AS13" s="283">
        <v>0</v>
      </c>
      <c r="AT13" s="286" t="s">
        <v>829</v>
      </c>
      <c r="AU13" s="283">
        <v>0</v>
      </c>
      <c r="AV13" s="283">
        <f t="shared" si="6"/>
        <v>469</v>
      </c>
      <c r="AW13" s="283">
        <v>0</v>
      </c>
      <c r="AX13" s="283">
        <v>0</v>
      </c>
      <c r="AY13" s="283">
        <v>0</v>
      </c>
      <c r="AZ13" s="283">
        <v>469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829</v>
      </c>
      <c r="BI13" s="286" t="s">
        <v>829</v>
      </c>
      <c r="BJ13" s="286" t="s">
        <v>829</v>
      </c>
      <c r="BK13" s="286" t="s">
        <v>829</v>
      </c>
      <c r="BL13" s="286" t="s">
        <v>829</v>
      </c>
      <c r="BM13" s="286" t="s">
        <v>829</v>
      </c>
      <c r="BN13" s="286" t="s">
        <v>829</v>
      </c>
      <c r="BO13" s="286" t="s">
        <v>829</v>
      </c>
      <c r="BP13" s="286" t="s">
        <v>829</v>
      </c>
      <c r="BQ13" s="283">
        <v>0</v>
      </c>
      <c r="BR13" s="283">
        <f t="shared" si="8"/>
        <v>0</v>
      </c>
      <c r="BS13" s="286" t="s">
        <v>829</v>
      </c>
      <c r="BT13" s="286" t="s">
        <v>829</v>
      </c>
      <c r="BU13" s="286" t="s">
        <v>829</v>
      </c>
      <c r="BV13" s="286" t="s">
        <v>829</v>
      </c>
      <c r="BW13" s="286" t="s">
        <v>829</v>
      </c>
      <c r="BX13" s="286" t="s">
        <v>829</v>
      </c>
      <c r="BY13" s="286" t="s">
        <v>829</v>
      </c>
      <c r="BZ13" s="286" t="s">
        <v>829</v>
      </c>
      <c r="CA13" s="286" t="s">
        <v>829</v>
      </c>
      <c r="CB13" s="286" t="s">
        <v>829</v>
      </c>
      <c r="CC13" s="286" t="s">
        <v>829</v>
      </c>
      <c r="CD13" s="283">
        <v>0</v>
      </c>
      <c r="CE13" s="286" t="s">
        <v>829</v>
      </c>
      <c r="CF13" s="286" t="s">
        <v>829</v>
      </c>
      <c r="CG13" s="286" t="s">
        <v>829</v>
      </c>
      <c r="CH13" s="286" t="s">
        <v>829</v>
      </c>
      <c r="CI13" s="286" t="s">
        <v>829</v>
      </c>
      <c r="CJ13" s="286" t="s">
        <v>829</v>
      </c>
      <c r="CK13" s="286" t="s">
        <v>829</v>
      </c>
      <c r="CL13" s="286" t="s">
        <v>829</v>
      </c>
      <c r="CM13" s="283">
        <v>0</v>
      </c>
      <c r="CN13" s="283">
        <f t="shared" si="10"/>
        <v>0</v>
      </c>
      <c r="CO13" s="286" t="s">
        <v>829</v>
      </c>
      <c r="CP13" s="286" t="s">
        <v>829</v>
      </c>
      <c r="CQ13" s="286" t="s">
        <v>829</v>
      </c>
      <c r="CR13" s="286" t="s">
        <v>829</v>
      </c>
      <c r="CS13" s="286" t="s">
        <v>829</v>
      </c>
      <c r="CT13" s="286" t="s">
        <v>829</v>
      </c>
      <c r="CU13" s="286" t="s">
        <v>829</v>
      </c>
      <c r="CV13" s="286" t="s">
        <v>829</v>
      </c>
      <c r="CW13" s="286" t="s">
        <v>829</v>
      </c>
      <c r="CX13" s="286" t="s">
        <v>829</v>
      </c>
      <c r="CY13" s="286" t="s">
        <v>829</v>
      </c>
      <c r="CZ13" s="286" t="s">
        <v>829</v>
      </c>
      <c r="DA13" s="283">
        <v>0</v>
      </c>
      <c r="DB13" s="286" t="s">
        <v>829</v>
      </c>
      <c r="DC13" s="286" t="s">
        <v>829</v>
      </c>
      <c r="DD13" s="286" t="s">
        <v>829</v>
      </c>
      <c r="DE13" s="286" t="s">
        <v>829</v>
      </c>
      <c r="DF13" s="286" t="s">
        <v>829</v>
      </c>
      <c r="DG13" s="286" t="s">
        <v>829</v>
      </c>
      <c r="DH13" s="286" t="s">
        <v>829</v>
      </c>
      <c r="DI13" s="283">
        <v>0</v>
      </c>
      <c r="DJ13" s="283">
        <f t="shared" si="12"/>
        <v>0</v>
      </c>
      <c r="DK13" s="286" t="s">
        <v>829</v>
      </c>
      <c r="DL13" s="286" t="s">
        <v>829</v>
      </c>
      <c r="DM13" s="286" t="s">
        <v>829</v>
      </c>
      <c r="DN13" s="286" t="s">
        <v>829</v>
      </c>
      <c r="DO13" s="286" t="s">
        <v>829</v>
      </c>
      <c r="DP13" s="286" t="s">
        <v>829</v>
      </c>
      <c r="DQ13" s="286" t="s">
        <v>829</v>
      </c>
      <c r="DR13" s="286" t="s">
        <v>829</v>
      </c>
      <c r="DS13" s="286" t="s">
        <v>829</v>
      </c>
      <c r="DT13" s="286" t="s">
        <v>829</v>
      </c>
      <c r="DU13" s="286" t="s">
        <v>829</v>
      </c>
      <c r="DV13" s="283">
        <v>0</v>
      </c>
      <c r="DW13" s="286" t="s">
        <v>829</v>
      </c>
      <c r="DX13" s="286" t="s">
        <v>829</v>
      </c>
      <c r="DY13" s="286" t="s">
        <v>829</v>
      </c>
      <c r="DZ13" s="283">
        <v>0</v>
      </c>
      <c r="EA13" s="286" t="s">
        <v>829</v>
      </c>
      <c r="EB13" s="286" t="s">
        <v>829</v>
      </c>
      <c r="EC13" s="286" t="s">
        <v>829</v>
      </c>
      <c r="ED13" s="286" t="s">
        <v>829</v>
      </c>
      <c r="EE13" s="283">
        <v>0</v>
      </c>
      <c r="EF13" s="283">
        <f t="shared" si="14"/>
        <v>0</v>
      </c>
      <c r="EG13" s="283">
        <v>0</v>
      </c>
      <c r="EH13" s="286" t="s">
        <v>829</v>
      </c>
      <c r="EI13" s="286" t="s">
        <v>829</v>
      </c>
      <c r="EJ13" s="283">
        <v>0</v>
      </c>
      <c r="EK13" s="286" t="s">
        <v>829</v>
      </c>
      <c r="EL13" s="286" t="s">
        <v>829</v>
      </c>
      <c r="EM13" s="286" t="s">
        <v>829</v>
      </c>
      <c r="EN13" s="283">
        <v>0</v>
      </c>
      <c r="EO13" s="283">
        <v>0</v>
      </c>
      <c r="EP13" s="283">
        <v>0</v>
      </c>
      <c r="EQ13" s="286" t="s">
        <v>829</v>
      </c>
      <c r="ER13" s="286" t="s">
        <v>829</v>
      </c>
      <c r="ES13" s="286" t="s">
        <v>829</v>
      </c>
      <c r="ET13" s="286" t="s">
        <v>829</v>
      </c>
      <c r="EU13" s="283">
        <v>0</v>
      </c>
      <c r="EV13" s="283">
        <v>0</v>
      </c>
      <c r="EW13" s="286" t="s">
        <v>829</v>
      </c>
      <c r="EX13" s="286" t="s">
        <v>829</v>
      </c>
      <c r="EY13" s="286" t="s">
        <v>829</v>
      </c>
      <c r="EZ13" s="283">
        <v>0</v>
      </c>
      <c r="FA13" s="283">
        <v>0</v>
      </c>
      <c r="FB13" s="283">
        <f t="shared" si="16"/>
        <v>648</v>
      </c>
      <c r="FC13" s="283">
        <v>0</v>
      </c>
      <c r="FD13" s="283">
        <v>0</v>
      </c>
      <c r="FE13" s="283">
        <v>0</v>
      </c>
      <c r="FF13" s="283">
        <v>114</v>
      </c>
      <c r="FG13" s="283">
        <v>419</v>
      </c>
      <c r="FH13" s="283">
        <v>107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829</v>
      </c>
      <c r="FQ13" s="286" t="s">
        <v>829</v>
      </c>
      <c r="FR13" s="286" t="s">
        <v>829</v>
      </c>
      <c r="FS13" s="283">
        <v>0</v>
      </c>
      <c r="FT13" s="283">
        <v>0</v>
      </c>
      <c r="FU13" s="283">
        <v>0</v>
      </c>
      <c r="FV13" s="283">
        <v>0</v>
      </c>
      <c r="FW13" s="283">
        <v>8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637</v>
      </c>
      <c r="E14" s="283">
        <f t="shared" si="19"/>
        <v>6</v>
      </c>
      <c r="F14" s="283">
        <f t="shared" si="20"/>
        <v>0</v>
      </c>
      <c r="G14" s="283">
        <f t="shared" si="21"/>
        <v>0</v>
      </c>
      <c r="H14" s="283">
        <f t="shared" si="22"/>
        <v>160</v>
      </c>
      <c r="I14" s="283">
        <f t="shared" si="23"/>
        <v>94</v>
      </c>
      <c r="J14" s="283">
        <f t="shared" si="24"/>
        <v>29</v>
      </c>
      <c r="K14" s="283">
        <f t="shared" si="25"/>
        <v>1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166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176</v>
      </c>
      <c r="X14" s="283">
        <f t="shared" si="38"/>
        <v>0</v>
      </c>
      <c r="Y14" s="283">
        <f t="shared" si="39"/>
        <v>5</v>
      </c>
      <c r="Z14" s="283">
        <f t="shared" si="4"/>
        <v>378</v>
      </c>
      <c r="AA14" s="283">
        <v>6</v>
      </c>
      <c r="AB14" s="283">
        <v>0</v>
      </c>
      <c r="AC14" s="283">
        <v>0</v>
      </c>
      <c r="AD14" s="283">
        <v>30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829</v>
      </c>
      <c r="AM14" s="286" t="s">
        <v>829</v>
      </c>
      <c r="AN14" s="283">
        <v>166</v>
      </c>
      <c r="AO14" s="286" t="s">
        <v>829</v>
      </c>
      <c r="AP14" s="286" t="s">
        <v>829</v>
      </c>
      <c r="AQ14" s="283">
        <v>0</v>
      </c>
      <c r="AR14" s="286" t="s">
        <v>829</v>
      </c>
      <c r="AS14" s="283">
        <v>176</v>
      </c>
      <c r="AT14" s="286" t="s">
        <v>829</v>
      </c>
      <c r="AU14" s="283">
        <v>0</v>
      </c>
      <c r="AV14" s="283">
        <f t="shared" si="6"/>
        <v>105</v>
      </c>
      <c r="AW14" s="283">
        <v>0</v>
      </c>
      <c r="AX14" s="283">
        <v>0</v>
      </c>
      <c r="AY14" s="283">
        <v>0</v>
      </c>
      <c r="AZ14" s="283">
        <v>105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829</v>
      </c>
      <c r="BI14" s="286" t="s">
        <v>829</v>
      </c>
      <c r="BJ14" s="286" t="s">
        <v>829</v>
      </c>
      <c r="BK14" s="286" t="s">
        <v>829</v>
      </c>
      <c r="BL14" s="286" t="s">
        <v>829</v>
      </c>
      <c r="BM14" s="286" t="s">
        <v>829</v>
      </c>
      <c r="BN14" s="286" t="s">
        <v>829</v>
      </c>
      <c r="BO14" s="286" t="s">
        <v>829</v>
      </c>
      <c r="BP14" s="286" t="s">
        <v>829</v>
      </c>
      <c r="BQ14" s="283">
        <v>0</v>
      </c>
      <c r="BR14" s="283">
        <f t="shared" si="8"/>
        <v>0</v>
      </c>
      <c r="BS14" s="286" t="s">
        <v>829</v>
      </c>
      <c r="BT14" s="286" t="s">
        <v>829</v>
      </c>
      <c r="BU14" s="286" t="s">
        <v>829</v>
      </c>
      <c r="BV14" s="286" t="s">
        <v>829</v>
      </c>
      <c r="BW14" s="286" t="s">
        <v>829</v>
      </c>
      <c r="BX14" s="286" t="s">
        <v>829</v>
      </c>
      <c r="BY14" s="286" t="s">
        <v>829</v>
      </c>
      <c r="BZ14" s="286" t="s">
        <v>829</v>
      </c>
      <c r="CA14" s="286" t="s">
        <v>829</v>
      </c>
      <c r="CB14" s="286" t="s">
        <v>829</v>
      </c>
      <c r="CC14" s="286" t="s">
        <v>829</v>
      </c>
      <c r="CD14" s="283">
        <v>0</v>
      </c>
      <c r="CE14" s="286" t="s">
        <v>829</v>
      </c>
      <c r="CF14" s="286" t="s">
        <v>829</v>
      </c>
      <c r="CG14" s="286" t="s">
        <v>829</v>
      </c>
      <c r="CH14" s="286" t="s">
        <v>829</v>
      </c>
      <c r="CI14" s="286" t="s">
        <v>829</v>
      </c>
      <c r="CJ14" s="286" t="s">
        <v>829</v>
      </c>
      <c r="CK14" s="286" t="s">
        <v>829</v>
      </c>
      <c r="CL14" s="286" t="s">
        <v>829</v>
      </c>
      <c r="CM14" s="283">
        <v>0</v>
      </c>
      <c r="CN14" s="283">
        <f t="shared" si="10"/>
        <v>0</v>
      </c>
      <c r="CO14" s="286" t="s">
        <v>829</v>
      </c>
      <c r="CP14" s="286" t="s">
        <v>829</v>
      </c>
      <c r="CQ14" s="286" t="s">
        <v>829</v>
      </c>
      <c r="CR14" s="286" t="s">
        <v>829</v>
      </c>
      <c r="CS14" s="286" t="s">
        <v>829</v>
      </c>
      <c r="CT14" s="286" t="s">
        <v>829</v>
      </c>
      <c r="CU14" s="286" t="s">
        <v>829</v>
      </c>
      <c r="CV14" s="286" t="s">
        <v>829</v>
      </c>
      <c r="CW14" s="286" t="s">
        <v>829</v>
      </c>
      <c r="CX14" s="286" t="s">
        <v>829</v>
      </c>
      <c r="CY14" s="286" t="s">
        <v>829</v>
      </c>
      <c r="CZ14" s="286" t="s">
        <v>829</v>
      </c>
      <c r="DA14" s="283">
        <v>0</v>
      </c>
      <c r="DB14" s="286" t="s">
        <v>829</v>
      </c>
      <c r="DC14" s="286" t="s">
        <v>829</v>
      </c>
      <c r="DD14" s="286" t="s">
        <v>829</v>
      </c>
      <c r="DE14" s="286" t="s">
        <v>829</v>
      </c>
      <c r="DF14" s="286" t="s">
        <v>829</v>
      </c>
      <c r="DG14" s="286" t="s">
        <v>829</v>
      </c>
      <c r="DH14" s="286" t="s">
        <v>829</v>
      </c>
      <c r="DI14" s="283">
        <v>0</v>
      </c>
      <c r="DJ14" s="283">
        <f t="shared" si="12"/>
        <v>0</v>
      </c>
      <c r="DK14" s="286" t="s">
        <v>829</v>
      </c>
      <c r="DL14" s="286" t="s">
        <v>829</v>
      </c>
      <c r="DM14" s="286" t="s">
        <v>829</v>
      </c>
      <c r="DN14" s="286" t="s">
        <v>829</v>
      </c>
      <c r="DO14" s="286" t="s">
        <v>829</v>
      </c>
      <c r="DP14" s="286" t="s">
        <v>829</v>
      </c>
      <c r="DQ14" s="286" t="s">
        <v>829</v>
      </c>
      <c r="DR14" s="286" t="s">
        <v>829</v>
      </c>
      <c r="DS14" s="286" t="s">
        <v>829</v>
      </c>
      <c r="DT14" s="286" t="s">
        <v>829</v>
      </c>
      <c r="DU14" s="286" t="s">
        <v>829</v>
      </c>
      <c r="DV14" s="283">
        <v>0</v>
      </c>
      <c r="DW14" s="286" t="s">
        <v>829</v>
      </c>
      <c r="DX14" s="286" t="s">
        <v>829</v>
      </c>
      <c r="DY14" s="286" t="s">
        <v>829</v>
      </c>
      <c r="DZ14" s="283">
        <v>0</v>
      </c>
      <c r="EA14" s="286" t="s">
        <v>829</v>
      </c>
      <c r="EB14" s="286" t="s">
        <v>829</v>
      </c>
      <c r="EC14" s="286" t="s">
        <v>829</v>
      </c>
      <c r="ED14" s="286" t="s">
        <v>829</v>
      </c>
      <c r="EE14" s="283">
        <v>0</v>
      </c>
      <c r="EF14" s="283">
        <f t="shared" si="14"/>
        <v>0</v>
      </c>
      <c r="EG14" s="283">
        <v>0</v>
      </c>
      <c r="EH14" s="286" t="s">
        <v>829</v>
      </c>
      <c r="EI14" s="286" t="s">
        <v>829</v>
      </c>
      <c r="EJ14" s="283">
        <v>0</v>
      </c>
      <c r="EK14" s="286" t="s">
        <v>829</v>
      </c>
      <c r="EL14" s="286" t="s">
        <v>829</v>
      </c>
      <c r="EM14" s="286" t="s">
        <v>829</v>
      </c>
      <c r="EN14" s="283">
        <v>0</v>
      </c>
      <c r="EO14" s="283">
        <v>0</v>
      </c>
      <c r="EP14" s="283">
        <v>0</v>
      </c>
      <c r="EQ14" s="286" t="s">
        <v>829</v>
      </c>
      <c r="ER14" s="286" t="s">
        <v>829</v>
      </c>
      <c r="ES14" s="286" t="s">
        <v>829</v>
      </c>
      <c r="ET14" s="286" t="s">
        <v>829</v>
      </c>
      <c r="EU14" s="283">
        <v>0</v>
      </c>
      <c r="EV14" s="283">
        <v>0</v>
      </c>
      <c r="EW14" s="286" t="s">
        <v>829</v>
      </c>
      <c r="EX14" s="286" t="s">
        <v>829</v>
      </c>
      <c r="EY14" s="286" t="s">
        <v>829</v>
      </c>
      <c r="EZ14" s="283">
        <v>0</v>
      </c>
      <c r="FA14" s="283">
        <v>0</v>
      </c>
      <c r="FB14" s="283">
        <f t="shared" si="16"/>
        <v>154</v>
      </c>
      <c r="FC14" s="283">
        <v>0</v>
      </c>
      <c r="FD14" s="283">
        <v>0</v>
      </c>
      <c r="FE14" s="283">
        <v>0</v>
      </c>
      <c r="FF14" s="283">
        <v>25</v>
      </c>
      <c r="FG14" s="283">
        <v>94</v>
      </c>
      <c r="FH14" s="283">
        <v>29</v>
      </c>
      <c r="FI14" s="283">
        <v>1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829</v>
      </c>
      <c r="FQ14" s="286" t="s">
        <v>829</v>
      </c>
      <c r="FR14" s="286" t="s">
        <v>829</v>
      </c>
      <c r="FS14" s="283">
        <v>0</v>
      </c>
      <c r="FT14" s="283">
        <v>0</v>
      </c>
      <c r="FU14" s="283">
        <v>0</v>
      </c>
      <c r="FV14" s="283">
        <v>0</v>
      </c>
      <c r="FW14" s="283">
        <v>5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993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0</v>
      </c>
      <c r="I15" s="283">
        <f t="shared" si="23"/>
        <v>235</v>
      </c>
      <c r="J15" s="283">
        <f t="shared" si="24"/>
        <v>76</v>
      </c>
      <c r="K15" s="283">
        <f t="shared" si="25"/>
        <v>5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87</v>
      </c>
      <c r="P15" s="283">
        <f t="shared" si="30"/>
        <v>0</v>
      </c>
      <c r="Q15" s="283">
        <f t="shared" si="31"/>
        <v>0</v>
      </c>
      <c r="R15" s="283">
        <f t="shared" si="32"/>
        <v>590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590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829</v>
      </c>
      <c r="AM15" s="286" t="s">
        <v>829</v>
      </c>
      <c r="AN15" s="283">
        <v>590</v>
      </c>
      <c r="AO15" s="286" t="s">
        <v>829</v>
      </c>
      <c r="AP15" s="286" t="s">
        <v>829</v>
      </c>
      <c r="AQ15" s="283">
        <v>0</v>
      </c>
      <c r="AR15" s="286" t="s">
        <v>829</v>
      </c>
      <c r="AS15" s="283">
        <v>0</v>
      </c>
      <c r="AT15" s="286" t="s">
        <v>829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829</v>
      </c>
      <c r="BI15" s="286" t="s">
        <v>829</v>
      </c>
      <c r="BJ15" s="286" t="s">
        <v>829</v>
      </c>
      <c r="BK15" s="286" t="s">
        <v>829</v>
      </c>
      <c r="BL15" s="286" t="s">
        <v>829</v>
      </c>
      <c r="BM15" s="286" t="s">
        <v>829</v>
      </c>
      <c r="BN15" s="286" t="s">
        <v>829</v>
      </c>
      <c r="BO15" s="286" t="s">
        <v>829</v>
      </c>
      <c r="BP15" s="286" t="s">
        <v>829</v>
      </c>
      <c r="BQ15" s="283">
        <v>0</v>
      </c>
      <c r="BR15" s="283">
        <f t="shared" si="8"/>
        <v>0</v>
      </c>
      <c r="BS15" s="286" t="s">
        <v>829</v>
      </c>
      <c r="BT15" s="286" t="s">
        <v>829</v>
      </c>
      <c r="BU15" s="286" t="s">
        <v>829</v>
      </c>
      <c r="BV15" s="286" t="s">
        <v>829</v>
      </c>
      <c r="BW15" s="286" t="s">
        <v>829</v>
      </c>
      <c r="BX15" s="286" t="s">
        <v>829</v>
      </c>
      <c r="BY15" s="286" t="s">
        <v>829</v>
      </c>
      <c r="BZ15" s="286" t="s">
        <v>829</v>
      </c>
      <c r="CA15" s="286" t="s">
        <v>829</v>
      </c>
      <c r="CB15" s="286" t="s">
        <v>829</v>
      </c>
      <c r="CC15" s="286" t="s">
        <v>829</v>
      </c>
      <c r="CD15" s="283">
        <v>0</v>
      </c>
      <c r="CE15" s="286" t="s">
        <v>829</v>
      </c>
      <c r="CF15" s="286" t="s">
        <v>829</v>
      </c>
      <c r="CG15" s="286" t="s">
        <v>829</v>
      </c>
      <c r="CH15" s="286" t="s">
        <v>829</v>
      </c>
      <c r="CI15" s="286" t="s">
        <v>829</v>
      </c>
      <c r="CJ15" s="286" t="s">
        <v>829</v>
      </c>
      <c r="CK15" s="286" t="s">
        <v>829</v>
      </c>
      <c r="CL15" s="286" t="s">
        <v>829</v>
      </c>
      <c r="CM15" s="283">
        <v>0</v>
      </c>
      <c r="CN15" s="283">
        <f t="shared" si="10"/>
        <v>0</v>
      </c>
      <c r="CO15" s="286" t="s">
        <v>829</v>
      </c>
      <c r="CP15" s="286" t="s">
        <v>829</v>
      </c>
      <c r="CQ15" s="286" t="s">
        <v>829</v>
      </c>
      <c r="CR15" s="286" t="s">
        <v>829</v>
      </c>
      <c r="CS15" s="286" t="s">
        <v>829</v>
      </c>
      <c r="CT15" s="286" t="s">
        <v>829</v>
      </c>
      <c r="CU15" s="286" t="s">
        <v>829</v>
      </c>
      <c r="CV15" s="286" t="s">
        <v>829</v>
      </c>
      <c r="CW15" s="286" t="s">
        <v>829</v>
      </c>
      <c r="CX15" s="286" t="s">
        <v>829</v>
      </c>
      <c r="CY15" s="286" t="s">
        <v>829</v>
      </c>
      <c r="CZ15" s="286" t="s">
        <v>829</v>
      </c>
      <c r="DA15" s="283">
        <v>0</v>
      </c>
      <c r="DB15" s="286" t="s">
        <v>829</v>
      </c>
      <c r="DC15" s="286" t="s">
        <v>829</v>
      </c>
      <c r="DD15" s="286" t="s">
        <v>829</v>
      </c>
      <c r="DE15" s="286" t="s">
        <v>829</v>
      </c>
      <c r="DF15" s="286" t="s">
        <v>829</v>
      </c>
      <c r="DG15" s="286" t="s">
        <v>829</v>
      </c>
      <c r="DH15" s="286" t="s">
        <v>829</v>
      </c>
      <c r="DI15" s="283">
        <v>0</v>
      </c>
      <c r="DJ15" s="283">
        <f t="shared" si="12"/>
        <v>0</v>
      </c>
      <c r="DK15" s="286" t="s">
        <v>829</v>
      </c>
      <c r="DL15" s="286" t="s">
        <v>829</v>
      </c>
      <c r="DM15" s="286" t="s">
        <v>829</v>
      </c>
      <c r="DN15" s="286" t="s">
        <v>829</v>
      </c>
      <c r="DO15" s="286" t="s">
        <v>829</v>
      </c>
      <c r="DP15" s="286" t="s">
        <v>829</v>
      </c>
      <c r="DQ15" s="286" t="s">
        <v>829</v>
      </c>
      <c r="DR15" s="286" t="s">
        <v>829</v>
      </c>
      <c r="DS15" s="286" t="s">
        <v>829</v>
      </c>
      <c r="DT15" s="286" t="s">
        <v>829</v>
      </c>
      <c r="DU15" s="286" t="s">
        <v>829</v>
      </c>
      <c r="DV15" s="283">
        <v>0</v>
      </c>
      <c r="DW15" s="286" t="s">
        <v>829</v>
      </c>
      <c r="DX15" s="286" t="s">
        <v>829</v>
      </c>
      <c r="DY15" s="286" t="s">
        <v>829</v>
      </c>
      <c r="DZ15" s="283">
        <v>0</v>
      </c>
      <c r="EA15" s="286" t="s">
        <v>829</v>
      </c>
      <c r="EB15" s="286" t="s">
        <v>829</v>
      </c>
      <c r="EC15" s="286" t="s">
        <v>829</v>
      </c>
      <c r="ED15" s="286" t="s">
        <v>829</v>
      </c>
      <c r="EE15" s="283">
        <v>0</v>
      </c>
      <c r="EF15" s="283">
        <f t="shared" si="14"/>
        <v>0</v>
      </c>
      <c r="EG15" s="283">
        <v>0</v>
      </c>
      <c r="EH15" s="286" t="s">
        <v>829</v>
      </c>
      <c r="EI15" s="286" t="s">
        <v>829</v>
      </c>
      <c r="EJ15" s="283">
        <v>0</v>
      </c>
      <c r="EK15" s="286" t="s">
        <v>829</v>
      </c>
      <c r="EL15" s="286" t="s">
        <v>829</v>
      </c>
      <c r="EM15" s="286" t="s">
        <v>829</v>
      </c>
      <c r="EN15" s="283">
        <v>0</v>
      </c>
      <c r="EO15" s="283">
        <v>0</v>
      </c>
      <c r="EP15" s="283">
        <v>0</v>
      </c>
      <c r="EQ15" s="286" t="s">
        <v>829</v>
      </c>
      <c r="ER15" s="286" t="s">
        <v>829</v>
      </c>
      <c r="ES15" s="286" t="s">
        <v>829</v>
      </c>
      <c r="ET15" s="286" t="s">
        <v>829</v>
      </c>
      <c r="EU15" s="283">
        <v>0</v>
      </c>
      <c r="EV15" s="283">
        <v>0</v>
      </c>
      <c r="EW15" s="286" t="s">
        <v>829</v>
      </c>
      <c r="EX15" s="286" t="s">
        <v>829</v>
      </c>
      <c r="EY15" s="286" t="s">
        <v>829</v>
      </c>
      <c r="EZ15" s="283">
        <v>0</v>
      </c>
      <c r="FA15" s="283">
        <v>0</v>
      </c>
      <c r="FB15" s="283">
        <f t="shared" si="16"/>
        <v>403</v>
      </c>
      <c r="FC15" s="283">
        <v>0</v>
      </c>
      <c r="FD15" s="283">
        <v>0</v>
      </c>
      <c r="FE15" s="283">
        <v>0</v>
      </c>
      <c r="FF15" s="283">
        <v>0</v>
      </c>
      <c r="FG15" s="283">
        <v>235</v>
      </c>
      <c r="FH15" s="283">
        <v>76</v>
      </c>
      <c r="FI15" s="283">
        <v>5</v>
      </c>
      <c r="FJ15" s="283">
        <v>0</v>
      </c>
      <c r="FK15" s="283">
        <v>0</v>
      </c>
      <c r="FL15" s="283">
        <v>0</v>
      </c>
      <c r="FM15" s="283">
        <v>87</v>
      </c>
      <c r="FN15" s="283">
        <v>0</v>
      </c>
      <c r="FO15" s="283">
        <v>0</v>
      </c>
      <c r="FP15" s="286" t="s">
        <v>829</v>
      </c>
      <c r="FQ15" s="286" t="s">
        <v>829</v>
      </c>
      <c r="FR15" s="286" t="s">
        <v>829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2269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70</v>
      </c>
      <c r="I16" s="283">
        <f t="shared" si="23"/>
        <v>215</v>
      </c>
      <c r="J16" s="283">
        <f t="shared" si="24"/>
        <v>97</v>
      </c>
      <c r="K16" s="283">
        <f t="shared" si="25"/>
        <v>0</v>
      </c>
      <c r="L16" s="283">
        <f t="shared" si="26"/>
        <v>488</v>
      </c>
      <c r="M16" s="283">
        <f t="shared" si="27"/>
        <v>72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226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1101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829</v>
      </c>
      <c r="AM16" s="286" t="s">
        <v>829</v>
      </c>
      <c r="AN16" s="283">
        <v>0</v>
      </c>
      <c r="AO16" s="286" t="s">
        <v>829</v>
      </c>
      <c r="AP16" s="286" t="s">
        <v>829</v>
      </c>
      <c r="AQ16" s="283">
        <v>0</v>
      </c>
      <c r="AR16" s="286" t="s">
        <v>829</v>
      </c>
      <c r="AS16" s="283">
        <v>0</v>
      </c>
      <c r="AT16" s="286" t="s">
        <v>829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829</v>
      </c>
      <c r="BI16" s="286" t="s">
        <v>829</v>
      </c>
      <c r="BJ16" s="286" t="s">
        <v>829</v>
      </c>
      <c r="BK16" s="286" t="s">
        <v>829</v>
      </c>
      <c r="BL16" s="286" t="s">
        <v>829</v>
      </c>
      <c r="BM16" s="286" t="s">
        <v>829</v>
      </c>
      <c r="BN16" s="286" t="s">
        <v>829</v>
      </c>
      <c r="BO16" s="286" t="s">
        <v>829</v>
      </c>
      <c r="BP16" s="286" t="s">
        <v>829</v>
      </c>
      <c r="BQ16" s="283">
        <v>0</v>
      </c>
      <c r="BR16" s="283">
        <f t="shared" si="8"/>
        <v>0</v>
      </c>
      <c r="BS16" s="286" t="s">
        <v>829</v>
      </c>
      <c r="BT16" s="286" t="s">
        <v>829</v>
      </c>
      <c r="BU16" s="286" t="s">
        <v>829</v>
      </c>
      <c r="BV16" s="286" t="s">
        <v>829</v>
      </c>
      <c r="BW16" s="286" t="s">
        <v>829</v>
      </c>
      <c r="BX16" s="286" t="s">
        <v>829</v>
      </c>
      <c r="BY16" s="286" t="s">
        <v>829</v>
      </c>
      <c r="BZ16" s="286" t="s">
        <v>829</v>
      </c>
      <c r="CA16" s="286" t="s">
        <v>829</v>
      </c>
      <c r="CB16" s="286" t="s">
        <v>829</v>
      </c>
      <c r="CC16" s="286" t="s">
        <v>829</v>
      </c>
      <c r="CD16" s="283">
        <v>0</v>
      </c>
      <c r="CE16" s="286" t="s">
        <v>829</v>
      </c>
      <c r="CF16" s="286" t="s">
        <v>829</v>
      </c>
      <c r="CG16" s="286" t="s">
        <v>829</v>
      </c>
      <c r="CH16" s="286" t="s">
        <v>829</v>
      </c>
      <c r="CI16" s="286" t="s">
        <v>829</v>
      </c>
      <c r="CJ16" s="286" t="s">
        <v>829</v>
      </c>
      <c r="CK16" s="286" t="s">
        <v>829</v>
      </c>
      <c r="CL16" s="286" t="s">
        <v>829</v>
      </c>
      <c r="CM16" s="283">
        <v>0</v>
      </c>
      <c r="CN16" s="283">
        <f t="shared" si="10"/>
        <v>0</v>
      </c>
      <c r="CO16" s="286" t="s">
        <v>829</v>
      </c>
      <c r="CP16" s="286" t="s">
        <v>829</v>
      </c>
      <c r="CQ16" s="286" t="s">
        <v>829</v>
      </c>
      <c r="CR16" s="286" t="s">
        <v>829</v>
      </c>
      <c r="CS16" s="286" t="s">
        <v>829</v>
      </c>
      <c r="CT16" s="286" t="s">
        <v>829</v>
      </c>
      <c r="CU16" s="286" t="s">
        <v>829</v>
      </c>
      <c r="CV16" s="286" t="s">
        <v>829</v>
      </c>
      <c r="CW16" s="286" t="s">
        <v>829</v>
      </c>
      <c r="CX16" s="286" t="s">
        <v>829</v>
      </c>
      <c r="CY16" s="286" t="s">
        <v>829</v>
      </c>
      <c r="CZ16" s="286" t="s">
        <v>829</v>
      </c>
      <c r="DA16" s="283">
        <v>0</v>
      </c>
      <c r="DB16" s="286" t="s">
        <v>829</v>
      </c>
      <c r="DC16" s="286" t="s">
        <v>829</v>
      </c>
      <c r="DD16" s="286" t="s">
        <v>829</v>
      </c>
      <c r="DE16" s="286" t="s">
        <v>829</v>
      </c>
      <c r="DF16" s="286" t="s">
        <v>829</v>
      </c>
      <c r="DG16" s="286" t="s">
        <v>829</v>
      </c>
      <c r="DH16" s="286" t="s">
        <v>829</v>
      </c>
      <c r="DI16" s="283">
        <v>0</v>
      </c>
      <c r="DJ16" s="283">
        <f t="shared" si="12"/>
        <v>0</v>
      </c>
      <c r="DK16" s="286" t="s">
        <v>829</v>
      </c>
      <c r="DL16" s="286" t="s">
        <v>829</v>
      </c>
      <c r="DM16" s="286" t="s">
        <v>829</v>
      </c>
      <c r="DN16" s="286" t="s">
        <v>829</v>
      </c>
      <c r="DO16" s="286" t="s">
        <v>829</v>
      </c>
      <c r="DP16" s="286" t="s">
        <v>829</v>
      </c>
      <c r="DQ16" s="286" t="s">
        <v>829</v>
      </c>
      <c r="DR16" s="286" t="s">
        <v>829</v>
      </c>
      <c r="DS16" s="286" t="s">
        <v>829</v>
      </c>
      <c r="DT16" s="286" t="s">
        <v>829</v>
      </c>
      <c r="DU16" s="286" t="s">
        <v>829</v>
      </c>
      <c r="DV16" s="283">
        <v>0</v>
      </c>
      <c r="DW16" s="286" t="s">
        <v>829</v>
      </c>
      <c r="DX16" s="286" t="s">
        <v>829</v>
      </c>
      <c r="DY16" s="286" t="s">
        <v>829</v>
      </c>
      <c r="DZ16" s="283">
        <v>0</v>
      </c>
      <c r="EA16" s="286" t="s">
        <v>829</v>
      </c>
      <c r="EB16" s="286" t="s">
        <v>829</v>
      </c>
      <c r="EC16" s="286" t="s">
        <v>829</v>
      </c>
      <c r="ED16" s="286" t="s">
        <v>829</v>
      </c>
      <c r="EE16" s="283">
        <v>0</v>
      </c>
      <c r="EF16" s="283">
        <f t="shared" si="14"/>
        <v>226</v>
      </c>
      <c r="EG16" s="283">
        <v>0</v>
      </c>
      <c r="EH16" s="286" t="s">
        <v>829</v>
      </c>
      <c r="EI16" s="286" t="s">
        <v>829</v>
      </c>
      <c r="EJ16" s="283">
        <v>0</v>
      </c>
      <c r="EK16" s="286" t="s">
        <v>829</v>
      </c>
      <c r="EL16" s="286" t="s">
        <v>829</v>
      </c>
      <c r="EM16" s="286" t="s">
        <v>829</v>
      </c>
      <c r="EN16" s="283">
        <v>0</v>
      </c>
      <c r="EO16" s="283">
        <v>0</v>
      </c>
      <c r="EP16" s="283">
        <v>0</v>
      </c>
      <c r="EQ16" s="286" t="s">
        <v>829</v>
      </c>
      <c r="ER16" s="286" t="s">
        <v>829</v>
      </c>
      <c r="ES16" s="286" t="s">
        <v>829</v>
      </c>
      <c r="ET16" s="286" t="s">
        <v>829</v>
      </c>
      <c r="EU16" s="283">
        <v>226</v>
      </c>
      <c r="EV16" s="283">
        <v>0</v>
      </c>
      <c r="EW16" s="286" t="s">
        <v>829</v>
      </c>
      <c r="EX16" s="286" t="s">
        <v>829</v>
      </c>
      <c r="EY16" s="286" t="s">
        <v>829</v>
      </c>
      <c r="EZ16" s="283">
        <v>0</v>
      </c>
      <c r="FA16" s="283">
        <v>0</v>
      </c>
      <c r="FB16" s="283">
        <f t="shared" si="16"/>
        <v>2043</v>
      </c>
      <c r="FC16" s="283">
        <v>0</v>
      </c>
      <c r="FD16" s="283">
        <v>0</v>
      </c>
      <c r="FE16" s="283">
        <v>0</v>
      </c>
      <c r="FF16" s="283">
        <v>70</v>
      </c>
      <c r="FG16" s="283">
        <v>215</v>
      </c>
      <c r="FH16" s="283">
        <v>97</v>
      </c>
      <c r="FI16" s="283">
        <v>0</v>
      </c>
      <c r="FJ16" s="283">
        <v>488</v>
      </c>
      <c r="FK16" s="283">
        <v>72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829</v>
      </c>
      <c r="FQ16" s="286" t="s">
        <v>829</v>
      </c>
      <c r="FR16" s="286" t="s">
        <v>829</v>
      </c>
      <c r="FS16" s="283">
        <v>0</v>
      </c>
      <c r="FT16" s="283">
        <v>0</v>
      </c>
      <c r="FU16" s="283">
        <v>0</v>
      </c>
      <c r="FV16" s="283">
        <v>0</v>
      </c>
      <c r="FW16" s="283">
        <v>1101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7637</v>
      </c>
      <c r="E17" s="283">
        <f t="shared" si="19"/>
        <v>23</v>
      </c>
      <c r="F17" s="283">
        <f t="shared" si="20"/>
        <v>0</v>
      </c>
      <c r="G17" s="283">
        <f t="shared" si="21"/>
        <v>0</v>
      </c>
      <c r="H17" s="283">
        <f t="shared" si="22"/>
        <v>334</v>
      </c>
      <c r="I17" s="283">
        <f t="shared" si="23"/>
        <v>316</v>
      </c>
      <c r="J17" s="283">
        <f t="shared" si="24"/>
        <v>80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7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6877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829</v>
      </c>
      <c r="AM17" s="286" t="s">
        <v>829</v>
      </c>
      <c r="AN17" s="283">
        <v>0</v>
      </c>
      <c r="AO17" s="286" t="s">
        <v>829</v>
      </c>
      <c r="AP17" s="286" t="s">
        <v>829</v>
      </c>
      <c r="AQ17" s="283">
        <v>0</v>
      </c>
      <c r="AR17" s="286" t="s">
        <v>829</v>
      </c>
      <c r="AS17" s="283">
        <v>0</v>
      </c>
      <c r="AT17" s="286" t="s">
        <v>829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829</v>
      </c>
      <c r="BI17" s="286" t="s">
        <v>829</v>
      </c>
      <c r="BJ17" s="286" t="s">
        <v>829</v>
      </c>
      <c r="BK17" s="286" t="s">
        <v>829</v>
      </c>
      <c r="BL17" s="286" t="s">
        <v>829</v>
      </c>
      <c r="BM17" s="286" t="s">
        <v>829</v>
      </c>
      <c r="BN17" s="286" t="s">
        <v>829</v>
      </c>
      <c r="BO17" s="286" t="s">
        <v>829</v>
      </c>
      <c r="BP17" s="286" t="s">
        <v>829</v>
      </c>
      <c r="BQ17" s="283">
        <v>0</v>
      </c>
      <c r="BR17" s="283">
        <f t="shared" si="8"/>
        <v>0</v>
      </c>
      <c r="BS17" s="286" t="s">
        <v>829</v>
      </c>
      <c r="BT17" s="286" t="s">
        <v>829</v>
      </c>
      <c r="BU17" s="286" t="s">
        <v>829</v>
      </c>
      <c r="BV17" s="286" t="s">
        <v>829</v>
      </c>
      <c r="BW17" s="286" t="s">
        <v>829</v>
      </c>
      <c r="BX17" s="286" t="s">
        <v>829</v>
      </c>
      <c r="BY17" s="286" t="s">
        <v>829</v>
      </c>
      <c r="BZ17" s="286" t="s">
        <v>829</v>
      </c>
      <c r="CA17" s="286" t="s">
        <v>829</v>
      </c>
      <c r="CB17" s="286" t="s">
        <v>829</v>
      </c>
      <c r="CC17" s="286" t="s">
        <v>829</v>
      </c>
      <c r="CD17" s="283">
        <v>0</v>
      </c>
      <c r="CE17" s="286" t="s">
        <v>829</v>
      </c>
      <c r="CF17" s="286" t="s">
        <v>829</v>
      </c>
      <c r="CG17" s="286" t="s">
        <v>829</v>
      </c>
      <c r="CH17" s="286" t="s">
        <v>829</v>
      </c>
      <c r="CI17" s="286" t="s">
        <v>829</v>
      </c>
      <c r="CJ17" s="286" t="s">
        <v>829</v>
      </c>
      <c r="CK17" s="286" t="s">
        <v>829</v>
      </c>
      <c r="CL17" s="286" t="s">
        <v>829</v>
      </c>
      <c r="CM17" s="283">
        <v>0</v>
      </c>
      <c r="CN17" s="283">
        <f t="shared" si="10"/>
        <v>0</v>
      </c>
      <c r="CO17" s="286" t="s">
        <v>829</v>
      </c>
      <c r="CP17" s="286" t="s">
        <v>829</v>
      </c>
      <c r="CQ17" s="286" t="s">
        <v>829</v>
      </c>
      <c r="CR17" s="286" t="s">
        <v>829</v>
      </c>
      <c r="CS17" s="286" t="s">
        <v>829</v>
      </c>
      <c r="CT17" s="286" t="s">
        <v>829</v>
      </c>
      <c r="CU17" s="286" t="s">
        <v>829</v>
      </c>
      <c r="CV17" s="286" t="s">
        <v>829</v>
      </c>
      <c r="CW17" s="286" t="s">
        <v>829</v>
      </c>
      <c r="CX17" s="286" t="s">
        <v>829</v>
      </c>
      <c r="CY17" s="286" t="s">
        <v>829</v>
      </c>
      <c r="CZ17" s="286" t="s">
        <v>829</v>
      </c>
      <c r="DA17" s="283">
        <v>0</v>
      </c>
      <c r="DB17" s="286" t="s">
        <v>829</v>
      </c>
      <c r="DC17" s="286" t="s">
        <v>829</v>
      </c>
      <c r="DD17" s="286" t="s">
        <v>829</v>
      </c>
      <c r="DE17" s="286" t="s">
        <v>829</v>
      </c>
      <c r="DF17" s="286" t="s">
        <v>829</v>
      </c>
      <c r="DG17" s="286" t="s">
        <v>829</v>
      </c>
      <c r="DH17" s="286" t="s">
        <v>829</v>
      </c>
      <c r="DI17" s="283">
        <v>0</v>
      </c>
      <c r="DJ17" s="283">
        <f t="shared" si="12"/>
        <v>0</v>
      </c>
      <c r="DK17" s="286" t="s">
        <v>829</v>
      </c>
      <c r="DL17" s="286" t="s">
        <v>829</v>
      </c>
      <c r="DM17" s="286" t="s">
        <v>829</v>
      </c>
      <c r="DN17" s="286" t="s">
        <v>829</v>
      </c>
      <c r="DO17" s="286" t="s">
        <v>829</v>
      </c>
      <c r="DP17" s="286" t="s">
        <v>829</v>
      </c>
      <c r="DQ17" s="286" t="s">
        <v>829</v>
      </c>
      <c r="DR17" s="286" t="s">
        <v>829</v>
      </c>
      <c r="DS17" s="286" t="s">
        <v>829</v>
      </c>
      <c r="DT17" s="286" t="s">
        <v>829</v>
      </c>
      <c r="DU17" s="286" t="s">
        <v>829</v>
      </c>
      <c r="DV17" s="283">
        <v>0</v>
      </c>
      <c r="DW17" s="286" t="s">
        <v>829</v>
      </c>
      <c r="DX17" s="286" t="s">
        <v>829</v>
      </c>
      <c r="DY17" s="286" t="s">
        <v>829</v>
      </c>
      <c r="DZ17" s="283">
        <v>0</v>
      </c>
      <c r="EA17" s="286" t="s">
        <v>829</v>
      </c>
      <c r="EB17" s="286" t="s">
        <v>829</v>
      </c>
      <c r="EC17" s="286" t="s">
        <v>829</v>
      </c>
      <c r="ED17" s="286" t="s">
        <v>829</v>
      </c>
      <c r="EE17" s="283">
        <v>0</v>
      </c>
      <c r="EF17" s="283">
        <f t="shared" si="14"/>
        <v>6877</v>
      </c>
      <c r="EG17" s="283">
        <v>0</v>
      </c>
      <c r="EH17" s="286" t="s">
        <v>829</v>
      </c>
      <c r="EI17" s="286" t="s">
        <v>829</v>
      </c>
      <c r="EJ17" s="283">
        <v>0</v>
      </c>
      <c r="EK17" s="286" t="s">
        <v>829</v>
      </c>
      <c r="EL17" s="286" t="s">
        <v>829</v>
      </c>
      <c r="EM17" s="286" t="s">
        <v>829</v>
      </c>
      <c r="EN17" s="283">
        <v>0</v>
      </c>
      <c r="EO17" s="283">
        <v>0</v>
      </c>
      <c r="EP17" s="283">
        <v>0</v>
      </c>
      <c r="EQ17" s="286" t="s">
        <v>829</v>
      </c>
      <c r="ER17" s="286" t="s">
        <v>829</v>
      </c>
      <c r="ES17" s="286" t="s">
        <v>829</v>
      </c>
      <c r="ET17" s="286" t="s">
        <v>829</v>
      </c>
      <c r="EU17" s="283">
        <v>6877</v>
      </c>
      <c r="EV17" s="283">
        <v>0</v>
      </c>
      <c r="EW17" s="286" t="s">
        <v>829</v>
      </c>
      <c r="EX17" s="286" t="s">
        <v>829</v>
      </c>
      <c r="EY17" s="286" t="s">
        <v>829</v>
      </c>
      <c r="EZ17" s="283">
        <v>0</v>
      </c>
      <c r="FA17" s="283">
        <v>0</v>
      </c>
      <c r="FB17" s="283">
        <f t="shared" si="16"/>
        <v>760</v>
      </c>
      <c r="FC17" s="283">
        <v>23</v>
      </c>
      <c r="FD17" s="283">
        <v>0</v>
      </c>
      <c r="FE17" s="283">
        <v>0</v>
      </c>
      <c r="FF17" s="283">
        <v>334</v>
      </c>
      <c r="FG17" s="283">
        <v>316</v>
      </c>
      <c r="FH17" s="283">
        <v>80</v>
      </c>
      <c r="FI17" s="283">
        <v>0</v>
      </c>
      <c r="FJ17" s="283">
        <v>0</v>
      </c>
      <c r="FK17" s="283">
        <v>0</v>
      </c>
      <c r="FL17" s="283">
        <v>0</v>
      </c>
      <c r="FM17" s="283">
        <v>7</v>
      </c>
      <c r="FN17" s="283">
        <v>0</v>
      </c>
      <c r="FO17" s="283">
        <v>0</v>
      </c>
      <c r="FP17" s="286" t="s">
        <v>829</v>
      </c>
      <c r="FQ17" s="286" t="s">
        <v>829</v>
      </c>
      <c r="FR17" s="286" t="s">
        <v>829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2074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137</v>
      </c>
      <c r="I18" s="283">
        <f t="shared" si="23"/>
        <v>151</v>
      </c>
      <c r="J18" s="283">
        <f t="shared" si="24"/>
        <v>8</v>
      </c>
      <c r="K18" s="283">
        <f t="shared" si="25"/>
        <v>5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1614</v>
      </c>
      <c r="V18" s="283">
        <f t="shared" si="36"/>
        <v>0</v>
      </c>
      <c r="W18" s="283">
        <f t="shared" si="37"/>
        <v>131</v>
      </c>
      <c r="X18" s="283">
        <f t="shared" si="38"/>
        <v>10</v>
      </c>
      <c r="Y18" s="283">
        <f t="shared" si="39"/>
        <v>18</v>
      </c>
      <c r="Z18" s="283">
        <f t="shared" si="4"/>
        <v>1745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829</v>
      </c>
      <c r="AM18" s="286" t="s">
        <v>829</v>
      </c>
      <c r="AN18" s="283">
        <v>0</v>
      </c>
      <c r="AO18" s="286" t="s">
        <v>829</v>
      </c>
      <c r="AP18" s="286" t="s">
        <v>829</v>
      </c>
      <c r="AQ18" s="283">
        <v>1614</v>
      </c>
      <c r="AR18" s="286" t="s">
        <v>829</v>
      </c>
      <c r="AS18" s="283">
        <v>131</v>
      </c>
      <c r="AT18" s="286" t="s">
        <v>829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829</v>
      </c>
      <c r="BI18" s="286" t="s">
        <v>829</v>
      </c>
      <c r="BJ18" s="286" t="s">
        <v>829</v>
      </c>
      <c r="BK18" s="286" t="s">
        <v>829</v>
      </c>
      <c r="BL18" s="286" t="s">
        <v>829</v>
      </c>
      <c r="BM18" s="286" t="s">
        <v>829</v>
      </c>
      <c r="BN18" s="286" t="s">
        <v>829</v>
      </c>
      <c r="BO18" s="286" t="s">
        <v>829</v>
      </c>
      <c r="BP18" s="286" t="s">
        <v>829</v>
      </c>
      <c r="BQ18" s="283">
        <v>0</v>
      </c>
      <c r="BR18" s="283">
        <f t="shared" si="8"/>
        <v>0</v>
      </c>
      <c r="BS18" s="286" t="s">
        <v>829</v>
      </c>
      <c r="BT18" s="286" t="s">
        <v>829</v>
      </c>
      <c r="BU18" s="286" t="s">
        <v>829</v>
      </c>
      <c r="BV18" s="286" t="s">
        <v>829</v>
      </c>
      <c r="BW18" s="286" t="s">
        <v>829</v>
      </c>
      <c r="BX18" s="286" t="s">
        <v>829</v>
      </c>
      <c r="BY18" s="286" t="s">
        <v>829</v>
      </c>
      <c r="BZ18" s="286" t="s">
        <v>829</v>
      </c>
      <c r="CA18" s="286" t="s">
        <v>829</v>
      </c>
      <c r="CB18" s="286" t="s">
        <v>829</v>
      </c>
      <c r="CC18" s="286" t="s">
        <v>829</v>
      </c>
      <c r="CD18" s="283">
        <v>0</v>
      </c>
      <c r="CE18" s="286" t="s">
        <v>829</v>
      </c>
      <c r="CF18" s="286" t="s">
        <v>829</v>
      </c>
      <c r="CG18" s="286" t="s">
        <v>829</v>
      </c>
      <c r="CH18" s="286" t="s">
        <v>829</v>
      </c>
      <c r="CI18" s="286" t="s">
        <v>829</v>
      </c>
      <c r="CJ18" s="286" t="s">
        <v>829</v>
      </c>
      <c r="CK18" s="286" t="s">
        <v>829</v>
      </c>
      <c r="CL18" s="286" t="s">
        <v>829</v>
      </c>
      <c r="CM18" s="283">
        <v>0</v>
      </c>
      <c r="CN18" s="283">
        <f t="shared" si="10"/>
        <v>0</v>
      </c>
      <c r="CO18" s="286" t="s">
        <v>829</v>
      </c>
      <c r="CP18" s="286" t="s">
        <v>829</v>
      </c>
      <c r="CQ18" s="286" t="s">
        <v>829</v>
      </c>
      <c r="CR18" s="286" t="s">
        <v>829</v>
      </c>
      <c r="CS18" s="286" t="s">
        <v>829</v>
      </c>
      <c r="CT18" s="286" t="s">
        <v>829</v>
      </c>
      <c r="CU18" s="286" t="s">
        <v>829</v>
      </c>
      <c r="CV18" s="286" t="s">
        <v>829</v>
      </c>
      <c r="CW18" s="286" t="s">
        <v>829</v>
      </c>
      <c r="CX18" s="286" t="s">
        <v>829</v>
      </c>
      <c r="CY18" s="286" t="s">
        <v>829</v>
      </c>
      <c r="CZ18" s="286" t="s">
        <v>829</v>
      </c>
      <c r="DA18" s="283">
        <v>0</v>
      </c>
      <c r="DB18" s="286" t="s">
        <v>829</v>
      </c>
      <c r="DC18" s="286" t="s">
        <v>829</v>
      </c>
      <c r="DD18" s="286" t="s">
        <v>829</v>
      </c>
      <c r="DE18" s="286" t="s">
        <v>829</v>
      </c>
      <c r="DF18" s="286" t="s">
        <v>829</v>
      </c>
      <c r="DG18" s="286" t="s">
        <v>829</v>
      </c>
      <c r="DH18" s="286" t="s">
        <v>829</v>
      </c>
      <c r="DI18" s="283">
        <v>0</v>
      </c>
      <c r="DJ18" s="283">
        <f t="shared" si="12"/>
        <v>0</v>
      </c>
      <c r="DK18" s="286" t="s">
        <v>829</v>
      </c>
      <c r="DL18" s="286" t="s">
        <v>829</v>
      </c>
      <c r="DM18" s="286" t="s">
        <v>829</v>
      </c>
      <c r="DN18" s="286" t="s">
        <v>829</v>
      </c>
      <c r="DO18" s="286" t="s">
        <v>829</v>
      </c>
      <c r="DP18" s="286" t="s">
        <v>829</v>
      </c>
      <c r="DQ18" s="286" t="s">
        <v>829</v>
      </c>
      <c r="DR18" s="286" t="s">
        <v>829</v>
      </c>
      <c r="DS18" s="286" t="s">
        <v>829</v>
      </c>
      <c r="DT18" s="286" t="s">
        <v>829</v>
      </c>
      <c r="DU18" s="286" t="s">
        <v>829</v>
      </c>
      <c r="DV18" s="283">
        <v>0</v>
      </c>
      <c r="DW18" s="286" t="s">
        <v>829</v>
      </c>
      <c r="DX18" s="286" t="s">
        <v>829</v>
      </c>
      <c r="DY18" s="286" t="s">
        <v>829</v>
      </c>
      <c r="DZ18" s="283">
        <v>0</v>
      </c>
      <c r="EA18" s="286" t="s">
        <v>829</v>
      </c>
      <c r="EB18" s="286" t="s">
        <v>829</v>
      </c>
      <c r="EC18" s="286" t="s">
        <v>829</v>
      </c>
      <c r="ED18" s="286" t="s">
        <v>829</v>
      </c>
      <c r="EE18" s="283">
        <v>0</v>
      </c>
      <c r="EF18" s="283">
        <f t="shared" si="14"/>
        <v>10</v>
      </c>
      <c r="EG18" s="283">
        <v>0</v>
      </c>
      <c r="EH18" s="286" t="s">
        <v>829</v>
      </c>
      <c r="EI18" s="286" t="s">
        <v>829</v>
      </c>
      <c r="EJ18" s="283">
        <v>0</v>
      </c>
      <c r="EK18" s="286" t="s">
        <v>829</v>
      </c>
      <c r="EL18" s="286" t="s">
        <v>829</v>
      </c>
      <c r="EM18" s="286" t="s">
        <v>829</v>
      </c>
      <c r="EN18" s="283">
        <v>0</v>
      </c>
      <c r="EO18" s="283">
        <v>0</v>
      </c>
      <c r="EP18" s="283">
        <v>0</v>
      </c>
      <c r="EQ18" s="286" t="s">
        <v>829</v>
      </c>
      <c r="ER18" s="286" t="s">
        <v>829</v>
      </c>
      <c r="ES18" s="286" t="s">
        <v>829</v>
      </c>
      <c r="ET18" s="286" t="s">
        <v>829</v>
      </c>
      <c r="EU18" s="283">
        <v>0</v>
      </c>
      <c r="EV18" s="283">
        <v>0</v>
      </c>
      <c r="EW18" s="286" t="s">
        <v>829</v>
      </c>
      <c r="EX18" s="286" t="s">
        <v>829</v>
      </c>
      <c r="EY18" s="286" t="s">
        <v>829</v>
      </c>
      <c r="EZ18" s="283">
        <v>10</v>
      </c>
      <c r="FA18" s="283">
        <v>0</v>
      </c>
      <c r="FB18" s="283">
        <f t="shared" si="16"/>
        <v>319</v>
      </c>
      <c r="FC18" s="283">
        <v>0</v>
      </c>
      <c r="FD18" s="283">
        <v>0</v>
      </c>
      <c r="FE18" s="283">
        <v>0</v>
      </c>
      <c r="FF18" s="283">
        <v>137</v>
      </c>
      <c r="FG18" s="283">
        <v>151</v>
      </c>
      <c r="FH18" s="283">
        <v>8</v>
      </c>
      <c r="FI18" s="283">
        <v>5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829</v>
      </c>
      <c r="FQ18" s="286" t="s">
        <v>829</v>
      </c>
      <c r="FR18" s="286" t="s">
        <v>829</v>
      </c>
      <c r="FS18" s="283">
        <v>0</v>
      </c>
      <c r="FT18" s="283">
        <v>0</v>
      </c>
      <c r="FU18" s="283">
        <v>0</v>
      </c>
      <c r="FV18" s="283">
        <v>0</v>
      </c>
      <c r="FW18" s="283">
        <v>18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0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0</v>
      </c>
      <c r="I19" s="283">
        <f t="shared" si="23"/>
        <v>0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829</v>
      </c>
      <c r="AM19" s="286" t="s">
        <v>829</v>
      </c>
      <c r="AN19" s="283">
        <v>0</v>
      </c>
      <c r="AO19" s="286" t="s">
        <v>829</v>
      </c>
      <c r="AP19" s="286" t="s">
        <v>829</v>
      </c>
      <c r="AQ19" s="283">
        <v>0</v>
      </c>
      <c r="AR19" s="286" t="s">
        <v>829</v>
      </c>
      <c r="AS19" s="283">
        <v>0</v>
      </c>
      <c r="AT19" s="286" t="s">
        <v>829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829</v>
      </c>
      <c r="BI19" s="286" t="s">
        <v>829</v>
      </c>
      <c r="BJ19" s="286" t="s">
        <v>829</v>
      </c>
      <c r="BK19" s="286" t="s">
        <v>829</v>
      </c>
      <c r="BL19" s="286" t="s">
        <v>829</v>
      </c>
      <c r="BM19" s="286" t="s">
        <v>829</v>
      </c>
      <c r="BN19" s="286" t="s">
        <v>829</v>
      </c>
      <c r="BO19" s="286" t="s">
        <v>829</v>
      </c>
      <c r="BP19" s="286" t="s">
        <v>829</v>
      </c>
      <c r="BQ19" s="283">
        <v>0</v>
      </c>
      <c r="BR19" s="283">
        <f t="shared" si="8"/>
        <v>0</v>
      </c>
      <c r="BS19" s="286" t="s">
        <v>829</v>
      </c>
      <c r="BT19" s="286" t="s">
        <v>829</v>
      </c>
      <c r="BU19" s="286" t="s">
        <v>829</v>
      </c>
      <c r="BV19" s="286" t="s">
        <v>829</v>
      </c>
      <c r="BW19" s="286" t="s">
        <v>829</v>
      </c>
      <c r="BX19" s="286" t="s">
        <v>829</v>
      </c>
      <c r="BY19" s="286" t="s">
        <v>829</v>
      </c>
      <c r="BZ19" s="286" t="s">
        <v>829</v>
      </c>
      <c r="CA19" s="286" t="s">
        <v>829</v>
      </c>
      <c r="CB19" s="286" t="s">
        <v>829</v>
      </c>
      <c r="CC19" s="286" t="s">
        <v>829</v>
      </c>
      <c r="CD19" s="283">
        <v>0</v>
      </c>
      <c r="CE19" s="286" t="s">
        <v>829</v>
      </c>
      <c r="CF19" s="286" t="s">
        <v>829</v>
      </c>
      <c r="CG19" s="286" t="s">
        <v>829</v>
      </c>
      <c r="CH19" s="286" t="s">
        <v>829</v>
      </c>
      <c r="CI19" s="286" t="s">
        <v>829</v>
      </c>
      <c r="CJ19" s="286" t="s">
        <v>829</v>
      </c>
      <c r="CK19" s="286" t="s">
        <v>829</v>
      </c>
      <c r="CL19" s="286" t="s">
        <v>829</v>
      </c>
      <c r="CM19" s="283">
        <v>0</v>
      </c>
      <c r="CN19" s="283">
        <f t="shared" si="10"/>
        <v>0</v>
      </c>
      <c r="CO19" s="286" t="s">
        <v>829</v>
      </c>
      <c r="CP19" s="286" t="s">
        <v>829</v>
      </c>
      <c r="CQ19" s="286" t="s">
        <v>829</v>
      </c>
      <c r="CR19" s="286" t="s">
        <v>829</v>
      </c>
      <c r="CS19" s="286" t="s">
        <v>829</v>
      </c>
      <c r="CT19" s="286" t="s">
        <v>829</v>
      </c>
      <c r="CU19" s="286" t="s">
        <v>829</v>
      </c>
      <c r="CV19" s="286" t="s">
        <v>829</v>
      </c>
      <c r="CW19" s="286" t="s">
        <v>829</v>
      </c>
      <c r="CX19" s="286" t="s">
        <v>829</v>
      </c>
      <c r="CY19" s="286" t="s">
        <v>829</v>
      </c>
      <c r="CZ19" s="286" t="s">
        <v>829</v>
      </c>
      <c r="DA19" s="283">
        <v>0</v>
      </c>
      <c r="DB19" s="286" t="s">
        <v>829</v>
      </c>
      <c r="DC19" s="286" t="s">
        <v>829</v>
      </c>
      <c r="DD19" s="286" t="s">
        <v>829</v>
      </c>
      <c r="DE19" s="286" t="s">
        <v>829</v>
      </c>
      <c r="DF19" s="286" t="s">
        <v>829</v>
      </c>
      <c r="DG19" s="286" t="s">
        <v>829</v>
      </c>
      <c r="DH19" s="286" t="s">
        <v>829</v>
      </c>
      <c r="DI19" s="283">
        <v>0</v>
      </c>
      <c r="DJ19" s="283">
        <f t="shared" si="12"/>
        <v>0</v>
      </c>
      <c r="DK19" s="286" t="s">
        <v>829</v>
      </c>
      <c r="DL19" s="286" t="s">
        <v>829</v>
      </c>
      <c r="DM19" s="286" t="s">
        <v>829</v>
      </c>
      <c r="DN19" s="286" t="s">
        <v>829</v>
      </c>
      <c r="DO19" s="286" t="s">
        <v>829</v>
      </c>
      <c r="DP19" s="286" t="s">
        <v>829</v>
      </c>
      <c r="DQ19" s="286" t="s">
        <v>829</v>
      </c>
      <c r="DR19" s="286" t="s">
        <v>829</v>
      </c>
      <c r="DS19" s="286" t="s">
        <v>829</v>
      </c>
      <c r="DT19" s="286" t="s">
        <v>829</v>
      </c>
      <c r="DU19" s="286" t="s">
        <v>829</v>
      </c>
      <c r="DV19" s="283">
        <v>0</v>
      </c>
      <c r="DW19" s="286" t="s">
        <v>829</v>
      </c>
      <c r="DX19" s="286" t="s">
        <v>829</v>
      </c>
      <c r="DY19" s="286" t="s">
        <v>829</v>
      </c>
      <c r="DZ19" s="283">
        <v>0</v>
      </c>
      <c r="EA19" s="286" t="s">
        <v>829</v>
      </c>
      <c r="EB19" s="286" t="s">
        <v>829</v>
      </c>
      <c r="EC19" s="286" t="s">
        <v>829</v>
      </c>
      <c r="ED19" s="286" t="s">
        <v>829</v>
      </c>
      <c r="EE19" s="283">
        <v>0</v>
      </c>
      <c r="EF19" s="283">
        <f t="shared" si="14"/>
        <v>0</v>
      </c>
      <c r="EG19" s="283">
        <v>0</v>
      </c>
      <c r="EH19" s="286" t="s">
        <v>829</v>
      </c>
      <c r="EI19" s="286" t="s">
        <v>829</v>
      </c>
      <c r="EJ19" s="283">
        <v>0</v>
      </c>
      <c r="EK19" s="286" t="s">
        <v>829</v>
      </c>
      <c r="EL19" s="286" t="s">
        <v>829</v>
      </c>
      <c r="EM19" s="286" t="s">
        <v>829</v>
      </c>
      <c r="EN19" s="283">
        <v>0</v>
      </c>
      <c r="EO19" s="283">
        <v>0</v>
      </c>
      <c r="EP19" s="283">
        <v>0</v>
      </c>
      <c r="EQ19" s="286" t="s">
        <v>829</v>
      </c>
      <c r="ER19" s="286" t="s">
        <v>829</v>
      </c>
      <c r="ES19" s="286" t="s">
        <v>829</v>
      </c>
      <c r="ET19" s="286" t="s">
        <v>829</v>
      </c>
      <c r="EU19" s="283">
        <v>0</v>
      </c>
      <c r="EV19" s="283">
        <v>0</v>
      </c>
      <c r="EW19" s="286" t="s">
        <v>829</v>
      </c>
      <c r="EX19" s="286" t="s">
        <v>829</v>
      </c>
      <c r="EY19" s="286" t="s">
        <v>829</v>
      </c>
      <c r="EZ19" s="283">
        <v>0</v>
      </c>
      <c r="FA19" s="283">
        <v>0</v>
      </c>
      <c r="FB19" s="283">
        <f t="shared" si="16"/>
        <v>0</v>
      </c>
      <c r="FC19" s="283">
        <v>0</v>
      </c>
      <c r="FD19" s="283">
        <v>0</v>
      </c>
      <c r="FE19" s="283">
        <v>0</v>
      </c>
      <c r="FF19" s="283">
        <v>0</v>
      </c>
      <c r="FG19" s="283">
        <v>0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829</v>
      </c>
      <c r="FQ19" s="286" t="s">
        <v>829</v>
      </c>
      <c r="FR19" s="286" t="s">
        <v>829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9754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238</v>
      </c>
      <c r="I20" s="283">
        <f t="shared" si="23"/>
        <v>688</v>
      </c>
      <c r="J20" s="283">
        <f t="shared" si="24"/>
        <v>188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3167</v>
      </c>
      <c r="S20" s="283">
        <f t="shared" si="33"/>
        <v>0</v>
      </c>
      <c r="T20" s="283">
        <f t="shared" si="34"/>
        <v>3575</v>
      </c>
      <c r="U20" s="283">
        <f t="shared" si="35"/>
        <v>0</v>
      </c>
      <c r="V20" s="283">
        <f t="shared" si="36"/>
        <v>0</v>
      </c>
      <c r="W20" s="283">
        <f t="shared" si="37"/>
        <v>959</v>
      </c>
      <c r="X20" s="283">
        <f t="shared" si="38"/>
        <v>0</v>
      </c>
      <c r="Y20" s="283">
        <f t="shared" si="39"/>
        <v>939</v>
      </c>
      <c r="Z20" s="283">
        <f t="shared" si="4"/>
        <v>4610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829</v>
      </c>
      <c r="AM20" s="286" t="s">
        <v>829</v>
      </c>
      <c r="AN20" s="283">
        <v>3167</v>
      </c>
      <c r="AO20" s="286" t="s">
        <v>829</v>
      </c>
      <c r="AP20" s="286" t="s">
        <v>829</v>
      </c>
      <c r="AQ20" s="283">
        <v>0</v>
      </c>
      <c r="AR20" s="286" t="s">
        <v>829</v>
      </c>
      <c r="AS20" s="283">
        <v>959</v>
      </c>
      <c r="AT20" s="286" t="s">
        <v>829</v>
      </c>
      <c r="AU20" s="283">
        <v>484</v>
      </c>
      <c r="AV20" s="283">
        <f t="shared" si="6"/>
        <v>455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829</v>
      </c>
      <c r="BI20" s="286" t="s">
        <v>829</v>
      </c>
      <c r="BJ20" s="286" t="s">
        <v>829</v>
      </c>
      <c r="BK20" s="286" t="s">
        <v>829</v>
      </c>
      <c r="BL20" s="286" t="s">
        <v>829</v>
      </c>
      <c r="BM20" s="286" t="s">
        <v>829</v>
      </c>
      <c r="BN20" s="286" t="s">
        <v>829</v>
      </c>
      <c r="BO20" s="286" t="s">
        <v>829</v>
      </c>
      <c r="BP20" s="286" t="s">
        <v>829</v>
      </c>
      <c r="BQ20" s="283">
        <v>455</v>
      </c>
      <c r="BR20" s="283">
        <f t="shared" si="8"/>
        <v>0</v>
      </c>
      <c r="BS20" s="286" t="s">
        <v>829</v>
      </c>
      <c r="BT20" s="286" t="s">
        <v>829</v>
      </c>
      <c r="BU20" s="286" t="s">
        <v>829</v>
      </c>
      <c r="BV20" s="286" t="s">
        <v>829</v>
      </c>
      <c r="BW20" s="286" t="s">
        <v>829</v>
      </c>
      <c r="BX20" s="286" t="s">
        <v>829</v>
      </c>
      <c r="BY20" s="286" t="s">
        <v>829</v>
      </c>
      <c r="BZ20" s="286" t="s">
        <v>829</v>
      </c>
      <c r="CA20" s="286" t="s">
        <v>829</v>
      </c>
      <c r="CB20" s="286" t="s">
        <v>829</v>
      </c>
      <c r="CC20" s="286" t="s">
        <v>829</v>
      </c>
      <c r="CD20" s="283">
        <v>0</v>
      </c>
      <c r="CE20" s="286" t="s">
        <v>829</v>
      </c>
      <c r="CF20" s="286" t="s">
        <v>829</v>
      </c>
      <c r="CG20" s="286" t="s">
        <v>829</v>
      </c>
      <c r="CH20" s="286" t="s">
        <v>829</v>
      </c>
      <c r="CI20" s="286" t="s">
        <v>829</v>
      </c>
      <c r="CJ20" s="286" t="s">
        <v>829</v>
      </c>
      <c r="CK20" s="286" t="s">
        <v>829</v>
      </c>
      <c r="CL20" s="286" t="s">
        <v>829</v>
      </c>
      <c r="CM20" s="283">
        <v>0</v>
      </c>
      <c r="CN20" s="283">
        <f t="shared" si="10"/>
        <v>0</v>
      </c>
      <c r="CO20" s="286" t="s">
        <v>829</v>
      </c>
      <c r="CP20" s="286" t="s">
        <v>829</v>
      </c>
      <c r="CQ20" s="286" t="s">
        <v>829</v>
      </c>
      <c r="CR20" s="286" t="s">
        <v>829</v>
      </c>
      <c r="CS20" s="286" t="s">
        <v>829</v>
      </c>
      <c r="CT20" s="286" t="s">
        <v>829</v>
      </c>
      <c r="CU20" s="286" t="s">
        <v>829</v>
      </c>
      <c r="CV20" s="286" t="s">
        <v>829</v>
      </c>
      <c r="CW20" s="286" t="s">
        <v>829</v>
      </c>
      <c r="CX20" s="286" t="s">
        <v>829</v>
      </c>
      <c r="CY20" s="286" t="s">
        <v>829</v>
      </c>
      <c r="CZ20" s="286" t="s">
        <v>829</v>
      </c>
      <c r="DA20" s="283">
        <v>0</v>
      </c>
      <c r="DB20" s="286" t="s">
        <v>829</v>
      </c>
      <c r="DC20" s="286" t="s">
        <v>829</v>
      </c>
      <c r="DD20" s="286" t="s">
        <v>829</v>
      </c>
      <c r="DE20" s="286" t="s">
        <v>829</v>
      </c>
      <c r="DF20" s="286" t="s">
        <v>829</v>
      </c>
      <c r="DG20" s="286" t="s">
        <v>829</v>
      </c>
      <c r="DH20" s="286" t="s">
        <v>829</v>
      </c>
      <c r="DI20" s="283">
        <v>0</v>
      </c>
      <c r="DJ20" s="283">
        <f t="shared" si="12"/>
        <v>0</v>
      </c>
      <c r="DK20" s="286" t="s">
        <v>829</v>
      </c>
      <c r="DL20" s="286" t="s">
        <v>829</v>
      </c>
      <c r="DM20" s="286" t="s">
        <v>829</v>
      </c>
      <c r="DN20" s="286" t="s">
        <v>829</v>
      </c>
      <c r="DO20" s="286" t="s">
        <v>829</v>
      </c>
      <c r="DP20" s="286" t="s">
        <v>829</v>
      </c>
      <c r="DQ20" s="286" t="s">
        <v>829</v>
      </c>
      <c r="DR20" s="286" t="s">
        <v>829</v>
      </c>
      <c r="DS20" s="286" t="s">
        <v>829</v>
      </c>
      <c r="DT20" s="286" t="s">
        <v>829</v>
      </c>
      <c r="DU20" s="286" t="s">
        <v>829</v>
      </c>
      <c r="DV20" s="283">
        <v>0</v>
      </c>
      <c r="DW20" s="286" t="s">
        <v>829</v>
      </c>
      <c r="DX20" s="286" t="s">
        <v>829</v>
      </c>
      <c r="DY20" s="286" t="s">
        <v>829</v>
      </c>
      <c r="DZ20" s="283">
        <v>0</v>
      </c>
      <c r="EA20" s="286" t="s">
        <v>829</v>
      </c>
      <c r="EB20" s="286" t="s">
        <v>829</v>
      </c>
      <c r="EC20" s="286" t="s">
        <v>829</v>
      </c>
      <c r="ED20" s="286" t="s">
        <v>829</v>
      </c>
      <c r="EE20" s="283">
        <v>0</v>
      </c>
      <c r="EF20" s="283">
        <f t="shared" si="14"/>
        <v>3575</v>
      </c>
      <c r="EG20" s="283">
        <v>0</v>
      </c>
      <c r="EH20" s="286" t="s">
        <v>829</v>
      </c>
      <c r="EI20" s="286" t="s">
        <v>829</v>
      </c>
      <c r="EJ20" s="283">
        <v>0</v>
      </c>
      <c r="EK20" s="286" t="s">
        <v>829</v>
      </c>
      <c r="EL20" s="286" t="s">
        <v>829</v>
      </c>
      <c r="EM20" s="286" t="s">
        <v>829</v>
      </c>
      <c r="EN20" s="283">
        <v>0</v>
      </c>
      <c r="EO20" s="283">
        <v>0</v>
      </c>
      <c r="EP20" s="283">
        <v>0</v>
      </c>
      <c r="EQ20" s="286" t="s">
        <v>829</v>
      </c>
      <c r="ER20" s="286" t="s">
        <v>829</v>
      </c>
      <c r="ES20" s="286" t="s">
        <v>829</v>
      </c>
      <c r="ET20" s="286" t="s">
        <v>829</v>
      </c>
      <c r="EU20" s="283">
        <v>0</v>
      </c>
      <c r="EV20" s="283">
        <v>3575</v>
      </c>
      <c r="EW20" s="286" t="s">
        <v>829</v>
      </c>
      <c r="EX20" s="286" t="s">
        <v>829</v>
      </c>
      <c r="EY20" s="286" t="s">
        <v>829</v>
      </c>
      <c r="EZ20" s="283">
        <v>0</v>
      </c>
      <c r="FA20" s="283">
        <v>0</v>
      </c>
      <c r="FB20" s="283">
        <f t="shared" si="16"/>
        <v>1114</v>
      </c>
      <c r="FC20" s="283">
        <v>0</v>
      </c>
      <c r="FD20" s="283">
        <v>0</v>
      </c>
      <c r="FE20" s="283">
        <v>0</v>
      </c>
      <c r="FF20" s="283">
        <v>238</v>
      </c>
      <c r="FG20" s="283">
        <v>688</v>
      </c>
      <c r="FH20" s="283">
        <v>188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829</v>
      </c>
      <c r="FQ20" s="286" t="s">
        <v>829</v>
      </c>
      <c r="FR20" s="286" t="s">
        <v>829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3811</v>
      </c>
      <c r="E21" s="283">
        <f t="shared" si="19"/>
        <v>0</v>
      </c>
      <c r="F21" s="283">
        <f t="shared" si="20"/>
        <v>0</v>
      </c>
      <c r="G21" s="283">
        <f t="shared" si="21"/>
        <v>26</v>
      </c>
      <c r="H21" s="283">
        <f t="shared" si="22"/>
        <v>299</v>
      </c>
      <c r="I21" s="283">
        <f t="shared" si="23"/>
        <v>383</v>
      </c>
      <c r="J21" s="283">
        <f t="shared" si="24"/>
        <v>37</v>
      </c>
      <c r="K21" s="283">
        <f t="shared" si="25"/>
        <v>10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36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2786</v>
      </c>
      <c r="V21" s="283">
        <f t="shared" si="36"/>
        <v>0</v>
      </c>
      <c r="W21" s="283">
        <f t="shared" si="37"/>
        <v>226</v>
      </c>
      <c r="X21" s="283">
        <f t="shared" si="38"/>
        <v>0</v>
      </c>
      <c r="Y21" s="283">
        <f t="shared" si="39"/>
        <v>8</v>
      </c>
      <c r="Z21" s="283">
        <f t="shared" si="4"/>
        <v>3012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829</v>
      </c>
      <c r="AM21" s="286" t="s">
        <v>829</v>
      </c>
      <c r="AN21" s="283">
        <v>0</v>
      </c>
      <c r="AO21" s="286" t="s">
        <v>829</v>
      </c>
      <c r="AP21" s="286" t="s">
        <v>829</v>
      </c>
      <c r="AQ21" s="283">
        <v>2786</v>
      </c>
      <c r="AR21" s="286" t="s">
        <v>829</v>
      </c>
      <c r="AS21" s="283">
        <v>226</v>
      </c>
      <c r="AT21" s="286" t="s">
        <v>829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829</v>
      </c>
      <c r="BI21" s="286" t="s">
        <v>829</v>
      </c>
      <c r="BJ21" s="286" t="s">
        <v>829</v>
      </c>
      <c r="BK21" s="286" t="s">
        <v>829</v>
      </c>
      <c r="BL21" s="286" t="s">
        <v>829</v>
      </c>
      <c r="BM21" s="286" t="s">
        <v>829</v>
      </c>
      <c r="BN21" s="286" t="s">
        <v>829</v>
      </c>
      <c r="BO21" s="286" t="s">
        <v>829</v>
      </c>
      <c r="BP21" s="286" t="s">
        <v>829</v>
      </c>
      <c r="BQ21" s="283">
        <v>0</v>
      </c>
      <c r="BR21" s="283">
        <f t="shared" si="8"/>
        <v>36</v>
      </c>
      <c r="BS21" s="286" t="s">
        <v>829</v>
      </c>
      <c r="BT21" s="286" t="s">
        <v>829</v>
      </c>
      <c r="BU21" s="286" t="s">
        <v>829</v>
      </c>
      <c r="BV21" s="286" t="s">
        <v>829</v>
      </c>
      <c r="BW21" s="286" t="s">
        <v>829</v>
      </c>
      <c r="BX21" s="286" t="s">
        <v>829</v>
      </c>
      <c r="BY21" s="286" t="s">
        <v>829</v>
      </c>
      <c r="BZ21" s="286" t="s">
        <v>829</v>
      </c>
      <c r="CA21" s="286" t="s">
        <v>829</v>
      </c>
      <c r="CB21" s="286" t="s">
        <v>829</v>
      </c>
      <c r="CC21" s="286" t="s">
        <v>829</v>
      </c>
      <c r="CD21" s="283">
        <v>36</v>
      </c>
      <c r="CE21" s="286" t="s">
        <v>829</v>
      </c>
      <c r="CF21" s="286" t="s">
        <v>829</v>
      </c>
      <c r="CG21" s="286" t="s">
        <v>829</v>
      </c>
      <c r="CH21" s="286" t="s">
        <v>829</v>
      </c>
      <c r="CI21" s="286" t="s">
        <v>829</v>
      </c>
      <c r="CJ21" s="286" t="s">
        <v>829</v>
      </c>
      <c r="CK21" s="286" t="s">
        <v>829</v>
      </c>
      <c r="CL21" s="286" t="s">
        <v>829</v>
      </c>
      <c r="CM21" s="283">
        <v>0</v>
      </c>
      <c r="CN21" s="283">
        <f t="shared" si="10"/>
        <v>0</v>
      </c>
      <c r="CO21" s="286" t="s">
        <v>829</v>
      </c>
      <c r="CP21" s="286" t="s">
        <v>829</v>
      </c>
      <c r="CQ21" s="286" t="s">
        <v>829</v>
      </c>
      <c r="CR21" s="286" t="s">
        <v>829</v>
      </c>
      <c r="CS21" s="286" t="s">
        <v>829</v>
      </c>
      <c r="CT21" s="286" t="s">
        <v>829</v>
      </c>
      <c r="CU21" s="286" t="s">
        <v>829</v>
      </c>
      <c r="CV21" s="286" t="s">
        <v>829</v>
      </c>
      <c r="CW21" s="286" t="s">
        <v>829</v>
      </c>
      <c r="CX21" s="286" t="s">
        <v>829</v>
      </c>
      <c r="CY21" s="286" t="s">
        <v>829</v>
      </c>
      <c r="CZ21" s="286" t="s">
        <v>829</v>
      </c>
      <c r="DA21" s="283">
        <v>0</v>
      </c>
      <c r="DB21" s="286" t="s">
        <v>829</v>
      </c>
      <c r="DC21" s="286" t="s">
        <v>829</v>
      </c>
      <c r="DD21" s="286" t="s">
        <v>829</v>
      </c>
      <c r="DE21" s="286" t="s">
        <v>829</v>
      </c>
      <c r="DF21" s="286" t="s">
        <v>829</v>
      </c>
      <c r="DG21" s="286" t="s">
        <v>829</v>
      </c>
      <c r="DH21" s="286" t="s">
        <v>829</v>
      </c>
      <c r="DI21" s="283">
        <v>0</v>
      </c>
      <c r="DJ21" s="283">
        <f t="shared" si="12"/>
        <v>0</v>
      </c>
      <c r="DK21" s="286" t="s">
        <v>829</v>
      </c>
      <c r="DL21" s="286" t="s">
        <v>829</v>
      </c>
      <c r="DM21" s="286" t="s">
        <v>829</v>
      </c>
      <c r="DN21" s="286" t="s">
        <v>829</v>
      </c>
      <c r="DO21" s="286" t="s">
        <v>829</v>
      </c>
      <c r="DP21" s="286" t="s">
        <v>829</v>
      </c>
      <c r="DQ21" s="286" t="s">
        <v>829</v>
      </c>
      <c r="DR21" s="286" t="s">
        <v>829</v>
      </c>
      <c r="DS21" s="286" t="s">
        <v>829</v>
      </c>
      <c r="DT21" s="286" t="s">
        <v>829</v>
      </c>
      <c r="DU21" s="286" t="s">
        <v>829</v>
      </c>
      <c r="DV21" s="283">
        <v>0</v>
      </c>
      <c r="DW21" s="286" t="s">
        <v>829</v>
      </c>
      <c r="DX21" s="286" t="s">
        <v>829</v>
      </c>
      <c r="DY21" s="286" t="s">
        <v>829</v>
      </c>
      <c r="DZ21" s="283">
        <v>0</v>
      </c>
      <c r="EA21" s="286" t="s">
        <v>829</v>
      </c>
      <c r="EB21" s="286" t="s">
        <v>829</v>
      </c>
      <c r="EC21" s="286" t="s">
        <v>829</v>
      </c>
      <c r="ED21" s="286" t="s">
        <v>829</v>
      </c>
      <c r="EE21" s="283">
        <v>0</v>
      </c>
      <c r="EF21" s="283">
        <f t="shared" si="14"/>
        <v>0</v>
      </c>
      <c r="EG21" s="283">
        <v>0</v>
      </c>
      <c r="EH21" s="286" t="s">
        <v>829</v>
      </c>
      <c r="EI21" s="286" t="s">
        <v>829</v>
      </c>
      <c r="EJ21" s="283">
        <v>0</v>
      </c>
      <c r="EK21" s="286" t="s">
        <v>829</v>
      </c>
      <c r="EL21" s="286" t="s">
        <v>829</v>
      </c>
      <c r="EM21" s="286" t="s">
        <v>829</v>
      </c>
      <c r="EN21" s="283">
        <v>0</v>
      </c>
      <c r="EO21" s="283">
        <v>0</v>
      </c>
      <c r="EP21" s="283">
        <v>0</v>
      </c>
      <c r="EQ21" s="286" t="s">
        <v>829</v>
      </c>
      <c r="ER21" s="286" t="s">
        <v>829</v>
      </c>
      <c r="ES21" s="286" t="s">
        <v>829</v>
      </c>
      <c r="ET21" s="286" t="s">
        <v>829</v>
      </c>
      <c r="EU21" s="283">
        <v>0</v>
      </c>
      <c r="EV21" s="283">
        <v>0</v>
      </c>
      <c r="EW21" s="286" t="s">
        <v>829</v>
      </c>
      <c r="EX21" s="286" t="s">
        <v>829</v>
      </c>
      <c r="EY21" s="286" t="s">
        <v>829</v>
      </c>
      <c r="EZ21" s="283">
        <v>0</v>
      </c>
      <c r="FA21" s="283">
        <v>0</v>
      </c>
      <c r="FB21" s="283">
        <f t="shared" si="16"/>
        <v>763</v>
      </c>
      <c r="FC21" s="283">
        <v>0</v>
      </c>
      <c r="FD21" s="283">
        <v>0</v>
      </c>
      <c r="FE21" s="283">
        <v>26</v>
      </c>
      <c r="FF21" s="283">
        <v>299</v>
      </c>
      <c r="FG21" s="283">
        <v>383</v>
      </c>
      <c r="FH21" s="283">
        <v>37</v>
      </c>
      <c r="FI21" s="283">
        <v>10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829</v>
      </c>
      <c r="FQ21" s="286" t="s">
        <v>829</v>
      </c>
      <c r="FR21" s="286" t="s">
        <v>829</v>
      </c>
      <c r="FS21" s="283">
        <v>0</v>
      </c>
      <c r="FT21" s="283">
        <v>0</v>
      </c>
      <c r="FU21" s="283">
        <v>0</v>
      </c>
      <c r="FV21" s="283">
        <v>0</v>
      </c>
      <c r="FW21" s="283">
        <v>8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125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125</v>
      </c>
      <c r="I22" s="283">
        <f t="shared" si="23"/>
        <v>0</v>
      </c>
      <c r="J22" s="283">
        <f t="shared" si="24"/>
        <v>0</v>
      </c>
      <c r="K22" s="283">
        <f t="shared" si="25"/>
        <v>0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829</v>
      </c>
      <c r="AM22" s="286" t="s">
        <v>829</v>
      </c>
      <c r="AN22" s="283">
        <v>0</v>
      </c>
      <c r="AO22" s="286" t="s">
        <v>829</v>
      </c>
      <c r="AP22" s="286" t="s">
        <v>829</v>
      </c>
      <c r="AQ22" s="283">
        <v>0</v>
      </c>
      <c r="AR22" s="286" t="s">
        <v>829</v>
      </c>
      <c r="AS22" s="283">
        <v>0</v>
      </c>
      <c r="AT22" s="286" t="s">
        <v>829</v>
      </c>
      <c r="AU22" s="283">
        <v>0</v>
      </c>
      <c r="AV22" s="283">
        <f t="shared" si="6"/>
        <v>125</v>
      </c>
      <c r="AW22" s="283">
        <v>0</v>
      </c>
      <c r="AX22" s="283">
        <v>0</v>
      </c>
      <c r="AY22" s="283">
        <v>0</v>
      </c>
      <c r="AZ22" s="283">
        <v>125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829</v>
      </c>
      <c r="BI22" s="286" t="s">
        <v>829</v>
      </c>
      <c r="BJ22" s="286" t="s">
        <v>829</v>
      </c>
      <c r="BK22" s="286" t="s">
        <v>829</v>
      </c>
      <c r="BL22" s="286" t="s">
        <v>829</v>
      </c>
      <c r="BM22" s="286" t="s">
        <v>829</v>
      </c>
      <c r="BN22" s="286" t="s">
        <v>829</v>
      </c>
      <c r="BO22" s="286" t="s">
        <v>829</v>
      </c>
      <c r="BP22" s="286" t="s">
        <v>829</v>
      </c>
      <c r="BQ22" s="283">
        <v>0</v>
      </c>
      <c r="BR22" s="283">
        <f t="shared" si="8"/>
        <v>0</v>
      </c>
      <c r="BS22" s="286" t="s">
        <v>829</v>
      </c>
      <c r="BT22" s="286" t="s">
        <v>829</v>
      </c>
      <c r="BU22" s="286" t="s">
        <v>829</v>
      </c>
      <c r="BV22" s="286" t="s">
        <v>829</v>
      </c>
      <c r="BW22" s="286" t="s">
        <v>829</v>
      </c>
      <c r="BX22" s="286" t="s">
        <v>829</v>
      </c>
      <c r="BY22" s="286" t="s">
        <v>829</v>
      </c>
      <c r="BZ22" s="286" t="s">
        <v>829</v>
      </c>
      <c r="CA22" s="286" t="s">
        <v>829</v>
      </c>
      <c r="CB22" s="286" t="s">
        <v>829</v>
      </c>
      <c r="CC22" s="286" t="s">
        <v>829</v>
      </c>
      <c r="CD22" s="283">
        <v>0</v>
      </c>
      <c r="CE22" s="286" t="s">
        <v>829</v>
      </c>
      <c r="CF22" s="286" t="s">
        <v>829</v>
      </c>
      <c r="CG22" s="286" t="s">
        <v>829</v>
      </c>
      <c r="CH22" s="286" t="s">
        <v>829</v>
      </c>
      <c r="CI22" s="286" t="s">
        <v>829</v>
      </c>
      <c r="CJ22" s="286" t="s">
        <v>829</v>
      </c>
      <c r="CK22" s="286" t="s">
        <v>829</v>
      </c>
      <c r="CL22" s="286" t="s">
        <v>829</v>
      </c>
      <c r="CM22" s="283">
        <v>0</v>
      </c>
      <c r="CN22" s="283">
        <f t="shared" si="10"/>
        <v>0</v>
      </c>
      <c r="CO22" s="286" t="s">
        <v>829</v>
      </c>
      <c r="CP22" s="286" t="s">
        <v>829</v>
      </c>
      <c r="CQ22" s="286" t="s">
        <v>829</v>
      </c>
      <c r="CR22" s="286" t="s">
        <v>829</v>
      </c>
      <c r="CS22" s="286" t="s">
        <v>829</v>
      </c>
      <c r="CT22" s="286" t="s">
        <v>829</v>
      </c>
      <c r="CU22" s="286" t="s">
        <v>829</v>
      </c>
      <c r="CV22" s="286" t="s">
        <v>829</v>
      </c>
      <c r="CW22" s="286" t="s">
        <v>829</v>
      </c>
      <c r="CX22" s="286" t="s">
        <v>829</v>
      </c>
      <c r="CY22" s="286" t="s">
        <v>829</v>
      </c>
      <c r="CZ22" s="286" t="s">
        <v>829</v>
      </c>
      <c r="DA22" s="283">
        <v>0</v>
      </c>
      <c r="DB22" s="286" t="s">
        <v>829</v>
      </c>
      <c r="DC22" s="286" t="s">
        <v>829</v>
      </c>
      <c r="DD22" s="286" t="s">
        <v>829</v>
      </c>
      <c r="DE22" s="286" t="s">
        <v>829</v>
      </c>
      <c r="DF22" s="286" t="s">
        <v>829</v>
      </c>
      <c r="DG22" s="286" t="s">
        <v>829</v>
      </c>
      <c r="DH22" s="286" t="s">
        <v>829</v>
      </c>
      <c r="DI22" s="283">
        <v>0</v>
      </c>
      <c r="DJ22" s="283">
        <f t="shared" si="12"/>
        <v>0</v>
      </c>
      <c r="DK22" s="286" t="s">
        <v>829</v>
      </c>
      <c r="DL22" s="286" t="s">
        <v>829</v>
      </c>
      <c r="DM22" s="286" t="s">
        <v>829</v>
      </c>
      <c r="DN22" s="286" t="s">
        <v>829</v>
      </c>
      <c r="DO22" s="286" t="s">
        <v>829</v>
      </c>
      <c r="DP22" s="286" t="s">
        <v>829</v>
      </c>
      <c r="DQ22" s="286" t="s">
        <v>829</v>
      </c>
      <c r="DR22" s="286" t="s">
        <v>829</v>
      </c>
      <c r="DS22" s="286" t="s">
        <v>829</v>
      </c>
      <c r="DT22" s="286" t="s">
        <v>829</v>
      </c>
      <c r="DU22" s="286" t="s">
        <v>829</v>
      </c>
      <c r="DV22" s="283">
        <v>0</v>
      </c>
      <c r="DW22" s="286" t="s">
        <v>829</v>
      </c>
      <c r="DX22" s="286" t="s">
        <v>829</v>
      </c>
      <c r="DY22" s="286" t="s">
        <v>829</v>
      </c>
      <c r="DZ22" s="283">
        <v>0</v>
      </c>
      <c r="EA22" s="286" t="s">
        <v>829</v>
      </c>
      <c r="EB22" s="286" t="s">
        <v>829</v>
      </c>
      <c r="EC22" s="286" t="s">
        <v>829</v>
      </c>
      <c r="ED22" s="286" t="s">
        <v>829</v>
      </c>
      <c r="EE22" s="283">
        <v>0</v>
      </c>
      <c r="EF22" s="283">
        <f t="shared" si="14"/>
        <v>0</v>
      </c>
      <c r="EG22" s="283">
        <v>0</v>
      </c>
      <c r="EH22" s="286" t="s">
        <v>829</v>
      </c>
      <c r="EI22" s="286" t="s">
        <v>829</v>
      </c>
      <c r="EJ22" s="283">
        <v>0</v>
      </c>
      <c r="EK22" s="286" t="s">
        <v>829</v>
      </c>
      <c r="EL22" s="286" t="s">
        <v>829</v>
      </c>
      <c r="EM22" s="286" t="s">
        <v>829</v>
      </c>
      <c r="EN22" s="283">
        <v>0</v>
      </c>
      <c r="EO22" s="283">
        <v>0</v>
      </c>
      <c r="EP22" s="283">
        <v>0</v>
      </c>
      <c r="EQ22" s="286" t="s">
        <v>829</v>
      </c>
      <c r="ER22" s="286" t="s">
        <v>829</v>
      </c>
      <c r="ES22" s="286" t="s">
        <v>829</v>
      </c>
      <c r="ET22" s="286" t="s">
        <v>829</v>
      </c>
      <c r="EU22" s="283">
        <v>0</v>
      </c>
      <c r="EV22" s="283">
        <v>0</v>
      </c>
      <c r="EW22" s="286" t="s">
        <v>829</v>
      </c>
      <c r="EX22" s="286" t="s">
        <v>829</v>
      </c>
      <c r="EY22" s="286" t="s">
        <v>829</v>
      </c>
      <c r="EZ22" s="283">
        <v>0</v>
      </c>
      <c r="FA22" s="283">
        <v>0</v>
      </c>
      <c r="FB22" s="283">
        <f t="shared" si="16"/>
        <v>0</v>
      </c>
      <c r="FC22" s="283">
        <v>0</v>
      </c>
      <c r="FD22" s="283">
        <v>0</v>
      </c>
      <c r="FE22" s="283">
        <v>0</v>
      </c>
      <c r="FF22" s="283">
        <v>0</v>
      </c>
      <c r="FG22" s="283">
        <v>0</v>
      </c>
      <c r="FH22" s="283">
        <v>0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829</v>
      </c>
      <c r="FQ22" s="286" t="s">
        <v>829</v>
      </c>
      <c r="FR22" s="286" t="s">
        <v>829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1091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0</v>
      </c>
      <c r="I23" s="283">
        <f t="shared" si="23"/>
        <v>0</v>
      </c>
      <c r="J23" s="283">
        <f t="shared" si="24"/>
        <v>4</v>
      </c>
      <c r="K23" s="283">
        <f t="shared" si="25"/>
        <v>0</v>
      </c>
      <c r="L23" s="283">
        <f t="shared" si="26"/>
        <v>157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642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288</v>
      </c>
      <c r="Z23" s="283">
        <f t="shared" si="4"/>
        <v>720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829</v>
      </c>
      <c r="AM23" s="286" t="s">
        <v>829</v>
      </c>
      <c r="AN23" s="283">
        <v>642</v>
      </c>
      <c r="AO23" s="286" t="s">
        <v>829</v>
      </c>
      <c r="AP23" s="286" t="s">
        <v>829</v>
      </c>
      <c r="AQ23" s="283">
        <v>0</v>
      </c>
      <c r="AR23" s="286" t="s">
        <v>829</v>
      </c>
      <c r="AS23" s="283">
        <v>0</v>
      </c>
      <c r="AT23" s="286" t="s">
        <v>829</v>
      </c>
      <c r="AU23" s="283">
        <v>78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829</v>
      </c>
      <c r="BI23" s="286" t="s">
        <v>829</v>
      </c>
      <c r="BJ23" s="286" t="s">
        <v>829</v>
      </c>
      <c r="BK23" s="286" t="s">
        <v>829</v>
      </c>
      <c r="BL23" s="286" t="s">
        <v>829</v>
      </c>
      <c r="BM23" s="286" t="s">
        <v>829</v>
      </c>
      <c r="BN23" s="286" t="s">
        <v>829</v>
      </c>
      <c r="BO23" s="286" t="s">
        <v>829</v>
      </c>
      <c r="BP23" s="286" t="s">
        <v>829</v>
      </c>
      <c r="BQ23" s="283">
        <v>0</v>
      </c>
      <c r="BR23" s="283">
        <f t="shared" si="8"/>
        <v>0</v>
      </c>
      <c r="BS23" s="286" t="s">
        <v>829</v>
      </c>
      <c r="BT23" s="286" t="s">
        <v>829</v>
      </c>
      <c r="BU23" s="286" t="s">
        <v>829</v>
      </c>
      <c r="BV23" s="286" t="s">
        <v>829</v>
      </c>
      <c r="BW23" s="286" t="s">
        <v>829</v>
      </c>
      <c r="BX23" s="286" t="s">
        <v>829</v>
      </c>
      <c r="BY23" s="286" t="s">
        <v>829</v>
      </c>
      <c r="BZ23" s="286" t="s">
        <v>829</v>
      </c>
      <c r="CA23" s="286" t="s">
        <v>829</v>
      </c>
      <c r="CB23" s="286" t="s">
        <v>829</v>
      </c>
      <c r="CC23" s="286" t="s">
        <v>829</v>
      </c>
      <c r="CD23" s="283">
        <v>0</v>
      </c>
      <c r="CE23" s="286" t="s">
        <v>829</v>
      </c>
      <c r="CF23" s="286" t="s">
        <v>829</v>
      </c>
      <c r="CG23" s="286" t="s">
        <v>829</v>
      </c>
      <c r="CH23" s="286" t="s">
        <v>829</v>
      </c>
      <c r="CI23" s="286" t="s">
        <v>829</v>
      </c>
      <c r="CJ23" s="286" t="s">
        <v>829</v>
      </c>
      <c r="CK23" s="286" t="s">
        <v>829</v>
      </c>
      <c r="CL23" s="286" t="s">
        <v>829</v>
      </c>
      <c r="CM23" s="283">
        <v>0</v>
      </c>
      <c r="CN23" s="283">
        <f t="shared" si="10"/>
        <v>0</v>
      </c>
      <c r="CO23" s="286" t="s">
        <v>829</v>
      </c>
      <c r="CP23" s="286" t="s">
        <v>829</v>
      </c>
      <c r="CQ23" s="286" t="s">
        <v>829</v>
      </c>
      <c r="CR23" s="286" t="s">
        <v>829</v>
      </c>
      <c r="CS23" s="286" t="s">
        <v>829</v>
      </c>
      <c r="CT23" s="286" t="s">
        <v>829</v>
      </c>
      <c r="CU23" s="286" t="s">
        <v>829</v>
      </c>
      <c r="CV23" s="286" t="s">
        <v>829</v>
      </c>
      <c r="CW23" s="286" t="s">
        <v>829</v>
      </c>
      <c r="CX23" s="286" t="s">
        <v>829</v>
      </c>
      <c r="CY23" s="286" t="s">
        <v>829</v>
      </c>
      <c r="CZ23" s="286" t="s">
        <v>829</v>
      </c>
      <c r="DA23" s="283">
        <v>0</v>
      </c>
      <c r="DB23" s="286" t="s">
        <v>829</v>
      </c>
      <c r="DC23" s="286" t="s">
        <v>829</v>
      </c>
      <c r="DD23" s="286" t="s">
        <v>829</v>
      </c>
      <c r="DE23" s="286" t="s">
        <v>829</v>
      </c>
      <c r="DF23" s="286" t="s">
        <v>829</v>
      </c>
      <c r="DG23" s="286" t="s">
        <v>829</v>
      </c>
      <c r="DH23" s="286" t="s">
        <v>829</v>
      </c>
      <c r="DI23" s="283">
        <v>0</v>
      </c>
      <c r="DJ23" s="283">
        <f t="shared" si="12"/>
        <v>0</v>
      </c>
      <c r="DK23" s="286" t="s">
        <v>829</v>
      </c>
      <c r="DL23" s="286" t="s">
        <v>829</v>
      </c>
      <c r="DM23" s="286" t="s">
        <v>829</v>
      </c>
      <c r="DN23" s="286" t="s">
        <v>829</v>
      </c>
      <c r="DO23" s="286" t="s">
        <v>829</v>
      </c>
      <c r="DP23" s="286" t="s">
        <v>829</v>
      </c>
      <c r="DQ23" s="286" t="s">
        <v>829</v>
      </c>
      <c r="DR23" s="286" t="s">
        <v>829</v>
      </c>
      <c r="DS23" s="286" t="s">
        <v>829</v>
      </c>
      <c r="DT23" s="286" t="s">
        <v>829</v>
      </c>
      <c r="DU23" s="286" t="s">
        <v>829</v>
      </c>
      <c r="DV23" s="283">
        <v>0</v>
      </c>
      <c r="DW23" s="286" t="s">
        <v>829</v>
      </c>
      <c r="DX23" s="286" t="s">
        <v>829</v>
      </c>
      <c r="DY23" s="286" t="s">
        <v>829</v>
      </c>
      <c r="DZ23" s="283">
        <v>0</v>
      </c>
      <c r="EA23" s="286" t="s">
        <v>829</v>
      </c>
      <c r="EB23" s="286" t="s">
        <v>829</v>
      </c>
      <c r="EC23" s="286" t="s">
        <v>829</v>
      </c>
      <c r="ED23" s="286" t="s">
        <v>829</v>
      </c>
      <c r="EE23" s="283">
        <v>0</v>
      </c>
      <c r="EF23" s="283">
        <f t="shared" si="14"/>
        <v>0</v>
      </c>
      <c r="EG23" s="283">
        <v>0</v>
      </c>
      <c r="EH23" s="286" t="s">
        <v>829</v>
      </c>
      <c r="EI23" s="286" t="s">
        <v>829</v>
      </c>
      <c r="EJ23" s="283">
        <v>0</v>
      </c>
      <c r="EK23" s="286" t="s">
        <v>829</v>
      </c>
      <c r="EL23" s="286" t="s">
        <v>829</v>
      </c>
      <c r="EM23" s="286" t="s">
        <v>829</v>
      </c>
      <c r="EN23" s="283">
        <v>0</v>
      </c>
      <c r="EO23" s="283">
        <v>0</v>
      </c>
      <c r="EP23" s="283">
        <v>0</v>
      </c>
      <c r="EQ23" s="286" t="s">
        <v>829</v>
      </c>
      <c r="ER23" s="286" t="s">
        <v>829</v>
      </c>
      <c r="ES23" s="286" t="s">
        <v>829</v>
      </c>
      <c r="ET23" s="286" t="s">
        <v>829</v>
      </c>
      <c r="EU23" s="283">
        <v>0</v>
      </c>
      <c r="EV23" s="283">
        <v>0</v>
      </c>
      <c r="EW23" s="286" t="s">
        <v>829</v>
      </c>
      <c r="EX23" s="286" t="s">
        <v>829</v>
      </c>
      <c r="EY23" s="286" t="s">
        <v>829</v>
      </c>
      <c r="EZ23" s="283">
        <v>0</v>
      </c>
      <c r="FA23" s="283">
        <v>0</v>
      </c>
      <c r="FB23" s="283">
        <f t="shared" si="16"/>
        <v>371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4</v>
      </c>
      <c r="FI23" s="283">
        <v>0</v>
      </c>
      <c r="FJ23" s="283">
        <v>157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829</v>
      </c>
      <c r="FQ23" s="286" t="s">
        <v>829</v>
      </c>
      <c r="FR23" s="286" t="s">
        <v>829</v>
      </c>
      <c r="FS23" s="283">
        <v>0</v>
      </c>
      <c r="FT23" s="283">
        <v>0</v>
      </c>
      <c r="FU23" s="283">
        <v>0</v>
      </c>
      <c r="FV23" s="283">
        <v>0</v>
      </c>
      <c r="FW23" s="283">
        <v>210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1109</v>
      </c>
      <c r="E24" s="283">
        <f t="shared" si="19"/>
        <v>278</v>
      </c>
      <c r="F24" s="283">
        <f t="shared" si="20"/>
        <v>1</v>
      </c>
      <c r="G24" s="283">
        <f t="shared" si="21"/>
        <v>132</v>
      </c>
      <c r="H24" s="283">
        <f t="shared" si="22"/>
        <v>249</v>
      </c>
      <c r="I24" s="283">
        <f t="shared" si="23"/>
        <v>166</v>
      </c>
      <c r="J24" s="283">
        <f t="shared" si="24"/>
        <v>44</v>
      </c>
      <c r="K24" s="283">
        <f t="shared" si="25"/>
        <v>0</v>
      </c>
      <c r="L24" s="283">
        <f t="shared" si="26"/>
        <v>137</v>
      </c>
      <c r="M24" s="283">
        <f t="shared" si="27"/>
        <v>32</v>
      </c>
      <c r="N24" s="283">
        <f t="shared" si="28"/>
        <v>0</v>
      </c>
      <c r="O24" s="283">
        <f t="shared" si="29"/>
        <v>56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1</v>
      </c>
      <c r="Y24" s="283">
        <f t="shared" si="39"/>
        <v>13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829</v>
      </c>
      <c r="AM24" s="286" t="s">
        <v>829</v>
      </c>
      <c r="AN24" s="283">
        <v>0</v>
      </c>
      <c r="AO24" s="286" t="s">
        <v>829</v>
      </c>
      <c r="AP24" s="286" t="s">
        <v>829</v>
      </c>
      <c r="AQ24" s="283">
        <v>0</v>
      </c>
      <c r="AR24" s="286" t="s">
        <v>829</v>
      </c>
      <c r="AS24" s="283">
        <v>0</v>
      </c>
      <c r="AT24" s="286" t="s">
        <v>829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829</v>
      </c>
      <c r="BI24" s="286" t="s">
        <v>829</v>
      </c>
      <c r="BJ24" s="286" t="s">
        <v>829</v>
      </c>
      <c r="BK24" s="286" t="s">
        <v>829</v>
      </c>
      <c r="BL24" s="286" t="s">
        <v>829</v>
      </c>
      <c r="BM24" s="286" t="s">
        <v>829</v>
      </c>
      <c r="BN24" s="286" t="s">
        <v>829</v>
      </c>
      <c r="BO24" s="286" t="s">
        <v>829</v>
      </c>
      <c r="BP24" s="286" t="s">
        <v>829</v>
      </c>
      <c r="BQ24" s="283">
        <v>0</v>
      </c>
      <c r="BR24" s="283">
        <f t="shared" si="8"/>
        <v>0</v>
      </c>
      <c r="BS24" s="286" t="s">
        <v>829</v>
      </c>
      <c r="BT24" s="286" t="s">
        <v>829</v>
      </c>
      <c r="BU24" s="286" t="s">
        <v>829</v>
      </c>
      <c r="BV24" s="286" t="s">
        <v>829</v>
      </c>
      <c r="BW24" s="286" t="s">
        <v>829</v>
      </c>
      <c r="BX24" s="286" t="s">
        <v>829</v>
      </c>
      <c r="BY24" s="286" t="s">
        <v>829</v>
      </c>
      <c r="BZ24" s="286" t="s">
        <v>829</v>
      </c>
      <c r="CA24" s="286" t="s">
        <v>829</v>
      </c>
      <c r="CB24" s="286" t="s">
        <v>829</v>
      </c>
      <c r="CC24" s="286" t="s">
        <v>829</v>
      </c>
      <c r="CD24" s="283">
        <v>0</v>
      </c>
      <c r="CE24" s="286" t="s">
        <v>829</v>
      </c>
      <c r="CF24" s="286" t="s">
        <v>829</v>
      </c>
      <c r="CG24" s="286" t="s">
        <v>829</v>
      </c>
      <c r="CH24" s="286" t="s">
        <v>829</v>
      </c>
      <c r="CI24" s="286" t="s">
        <v>829</v>
      </c>
      <c r="CJ24" s="286" t="s">
        <v>829</v>
      </c>
      <c r="CK24" s="286" t="s">
        <v>829</v>
      </c>
      <c r="CL24" s="286" t="s">
        <v>829</v>
      </c>
      <c r="CM24" s="283">
        <v>0</v>
      </c>
      <c r="CN24" s="283">
        <f t="shared" si="10"/>
        <v>0</v>
      </c>
      <c r="CO24" s="286" t="s">
        <v>829</v>
      </c>
      <c r="CP24" s="286" t="s">
        <v>829</v>
      </c>
      <c r="CQ24" s="286" t="s">
        <v>829</v>
      </c>
      <c r="CR24" s="286" t="s">
        <v>829</v>
      </c>
      <c r="CS24" s="286" t="s">
        <v>829</v>
      </c>
      <c r="CT24" s="286" t="s">
        <v>829</v>
      </c>
      <c r="CU24" s="286" t="s">
        <v>829</v>
      </c>
      <c r="CV24" s="286" t="s">
        <v>829</v>
      </c>
      <c r="CW24" s="286" t="s">
        <v>829</v>
      </c>
      <c r="CX24" s="286" t="s">
        <v>829</v>
      </c>
      <c r="CY24" s="286" t="s">
        <v>829</v>
      </c>
      <c r="CZ24" s="286" t="s">
        <v>829</v>
      </c>
      <c r="DA24" s="283">
        <v>0</v>
      </c>
      <c r="DB24" s="286" t="s">
        <v>829</v>
      </c>
      <c r="DC24" s="286" t="s">
        <v>829</v>
      </c>
      <c r="DD24" s="286" t="s">
        <v>829</v>
      </c>
      <c r="DE24" s="286" t="s">
        <v>829</v>
      </c>
      <c r="DF24" s="286" t="s">
        <v>829</v>
      </c>
      <c r="DG24" s="286" t="s">
        <v>829</v>
      </c>
      <c r="DH24" s="286" t="s">
        <v>829</v>
      </c>
      <c r="DI24" s="283">
        <v>0</v>
      </c>
      <c r="DJ24" s="283">
        <f t="shared" si="12"/>
        <v>0</v>
      </c>
      <c r="DK24" s="286" t="s">
        <v>829</v>
      </c>
      <c r="DL24" s="286" t="s">
        <v>829</v>
      </c>
      <c r="DM24" s="286" t="s">
        <v>829</v>
      </c>
      <c r="DN24" s="286" t="s">
        <v>829</v>
      </c>
      <c r="DO24" s="286" t="s">
        <v>829</v>
      </c>
      <c r="DP24" s="286" t="s">
        <v>829</v>
      </c>
      <c r="DQ24" s="286" t="s">
        <v>829</v>
      </c>
      <c r="DR24" s="286" t="s">
        <v>829</v>
      </c>
      <c r="DS24" s="286" t="s">
        <v>829</v>
      </c>
      <c r="DT24" s="286" t="s">
        <v>829</v>
      </c>
      <c r="DU24" s="286" t="s">
        <v>829</v>
      </c>
      <c r="DV24" s="283">
        <v>0</v>
      </c>
      <c r="DW24" s="286" t="s">
        <v>829</v>
      </c>
      <c r="DX24" s="286" t="s">
        <v>829</v>
      </c>
      <c r="DY24" s="286" t="s">
        <v>829</v>
      </c>
      <c r="DZ24" s="283">
        <v>0</v>
      </c>
      <c r="EA24" s="286" t="s">
        <v>829</v>
      </c>
      <c r="EB24" s="286" t="s">
        <v>829</v>
      </c>
      <c r="EC24" s="286" t="s">
        <v>829</v>
      </c>
      <c r="ED24" s="286" t="s">
        <v>829</v>
      </c>
      <c r="EE24" s="283">
        <v>0</v>
      </c>
      <c r="EF24" s="283">
        <f t="shared" si="14"/>
        <v>0</v>
      </c>
      <c r="EG24" s="283">
        <v>0</v>
      </c>
      <c r="EH24" s="286" t="s">
        <v>829</v>
      </c>
      <c r="EI24" s="286" t="s">
        <v>829</v>
      </c>
      <c r="EJ24" s="283">
        <v>0</v>
      </c>
      <c r="EK24" s="286" t="s">
        <v>829</v>
      </c>
      <c r="EL24" s="286" t="s">
        <v>829</v>
      </c>
      <c r="EM24" s="286" t="s">
        <v>829</v>
      </c>
      <c r="EN24" s="283">
        <v>0</v>
      </c>
      <c r="EO24" s="283">
        <v>0</v>
      </c>
      <c r="EP24" s="283">
        <v>0</v>
      </c>
      <c r="EQ24" s="286" t="s">
        <v>829</v>
      </c>
      <c r="ER24" s="286" t="s">
        <v>829</v>
      </c>
      <c r="ES24" s="286" t="s">
        <v>829</v>
      </c>
      <c r="ET24" s="286" t="s">
        <v>829</v>
      </c>
      <c r="EU24" s="283">
        <v>0</v>
      </c>
      <c r="EV24" s="283">
        <v>0</v>
      </c>
      <c r="EW24" s="286" t="s">
        <v>829</v>
      </c>
      <c r="EX24" s="286" t="s">
        <v>829</v>
      </c>
      <c r="EY24" s="286" t="s">
        <v>829</v>
      </c>
      <c r="EZ24" s="283">
        <v>0</v>
      </c>
      <c r="FA24" s="283">
        <v>0</v>
      </c>
      <c r="FB24" s="283">
        <f t="shared" si="16"/>
        <v>1109</v>
      </c>
      <c r="FC24" s="283">
        <v>278</v>
      </c>
      <c r="FD24" s="283">
        <v>1</v>
      </c>
      <c r="FE24" s="283">
        <v>132</v>
      </c>
      <c r="FF24" s="283">
        <v>249</v>
      </c>
      <c r="FG24" s="283">
        <v>166</v>
      </c>
      <c r="FH24" s="283">
        <v>44</v>
      </c>
      <c r="FI24" s="283">
        <v>0</v>
      </c>
      <c r="FJ24" s="283">
        <v>137</v>
      </c>
      <c r="FK24" s="283">
        <v>32</v>
      </c>
      <c r="FL24" s="283">
        <v>0</v>
      </c>
      <c r="FM24" s="283">
        <v>56</v>
      </c>
      <c r="FN24" s="283">
        <v>0</v>
      </c>
      <c r="FO24" s="283">
        <v>0</v>
      </c>
      <c r="FP24" s="286" t="s">
        <v>829</v>
      </c>
      <c r="FQ24" s="286" t="s">
        <v>829</v>
      </c>
      <c r="FR24" s="286" t="s">
        <v>829</v>
      </c>
      <c r="FS24" s="283">
        <v>0</v>
      </c>
      <c r="FT24" s="283">
        <v>0</v>
      </c>
      <c r="FU24" s="283">
        <v>0</v>
      </c>
      <c r="FV24" s="283">
        <v>1</v>
      </c>
      <c r="FW24" s="283">
        <v>13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846</v>
      </c>
      <c r="E25" s="283">
        <f t="shared" si="19"/>
        <v>0</v>
      </c>
      <c r="F25" s="283">
        <f t="shared" si="20"/>
        <v>0</v>
      </c>
      <c r="G25" s="283">
        <f t="shared" si="21"/>
        <v>91</v>
      </c>
      <c r="H25" s="283">
        <f t="shared" si="22"/>
        <v>193</v>
      </c>
      <c r="I25" s="283">
        <f t="shared" si="23"/>
        <v>117</v>
      </c>
      <c r="J25" s="283">
        <f t="shared" si="24"/>
        <v>127</v>
      </c>
      <c r="K25" s="283">
        <f t="shared" si="25"/>
        <v>5</v>
      </c>
      <c r="L25" s="283">
        <f t="shared" si="26"/>
        <v>163</v>
      </c>
      <c r="M25" s="283">
        <f t="shared" si="27"/>
        <v>0</v>
      </c>
      <c r="N25" s="283">
        <f t="shared" si="28"/>
        <v>85</v>
      </c>
      <c r="O25" s="283">
        <f t="shared" si="29"/>
        <v>50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15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829</v>
      </c>
      <c r="AM25" s="286" t="s">
        <v>829</v>
      </c>
      <c r="AN25" s="283">
        <v>0</v>
      </c>
      <c r="AO25" s="286" t="s">
        <v>829</v>
      </c>
      <c r="AP25" s="286" t="s">
        <v>829</v>
      </c>
      <c r="AQ25" s="283">
        <v>0</v>
      </c>
      <c r="AR25" s="286" t="s">
        <v>829</v>
      </c>
      <c r="AS25" s="283">
        <v>0</v>
      </c>
      <c r="AT25" s="286" t="s">
        <v>829</v>
      </c>
      <c r="AU25" s="283">
        <v>0</v>
      </c>
      <c r="AV25" s="283">
        <f t="shared" si="6"/>
        <v>257</v>
      </c>
      <c r="AW25" s="283">
        <v>0</v>
      </c>
      <c r="AX25" s="283">
        <v>0</v>
      </c>
      <c r="AY25" s="283">
        <v>0</v>
      </c>
      <c r="AZ25" s="283">
        <v>75</v>
      </c>
      <c r="BA25" s="283">
        <v>117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50</v>
      </c>
      <c r="BH25" s="286" t="s">
        <v>829</v>
      </c>
      <c r="BI25" s="286" t="s">
        <v>829</v>
      </c>
      <c r="BJ25" s="286" t="s">
        <v>829</v>
      </c>
      <c r="BK25" s="286" t="s">
        <v>829</v>
      </c>
      <c r="BL25" s="286" t="s">
        <v>829</v>
      </c>
      <c r="BM25" s="286" t="s">
        <v>829</v>
      </c>
      <c r="BN25" s="286" t="s">
        <v>829</v>
      </c>
      <c r="BO25" s="286" t="s">
        <v>829</v>
      </c>
      <c r="BP25" s="286" t="s">
        <v>829</v>
      </c>
      <c r="BQ25" s="283">
        <v>15</v>
      </c>
      <c r="BR25" s="283">
        <f t="shared" si="8"/>
        <v>0</v>
      </c>
      <c r="BS25" s="286" t="s">
        <v>829</v>
      </c>
      <c r="BT25" s="286" t="s">
        <v>829</v>
      </c>
      <c r="BU25" s="286" t="s">
        <v>829</v>
      </c>
      <c r="BV25" s="286" t="s">
        <v>829</v>
      </c>
      <c r="BW25" s="286" t="s">
        <v>829</v>
      </c>
      <c r="BX25" s="286" t="s">
        <v>829</v>
      </c>
      <c r="BY25" s="286" t="s">
        <v>829</v>
      </c>
      <c r="BZ25" s="286" t="s">
        <v>829</v>
      </c>
      <c r="CA25" s="286" t="s">
        <v>829</v>
      </c>
      <c r="CB25" s="286" t="s">
        <v>829</v>
      </c>
      <c r="CC25" s="286" t="s">
        <v>829</v>
      </c>
      <c r="CD25" s="283">
        <v>0</v>
      </c>
      <c r="CE25" s="286" t="s">
        <v>829</v>
      </c>
      <c r="CF25" s="286" t="s">
        <v>829</v>
      </c>
      <c r="CG25" s="286" t="s">
        <v>829</v>
      </c>
      <c r="CH25" s="286" t="s">
        <v>829</v>
      </c>
      <c r="CI25" s="286" t="s">
        <v>829</v>
      </c>
      <c r="CJ25" s="286" t="s">
        <v>829</v>
      </c>
      <c r="CK25" s="286" t="s">
        <v>829</v>
      </c>
      <c r="CL25" s="286" t="s">
        <v>829</v>
      </c>
      <c r="CM25" s="283">
        <v>0</v>
      </c>
      <c r="CN25" s="283">
        <f t="shared" si="10"/>
        <v>0</v>
      </c>
      <c r="CO25" s="286" t="s">
        <v>829</v>
      </c>
      <c r="CP25" s="286" t="s">
        <v>829</v>
      </c>
      <c r="CQ25" s="286" t="s">
        <v>829</v>
      </c>
      <c r="CR25" s="286" t="s">
        <v>829</v>
      </c>
      <c r="CS25" s="286" t="s">
        <v>829</v>
      </c>
      <c r="CT25" s="286" t="s">
        <v>829</v>
      </c>
      <c r="CU25" s="286" t="s">
        <v>829</v>
      </c>
      <c r="CV25" s="286" t="s">
        <v>829</v>
      </c>
      <c r="CW25" s="286" t="s">
        <v>829</v>
      </c>
      <c r="CX25" s="286" t="s">
        <v>829</v>
      </c>
      <c r="CY25" s="286" t="s">
        <v>829</v>
      </c>
      <c r="CZ25" s="286" t="s">
        <v>829</v>
      </c>
      <c r="DA25" s="283">
        <v>0</v>
      </c>
      <c r="DB25" s="286" t="s">
        <v>829</v>
      </c>
      <c r="DC25" s="286" t="s">
        <v>829</v>
      </c>
      <c r="DD25" s="286" t="s">
        <v>829</v>
      </c>
      <c r="DE25" s="286" t="s">
        <v>829</v>
      </c>
      <c r="DF25" s="286" t="s">
        <v>829</v>
      </c>
      <c r="DG25" s="286" t="s">
        <v>829</v>
      </c>
      <c r="DH25" s="286" t="s">
        <v>829</v>
      </c>
      <c r="DI25" s="283">
        <v>0</v>
      </c>
      <c r="DJ25" s="283">
        <f t="shared" si="12"/>
        <v>0</v>
      </c>
      <c r="DK25" s="286" t="s">
        <v>829</v>
      </c>
      <c r="DL25" s="286" t="s">
        <v>829</v>
      </c>
      <c r="DM25" s="286" t="s">
        <v>829</v>
      </c>
      <c r="DN25" s="286" t="s">
        <v>829</v>
      </c>
      <c r="DO25" s="286" t="s">
        <v>829</v>
      </c>
      <c r="DP25" s="286" t="s">
        <v>829</v>
      </c>
      <c r="DQ25" s="286" t="s">
        <v>829</v>
      </c>
      <c r="DR25" s="286" t="s">
        <v>829</v>
      </c>
      <c r="DS25" s="286" t="s">
        <v>829</v>
      </c>
      <c r="DT25" s="286" t="s">
        <v>829</v>
      </c>
      <c r="DU25" s="286" t="s">
        <v>829</v>
      </c>
      <c r="DV25" s="283">
        <v>0</v>
      </c>
      <c r="DW25" s="286" t="s">
        <v>829</v>
      </c>
      <c r="DX25" s="286" t="s">
        <v>829</v>
      </c>
      <c r="DY25" s="286" t="s">
        <v>829</v>
      </c>
      <c r="DZ25" s="283">
        <v>0</v>
      </c>
      <c r="EA25" s="286" t="s">
        <v>829</v>
      </c>
      <c r="EB25" s="286" t="s">
        <v>829</v>
      </c>
      <c r="EC25" s="286" t="s">
        <v>829</v>
      </c>
      <c r="ED25" s="286" t="s">
        <v>829</v>
      </c>
      <c r="EE25" s="283">
        <v>0</v>
      </c>
      <c r="EF25" s="283">
        <f t="shared" si="14"/>
        <v>85</v>
      </c>
      <c r="EG25" s="283">
        <v>0</v>
      </c>
      <c r="EH25" s="286" t="s">
        <v>829</v>
      </c>
      <c r="EI25" s="286" t="s">
        <v>829</v>
      </c>
      <c r="EJ25" s="283">
        <v>0</v>
      </c>
      <c r="EK25" s="286" t="s">
        <v>829</v>
      </c>
      <c r="EL25" s="286" t="s">
        <v>829</v>
      </c>
      <c r="EM25" s="286" t="s">
        <v>829</v>
      </c>
      <c r="EN25" s="283">
        <v>0</v>
      </c>
      <c r="EO25" s="283">
        <v>0</v>
      </c>
      <c r="EP25" s="283">
        <v>85</v>
      </c>
      <c r="EQ25" s="286" t="s">
        <v>829</v>
      </c>
      <c r="ER25" s="286" t="s">
        <v>829</v>
      </c>
      <c r="ES25" s="286" t="s">
        <v>829</v>
      </c>
      <c r="ET25" s="286" t="s">
        <v>829</v>
      </c>
      <c r="EU25" s="283">
        <v>0</v>
      </c>
      <c r="EV25" s="283">
        <v>0</v>
      </c>
      <c r="EW25" s="286" t="s">
        <v>829</v>
      </c>
      <c r="EX25" s="286" t="s">
        <v>829</v>
      </c>
      <c r="EY25" s="286" t="s">
        <v>829</v>
      </c>
      <c r="EZ25" s="283">
        <v>0</v>
      </c>
      <c r="FA25" s="283">
        <v>0</v>
      </c>
      <c r="FB25" s="283">
        <f t="shared" si="16"/>
        <v>504</v>
      </c>
      <c r="FC25" s="283">
        <v>0</v>
      </c>
      <c r="FD25" s="283">
        <v>0</v>
      </c>
      <c r="FE25" s="283">
        <v>91</v>
      </c>
      <c r="FF25" s="283">
        <v>118</v>
      </c>
      <c r="FG25" s="283">
        <v>0</v>
      </c>
      <c r="FH25" s="283">
        <v>127</v>
      </c>
      <c r="FI25" s="283">
        <v>5</v>
      </c>
      <c r="FJ25" s="283">
        <v>163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829</v>
      </c>
      <c r="FQ25" s="286" t="s">
        <v>829</v>
      </c>
      <c r="FR25" s="286" t="s">
        <v>829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18"/>
        <v>1588</v>
      </c>
      <c r="E26" s="283">
        <f t="shared" si="19"/>
        <v>434</v>
      </c>
      <c r="F26" s="283">
        <f t="shared" si="20"/>
        <v>5</v>
      </c>
      <c r="G26" s="283">
        <f t="shared" si="21"/>
        <v>18</v>
      </c>
      <c r="H26" s="283">
        <f t="shared" si="22"/>
        <v>384</v>
      </c>
      <c r="I26" s="283">
        <f t="shared" si="23"/>
        <v>293</v>
      </c>
      <c r="J26" s="283">
        <f t="shared" si="24"/>
        <v>63</v>
      </c>
      <c r="K26" s="283">
        <f t="shared" si="25"/>
        <v>13</v>
      </c>
      <c r="L26" s="283">
        <f t="shared" si="26"/>
        <v>1</v>
      </c>
      <c r="M26" s="283">
        <f t="shared" si="27"/>
        <v>0</v>
      </c>
      <c r="N26" s="283">
        <f t="shared" si="28"/>
        <v>0</v>
      </c>
      <c r="O26" s="283">
        <f t="shared" si="29"/>
        <v>80</v>
      </c>
      <c r="P26" s="283">
        <f t="shared" si="30"/>
        <v>36</v>
      </c>
      <c r="Q26" s="283">
        <f t="shared" si="31"/>
        <v>0</v>
      </c>
      <c r="R26" s="283">
        <f t="shared" si="32"/>
        <v>247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14</v>
      </c>
      <c r="Y26" s="283">
        <f t="shared" si="39"/>
        <v>0</v>
      </c>
      <c r="Z26" s="283">
        <f t="shared" si="4"/>
        <v>317</v>
      </c>
      <c r="AA26" s="283">
        <v>0</v>
      </c>
      <c r="AB26" s="283">
        <v>0</v>
      </c>
      <c r="AC26" s="283">
        <v>0</v>
      </c>
      <c r="AD26" s="283">
        <v>70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829</v>
      </c>
      <c r="AM26" s="286" t="s">
        <v>829</v>
      </c>
      <c r="AN26" s="283">
        <v>247</v>
      </c>
      <c r="AO26" s="286" t="s">
        <v>829</v>
      </c>
      <c r="AP26" s="286" t="s">
        <v>829</v>
      </c>
      <c r="AQ26" s="283">
        <v>0</v>
      </c>
      <c r="AR26" s="286" t="s">
        <v>829</v>
      </c>
      <c r="AS26" s="283">
        <v>0</v>
      </c>
      <c r="AT26" s="286" t="s">
        <v>829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829</v>
      </c>
      <c r="BI26" s="286" t="s">
        <v>829</v>
      </c>
      <c r="BJ26" s="286" t="s">
        <v>829</v>
      </c>
      <c r="BK26" s="286" t="s">
        <v>829</v>
      </c>
      <c r="BL26" s="286" t="s">
        <v>829</v>
      </c>
      <c r="BM26" s="286" t="s">
        <v>829</v>
      </c>
      <c r="BN26" s="286" t="s">
        <v>829</v>
      </c>
      <c r="BO26" s="286" t="s">
        <v>829</v>
      </c>
      <c r="BP26" s="286" t="s">
        <v>829</v>
      </c>
      <c r="BQ26" s="283">
        <v>0</v>
      </c>
      <c r="BR26" s="283">
        <f t="shared" si="8"/>
        <v>0</v>
      </c>
      <c r="BS26" s="286" t="s">
        <v>829</v>
      </c>
      <c r="BT26" s="286" t="s">
        <v>829</v>
      </c>
      <c r="BU26" s="286" t="s">
        <v>829</v>
      </c>
      <c r="BV26" s="286" t="s">
        <v>829</v>
      </c>
      <c r="BW26" s="286" t="s">
        <v>829</v>
      </c>
      <c r="BX26" s="286" t="s">
        <v>829</v>
      </c>
      <c r="BY26" s="286" t="s">
        <v>829</v>
      </c>
      <c r="BZ26" s="286" t="s">
        <v>829</v>
      </c>
      <c r="CA26" s="286" t="s">
        <v>829</v>
      </c>
      <c r="CB26" s="286" t="s">
        <v>829</v>
      </c>
      <c r="CC26" s="286" t="s">
        <v>829</v>
      </c>
      <c r="CD26" s="283">
        <v>0</v>
      </c>
      <c r="CE26" s="286" t="s">
        <v>829</v>
      </c>
      <c r="CF26" s="286" t="s">
        <v>829</v>
      </c>
      <c r="CG26" s="286" t="s">
        <v>829</v>
      </c>
      <c r="CH26" s="286" t="s">
        <v>829</v>
      </c>
      <c r="CI26" s="286" t="s">
        <v>829</v>
      </c>
      <c r="CJ26" s="286" t="s">
        <v>829</v>
      </c>
      <c r="CK26" s="286" t="s">
        <v>829</v>
      </c>
      <c r="CL26" s="286" t="s">
        <v>829</v>
      </c>
      <c r="CM26" s="283">
        <v>0</v>
      </c>
      <c r="CN26" s="283">
        <f t="shared" si="10"/>
        <v>0</v>
      </c>
      <c r="CO26" s="286" t="s">
        <v>829</v>
      </c>
      <c r="CP26" s="286" t="s">
        <v>829</v>
      </c>
      <c r="CQ26" s="286" t="s">
        <v>829</v>
      </c>
      <c r="CR26" s="286" t="s">
        <v>829</v>
      </c>
      <c r="CS26" s="286" t="s">
        <v>829</v>
      </c>
      <c r="CT26" s="286" t="s">
        <v>829</v>
      </c>
      <c r="CU26" s="286" t="s">
        <v>829</v>
      </c>
      <c r="CV26" s="286" t="s">
        <v>829</v>
      </c>
      <c r="CW26" s="286" t="s">
        <v>829</v>
      </c>
      <c r="CX26" s="286" t="s">
        <v>829</v>
      </c>
      <c r="CY26" s="286" t="s">
        <v>829</v>
      </c>
      <c r="CZ26" s="286" t="s">
        <v>829</v>
      </c>
      <c r="DA26" s="283">
        <v>0</v>
      </c>
      <c r="DB26" s="286" t="s">
        <v>829</v>
      </c>
      <c r="DC26" s="286" t="s">
        <v>829</v>
      </c>
      <c r="DD26" s="286" t="s">
        <v>829</v>
      </c>
      <c r="DE26" s="286" t="s">
        <v>829</v>
      </c>
      <c r="DF26" s="286" t="s">
        <v>829</v>
      </c>
      <c r="DG26" s="286" t="s">
        <v>829</v>
      </c>
      <c r="DH26" s="286" t="s">
        <v>829</v>
      </c>
      <c r="DI26" s="283">
        <v>0</v>
      </c>
      <c r="DJ26" s="283">
        <f t="shared" si="12"/>
        <v>0</v>
      </c>
      <c r="DK26" s="286" t="s">
        <v>829</v>
      </c>
      <c r="DL26" s="286" t="s">
        <v>829</v>
      </c>
      <c r="DM26" s="286" t="s">
        <v>829</v>
      </c>
      <c r="DN26" s="286" t="s">
        <v>829</v>
      </c>
      <c r="DO26" s="286" t="s">
        <v>829</v>
      </c>
      <c r="DP26" s="286" t="s">
        <v>829</v>
      </c>
      <c r="DQ26" s="286" t="s">
        <v>829</v>
      </c>
      <c r="DR26" s="286" t="s">
        <v>829</v>
      </c>
      <c r="DS26" s="286" t="s">
        <v>829</v>
      </c>
      <c r="DT26" s="286" t="s">
        <v>829</v>
      </c>
      <c r="DU26" s="286" t="s">
        <v>829</v>
      </c>
      <c r="DV26" s="283">
        <v>0</v>
      </c>
      <c r="DW26" s="286" t="s">
        <v>829</v>
      </c>
      <c r="DX26" s="286" t="s">
        <v>829</v>
      </c>
      <c r="DY26" s="286" t="s">
        <v>829</v>
      </c>
      <c r="DZ26" s="283">
        <v>0</v>
      </c>
      <c r="EA26" s="286" t="s">
        <v>829</v>
      </c>
      <c r="EB26" s="286" t="s">
        <v>829</v>
      </c>
      <c r="EC26" s="286" t="s">
        <v>829</v>
      </c>
      <c r="ED26" s="286" t="s">
        <v>829</v>
      </c>
      <c r="EE26" s="283">
        <v>0</v>
      </c>
      <c r="EF26" s="283">
        <f t="shared" si="14"/>
        <v>0</v>
      </c>
      <c r="EG26" s="283">
        <v>0</v>
      </c>
      <c r="EH26" s="286" t="s">
        <v>829</v>
      </c>
      <c r="EI26" s="286" t="s">
        <v>829</v>
      </c>
      <c r="EJ26" s="283">
        <v>0</v>
      </c>
      <c r="EK26" s="286" t="s">
        <v>829</v>
      </c>
      <c r="EL26" s="286" t="s">
        <v>829</v>
      </c>
      <c r="EM26" s="286" t="s">
        <v>829</v>
      </c>
      <c r="EN26" s="283">
        <v>0</v>
      </c>
      <c r="EO26" s="283">
        <v>0</v>
      </c>
      <c r="EP26" s="283">
        <v>0</v>
      </c>
      <c r="EQ26" s="286" t="s">
        <v>829</v>
      </c>
      <c r="ER26" s="286" t="s">
        <v>829</v>
      </c>
      <c r="ES26" s="286" t="s">
        <v>829</v>
      </c>
      <c r="ET26" s="286" t="s">
        <v>829</v>
      </c>
      <c r="EU26" s="283">
        <v>0</v>
      </c>
      <c r="EV26" s="283">
        <v>0</v>
      </c>
      <c r="EW26" s="286" t="s">
        <v>829</v>
      </c>
      <c r="EX26" s="286" t="s">
        <v>829</v>
      </c>
      <c r="EY26" s="286" t="s">
        <v>829</v>
      </c>
      <c r="EZ26" s="283">
        <v>0</v>
      </c>
      <c r="FA26" s="283">
        <v>0</v>
      </c>
      <c r="FB26" s="283">
        <f t="shared" si="16"/>
        <v>1271</v>
      </c>
      <c r="FC26" s="283">
        <v>434</v>
      </c>
      <c r="FD26" s="283">
        <v>5</v>
      </c>
      <c r="FE26" s="283">
        <v>18</v>
      </c>
      <c r="FF26" s="283">
        <v>314</v>
      </c>
      <c r="FG26" s="283">
        <v>293</v>
      </c>
      <c r="FH26" s="283">
        <v>63</v>
      </c>
      <c r="FI26" s="283">
        <v>13</v>
      </c>
      <c r="FJ26" s="283">
        <v>1</v>
      </c>
      <c r="FK26" s="283">
        <v>0</v>
      </c>
      <c r="FL26" s="283">
        <v>0</v>
      </c>
      <c r="FM26" s="283">
        <v>80</v>
      </c>
      <c r="FN26" s="283">
        <v>36</v>
      </c>
      <c r="FO26" s="283">
        <v>0</v>
      </c>
      <c r="FP26" s="286" t="s">
        <v>829</v>
      </c>
      <c r="FQ26" s="286" t="s">
        <v>829</v>
      </c>
      <c r="FR26" s="286" t="s">
        <v>829</v>
      </c>
      <c r="FS26" s="283">
        <v>0</v>
      </c>
      <c r="FT26" s="283">
        <v>0</v>
      </c>
      <c r="FU26" s="283">
        <v>0</v>
      </c>
      <c r="FV26" s="283">
        <v>14</v>
      </c>
      <c r="FW26" s="283">
        <v>0</v>
      </c>
    </row>
    <row r="27" spans="1:179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18"/>
        <v>0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0</v>
      </c>
      <c r="I27" s="283">
        <f t="shared" si="23"/>
        <v>0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829</v>
      </c>
      <c r="AM27" s="286" t="s">
        <v>829</v>
      </c>
      <c r="AN27" s="283">
        <v>0</v>
      </c>
      <c r="AO27" s="286" t="s">
        <v>829</v>
      </c>
      <c r="AP27" s="286" t="s">
        <v>829</v>
      </c>
      <c r="AQ27" s="283">
        <v>0</v>
      </c>
      <c r="AR27" s="286" t="s">
        <v>829</v>
      </c>
      <c r="AS27" s="283">
        <v>0</v>
      </c>
      <c r="AT27" s="286" t="s">
        <v>829</v>
      </c>
      <c r="AU27" s="283">
        <v>0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829</v>
      </c>
      <c r="BI27" s="286" t="s">
        <v>829</v>
      </c>
      <c r="BJ27" s="286" t="s">
        <v>829</v>
      </c>
      <c r="BK27" s="286" t="s">
        <v>829</v>
      </c>
      <c r="BL27" s="286" t="s">
        <v>829</v>
      </c>
      <c r="BM27" s="286" t="s">
        <v>829</v>
      </c>
      <c r="BN27" s="286" t="s">
        <v>829</v>
      </c>
      <c r="BO27" s="286" t="s">
        <v>829</v>
      </c>
      <c r="BP27" s="286" t="s">
        <v>829</v>
      </c>
      <c r="BQ27" s="283">
        <v>0</v>
      </c>
      <c r="BR27" s="283">
        <f t="shared" si="8"/>
        <v>0</v>
      </c>
      <c r="BS27" s="286" t="s">
        <v>829</v>
      </c>
      <c r="BT27" s="286" t="s">
        <v>829</v>
      </c>
      <c r="BU27" s="286" t="s">
        <v>829</v>
      </c>
      <c r="BV27" s="286" t="s">
        <v>829</v>
      </c>
      <c r="BW27" s="286" t="s">
        <v>829</v>
      </c>
      <c r="BX27" s="286" t="s">
        <v>829</v>
      </c>
      <c r="BY27" s="286" t="s">
        <v>829</v>
      </c>
      <c r="BZ27" s="286" t="s">
        <v>829</v>
      </c>
      <c r="CA27" s="286" t="s">
        <v>829</v>
      </c>
      <c r="CB27" s="286" t="s">
        <v>829</v>
      </c>
      <c r="CC27" s="286" t="s">
        <v>829</v>
      </c>
      <c r="CD27" s="283">
        <v>0</v>
      </c>
      <c r="CE27" s="286" t="s">
        <v>829</v>
      </c>
      <c r="CF27" s="286" t="s">
        <v>829</v>
      </c>
      <c r="CG27" s="286" t="s">
        <v>829</v>
      </c>
      <c r="CH27" s="286" t="s">
        <v>829</v>
      </c>
      <c r="CI27" s="286" t="s">
        <v>829</v>
      </c>
      <c r="CJ27" s="286" t="s">
        <v>829</v>
      </c>
      <c r="CK27" s="286" t="s">
        <v>829</v>
      </c>
      <c r="CL27" s="286" t="s">
        <v>829</v>
      </c>
      <c r="CM27" s="283">
        <v>0</v>
      </c>
      <c r="CN27" s="283">
        <f t="shared" si="10"/>
        <v>0</v>
      </c>
      <c r="CO27" s="286" t="s">
        <v>829</v>
      </c>
      <c r="CP27" s="286" t="s">
        <v>829</v>
      </c>
      <c r="CQ27" s="286" t="s">
        <v>829</v>
      </c>
      <c r="CR27" s="286" t="s">
        <v>829</v>
      </c>
      <c r="CS27" s="286" t="s">
        <v>829</v>
      </c>
      <c r="CT27" s="286" t="s">
        <v>829</v>
      </c>
      <c r="CU27" s="286" t="s">
        <v>829</v>
      </c>
      <c r="CV27" s="286" t="s">
        <v>829</v>
      </c>
      <c r="CW27" s="286" t="s">
        <v>829</v>
      </c>
      <c r="CX27" s="286" t="s">
        <v>829</v>
      </c>
      <c r="CY27" s="286" t="s">
        <v>829</v>
      </c>
      <c r="CZ27" s="286" t="s">
        <v>829</v>
      </c>
      <c r="DA27" s="283">
        <v>0</v>
      </c>
      <c r="DB27" s="286" t="s">
        <v>829</v>
      </c>
      <c r="DC27" s="286" t="s">
        <v>829</v>
      </c>
      <c r="DD27" s="286" t="s">
        <v>829</v>
      </c>
      <c r="DE27" s="286" t="s">
        <v>829</v>
      </c>
      <c r="DF27" s="286" t="s">
        <v>829</v>
      </c>
      <c r="DG27" s="286" t="s">
        <v>829</v>
      </c>
      <c r="DH27" s="286" t="s">
        <v>829</v>
      </c>
      <c r="DI27" s="283">
        <v>0</v>
      </c>
      <c r="DJ27" s="283">
        <f t="shared" si="12"/>
        <v>0</v>
      </c>
      <c r="DK27" s="286" t="s">
        <v>829</v>
      </c>
      <c r="DL27" s="286" t="s">
        <v>829</v>
      </c>
      <c r="DM27" s="286" t="s">
        <v>829</v>
      </c>
      <c r="DN27" s="286" t="s">
        <v>829</v>
      </c>
      <c r="DO27" s="286" t="s">
        <v>829</v>
      </c>
      <c r="DP27" s="286" t="s">
        <v>829</v>
      </c>
      <c r="DQ27" s="286" t="s">
        <v>829</v>
      </c>
      <c r="DR27" s="286" t="s">
        <v>829</v>
      </c>
      <c r="DS27" s="286" t="s">
        <v>829</v>
      </c>
      <c r="DT27" s="286" t="s">
        <v>829</v>
      </c>
      <c r="DU27" s="286" t="s">
        <v>829</v>
      </c>
      <c r="DV27" s="283">
        <v>0</v>
      </c>
      <c r="DW27" s="286" t="s">
        <v>829</v>
      </c>
      <c r="DX27" s="286" t="s">
        <v>829</v>
      </c>
      <c r="DY27" s="286" t="s">
        <v>829</v>
      </c>
      <c r="DZ27" s="283">
        <v>0</v>
      </c>
      <c r="EA27" s="286" t="s">
        <v>829</v>
      </c>
      <c r="EB27" s="286" t="s">
        <v>829</v>
      </c>
      <c r="EC27" s="286" t="s">
        <v>829</v>
      </c>
      <c r="ED27" s="286" t="s">
        <v>829</v>
      </c>
      <c r="EE27" s="283">
        <v>0</v>
      </c>
      <c r="EF27" s="283">
        <f t="shared" si="14"/>
        <v>0</v>
      </c>
      <c r="EG27" s="283">
        <v>0</v>
      </c>
      <c r="EH27" s="286" t="s">
        <v>829</v>
      </c>
      <c r="EI27" s="286" t="s">
        <v>829</v>
      </c>
      <c r="EJ27" s="283">
        <v>0</v>
      </c>
      <c r="EK27" s="286" t="s">
        <v>829</v>
      </c>
      <c r="EL27" s="286" t="s">
        <v>829</v>
      </c>
      <c r="EM27" s="286" t="s">
        <v>829</v>
      </c>
      <c r="EN27" s="283">
        <v>0</v>
      </c>
      <c r="EO27" s="283">
        <v>0</v>
      </c>
      <c r="EP27" s="283">
        <v>0</v>
      </c>
      <c r="EQ27" s="286" t="s">
        <v>829</v>
      </c>
      <c r="ER27" s="286" t="s">
        <v>829</v>
      </c>
      <c r="ES27" s="286" t="s">
        <v>829</v>
      </c>
      <c r="ET27" s="286" t="s">
        <v>829</v>
      </c>
      <c r="EU27" s="283">
        <v>0</v>
      </c>
      <c r="EV27" s="283">
        <v>0</v>
      </c>
      <c r="EW27" s="286" t="s">
        <v>829</v>
      </c>
      <c r="EX27" s="286" t="s">
        <v>829</v>
      </c>
      <c r="EY27" s="286" t="s">
        <v>829</v>
      </c>
      <c r="EZ27" s="283">
        <v>0</v>
      </c>
      <c r="FA27" s="283">
        <v>0</v>
      </c>
      <c r="FB27" s="283">
        <f t="shared" si="16"/>
        <v>0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829</v>
      </c>
      <c r="FQ27" s="286" t="s">
        <v>829</v>
      </c>
      <c r="FR27" s="286" t="s">
        <v>829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18"/>
        <v>929</v>
      </c>
      <c r="E28" s="283">
        <f t="shared" si="19"/>
        <v>232</v>
      </c>
      <c r="F28" s="283">
        <f t="shared" si="20"/>
        <v>0</v>
      </c>
      <c r="G28" s="283">
        <f t="shared" si="21"/>
        <v>0</v>
      </c>
      <c r="H28" s="283">
        <f t="shared" si="22"/>
        <v>206</v>
      </c>
      <c r="I28" s="283">
        <f t="shared" si="23"/>
        <v>168</v>
      </c>
      <c r="J28" s="283">
        <f t="shared" si="24"/>
        <v>75</v>
      </c>
      <c r="K28" s="283">
        <f t="shared" si="25"/>
        <v>4</v>
      </c>
      <c r="L28" s="283">
        <f t="shared" si="26"/>
        <v>66</v>
      </c>
      <c r="M28" s="283">
        <f t="shared" si="27"/>
        <v>0</v>
      </c>
      <c r="N28" s="283">
        <f t="shared" si="28"/>
        <v>0</v>
      </c>
      <c r="O28" s="283">
        <f t="shared" si="29"/>
        <v>25</v>
      </c>
      <c r="P28" s="283">
        <f t="shared" si="30"/>
        <v>0</v>
      </c>
      <c r="Q28" s="283">
        <f t="shared" si="31"/>
        <v>0</v>
      </c>
      <c r="R28" s="283">
        <f t="shared" si="32"/>
        <v>104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49</v>
      </c>
      <c r="Z28" s="283">
        <f t="shared" si="4"/>
        <v>104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829</v>
      </c>
      <c r="AM28" s="286" t="s">
        <v>829</v>
      </c>
      <c r="AN28" s="283">
        <v>104</v>
      </c>
      <c r="AO28" s="286" t="s">
        <v>829</v>
      </c>
      <c r="AP28" s="286" t="s">
        <v>829</v>
      </c>
      <c r="AQ28" s="283">
        <v>0</v>
      </c>
      <c r="AR28" s="286" t="s">
        <v>829</v>
      </c>
      <c r="AS28" s="283">
        <v>0</v>
      </c>
      <c r="AT28" s="286" t="s">
        <v>829</v>
      </c>
      <c r="AU28" s="283">
        <v>0</v>
      </c>
      <c r="AV28" s="283">
        <f t="shared" si="6"/>
        <v>158</v>
      </c>
      <c r="AW28" s="283">
        <v>0</v>
      </c>
      <c r="AX28" s="283">
        <v>0</v>
      </c>
      <c r="AY28" s="283">
        <v>0</v>
      </c>
      <c r="AZ28" s="283">
        <v>158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829</v>
      </c>
      <c r="BI28" s="286" t="s">
        <v>829</v>
      </c>
      <c r="BJ28" s="286" t="s">
        <v>829</v>
      </c>
      <c r="BK28" s="286" t="s">
        <v>829</v>
      </c>
      <c r="BL28" s="286" t="s">
        <v>829</v>
      </c>
      <c r="BM28" s="286" t="s">
        <v>829</v>
      </c>
      <c r="BN28" s="286" t="s">
        <v>829</v>
      </c>
      <c r="BO28" s="286" t="s">
        <v>829</v>
      </c>
      <c r="BP28" s="286" t="s">
        <v>829</v>
      </c>
      <c r="BQ28" s="283">
        <v>0</v>
      </c>
      <c r="BR28" s="283">
        <f t="shared" si="8"/>
        <v>0</v>
      </c>
      <c r="BS28" s="286" t="s">
        <v>829</v>
      </c>
      <c r="BT28" s="286" t="s">
        <v>829</v>
      </c>
      <c r="BU28" s="286" t="s">
        <v>829</v>
      </c>
      <c r="BV28" s="286" t="s">
        <v>829</v>
      </c>
      <c r="BW28" s="286" t="s">
        <v>829</v>
      </c>
      <c r="BX28" s="286" t="s">
        <v>829</v>
      </c>
      <c r="BY28" s="286" t="s">
        <v>829</v>
      </c>
      <c r="BZ28" s="286" t="s">
        <v>829</v>
      </c>
      <c r="CA28" s="286" t="s">
        <v>829</v>
      </c>
      <c r="CB28" s="286" t="s">
        <v>829</v>
      </c>
      <c r="CC28" s="286" t="s">
        <v>829</v>
      </c>
      <c r="CD28" s="283">
        <v>0</v>
      </c>
      <c r="CE28" s="286" t="s">
        <v>829</v>
      </c>
      <c r="CF28" s="286" t="s">
        <v>829</v>
      </c>
      <c r="CG28" s="286" t="s">
        <v>829</v>
      </c>
      <c r="CH28" s="286" t="s">
        <v>829</v>
      </c>
      <c r="CI28" s="286" t="s">
        <v>829</v>
      </c>
      <c r="CJ28" s="286" t="s">
        <v>829</v>
      </c>
      <c r="CK28" s="286" t="s">
        <v>829</v>
      </c>
      <c r="CL28" s="286" t="s">
        <v>829</v>
      </c>
      <c r="CM28" s="283">
        <v>0</v>
      </c>
      <c r="CN28" s="283">
        <f t="shared" si="10"/>
        <v>0</v>
      </c>
      <c r="CO28" s="286" t="s">
        <v>829</v>
      </c>
      <c r="CP28" s="286" t="s">
        <v>829</v>
      </c>
      <c r="CQ28" s="286" t="s">
        <v>829</v>
      </c>
      <c r="CR28" s="286" t="s">
        <v>829</v>
      </c>
      <c r="CS28" s="286" t="s">
        <v>829</v>
      </c>
      <c r="CT28" s="286" t="s">
        <v>829</v>
      </c>
      <c r="CU28" s="286" t="s">
        <v>829</v>
      </c>
      <c r="CV28" s="286" t="s">
        <v>829</v>
      </c>
      <c r="CW28" s="286" t="s">
        <v>829</v>
      </c>
      <c r="CX28" s="286" t="s">
        <v>829</v>
      </c>
      <c r="CY28" s="286" t="s">
        <v>829</v>
      </c>
      <c r="CZ28" s="286" t="s">
        <v>829</v>
      </c>
      <c r="DA28" s="283">
        <v>0</v>
      </c>
      <c r="DB28" s="286" t="s">
        <v>829</v>
      </c>
      <c r="DC28" s="286" t="s">
        <v>829</v>
      </c>
      <c r="DD28" s="286" t="s">
        <v>829</v>
      </c>
      <c r="DE28" s="286" t="s">
        <v>829</v>
      </c>
      <c r="DF28" s="286" t="s">
        <v>829</v>
      </c>
      <c r="DG28" s="286" t="s">
        <v>829</v>
      </c>
      <c r="DH28" s="286" t="s">
        <v>829</v>
      </c>
      <c r="DI28" s="283">
        <v>0</v>
      </c>
      <c r="DJ28" s="283">
        <f t="shared" si="12"/>
        <v>0</v>
      </c>
      <c r="DK28" s="286" t="s">
        <v>829</v>
      </c>
      <c r="DL28" s="286" t="s">
        <v>829</v>
      </c>
      <c r="DM28" s="286" t="s">
        <v>829</v>
      </c>
      <c r="DN28" s="286" t="s">
        <v>829</v>
      </c>
      <c r="DO28" s="286" t="s">
        <v>829</v>
      </c>
      <c r="DP28" s="286" t="s">
        <v>829</v>
      </c>
      <c r="DQ28" s="286" t="s">
        <v>829</v>
      </c>
      <c r="DR28" s="286" t="s">
        <v>829</v>
      </c>
      <c r="DS28" s="286" t="s">
        <v>829</v>
      </c>
      <c r="DT28" s="286" t="s">
        <v>829</v>
      </c>
      <c r="DU28" s="286" t="s">
        <v>829</v>
      </c>
      <c r="DV28" s="283">
        <v>0</v>
      </c>
      <c r="DW28" s="286" t="s">
        <v>829</v>
      </c>
      <c r="DX28" s="286" t="s">
        <v>829</v>
      </c>
      <c r="DY28" s="286" t="s">
        <v>829</v>
      </c>
      <c r="DZ28" s="283">
        <v>0</v>
      </c>
      <c r="EA28" s="286" t="s">
        <v>829</v>
      </c>
      <c r="EB28" s="286" t="s">
        <v>829</v>
      </c>
      <c r="EC28" s="286" t="s">
        <v>829</v>
      </c>
      <c r="ED28" s="286" t="s">
        <v>829</v>
      </c>
      <c r="EE28" s="283">
        <v>0</v>
      </c>
      <c r="EF28" s="283">
        <f t="shared" si="14"/>
        <v>0</v>
      </c>
      <c r="EG28" s="283">
        <v>0</v>
      </c>
      <c r="EH28" s="286" t="s">
        <v>829</v>
      </c>
      <c r="EI28" s="286" t="s">
        <v>829</v>
      </c>
      <c r="EJ28" s="283">
        <v>0</v>
      </c>
      <c r="EK28" s="286" t="s">
        <v>829</v>
      </c>
      <c r="EL28" s="286" t="s">
        <v>829</v>
      </c>
      <c r="EM28" s="286" t="s">
        <v>829</v>
      </c>
      <c r="EN28" s="283">
        <v>0</v>
      </c>
      <c r="EO28" s="283">
        <v>0</v>
      </c>
      <c r="EP28" s="283">
        <v>0</v>
      </c>
      <c r="EQ28" s="286" t="s">
        <v>829</v>
      </c>
      <c r="ER28" s="286" t="s">
        <v>829</v>
      </c>
      <c r="ES28" s="286" t="s">
        <v>829</v>
      </c>
      <c r="ET28" s="286" t="s">
        <v>829</v>
      </c>
      <c r="EU28" s="283">
        <v>0</v>
      </c>
      <c r="EV28" s="283">
        <v>0</v>
      </c>
      <c r="EW28" s="286" t="s">
        <v>829</v>
      </c>
      <c r="EX28" s="286" t="s">
        <v>829</v>
      </c>
      <c r="EY28" s="286" t="s">
        <v>829</v>
      </c>
      <c r="EZ28" s="283">
        <v>0</v>
      </c>
      <c r="FA28" s="283">
        <v>0</v>
      </c>
      <c r="FB28" s="283">
        <f t="shared" si="16"/>
        <v>667</v>
      </c>
      <c r="FC28" s="283">
        <v>232</v>
      </c>
      <c r="FD28" s="283">
        <v>0</v>
      </c>
      <c r="FE28" s="283">
        <v>0</v>
      </c>
      <c r="FF28" s="283">
        <v>48</v>
      </c>
      <c r="FG28" s="283">
        <v>168</v>
      </c>
      <c r="FH28" s="283">
        <v>75</v>
      </c>
      <c r="FI28" s="283">
        <v>4</v>
      </c>
      <c r="FJ28" s="283">
        <v>66</v>
      </c>
      <c r="FK28" s="283">
        <v>0</v>
      </c>
      <c r="FL28" s="283">
        <v>0</v>
      </c>
      <c r="FM28" s="283">
        <v>25</v>
      </c>
      <c r="FN28" s="283">
        <v>0</v>
      </c>
      <c r="FO28" s="283">
        <v>0</v>
      </c>
      <c r="FP28" s="286" t="s">
        <v>829</v>
      </c>
      <c r="FQ28" s="286" t="s">
        <v>829</v>
      </c>
      <c r="FR28" s="286" t="s">
        <v>829</v>
      </c>
      <c r="FS28" s="283">
        <v>0</v>
      </c>
      <c r="FT28" s="283">
        <v>0</v>
      </c>
      <c r="FU28" s="283">
        <v>0</v>
      </c>
      <c r="FV28" s="283">
        <v>0</v>
      </c>
      <c r="FW28" s="283">
        <v>49</v>
      </c>
    </row>
    <row r="29" spans="1:179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18"/>
        <v>2063</v>
      </c>
      <c r="E29" s="283">
        <f t="shared" si="19"/>
        <v>180</v>
      </c>
      <c r="F29" s="283">
        <f t="shared" si="20"/>
        <v>6</v>
      </c>
      <c r="G29" s="283">
        <f t="shared" si="21"/>
        <v>21</v>
      </c>
      <c r="H29" s="283">
        <f t="shared" si="22"/>
        <v>142</v>
      </c>
      <c r="I29" s="283">
        <f t="shared" si="23"/>
        <v>117</v>
      </c>
      <c r="J29" s="283">
        <f t="shared" si="24"/>
        <v>33</v>
      </c>
      <c r="K29" s="283">
        <f t="shared" si="25"/>
        <v>3</v>
      </c>
      <c r="L29" s="283">
        <f t="shared" si="26"/>
        <v>67</v>
      </c>
      <c r="M29" s="283">
        <f t="shared" si="27"/>
        <v>0</v>
      </c>
      <c r="N29" s="283">
        <f t="shared" si="28"/>
        <v>0</v>
      </c>
      <c r="O29" s="283">
        <f t="shared" si="29"/>
        <v>27</v>
      </c>
      <c r="P29" s="283">
        <f t="shared" si="30"/>
        <v>0</v>
      </c>
      <c r="Q29" s="283">
        <f t="shared" si="31"/>
        <v>0</v>
      </c>
      <c r="R29" s="283">
        <f t="shared" si="32"/>
        <v>813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1</v>
      </c>
      <c r="Y29" s="283">
        <f t="shared" si="39"/>
        <v>653</v>
      </c>
      <c r="Z29" s="283">
        <f t="shared" si="4"/>
        <v>1115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829</v>
      </c>
      <c r="AM29" s="286" t="s">
        <v>829</v>
      </c>
      <c r="AN29" s="283">
        <v>813</v>
      </c>
      <c r="AO29" s="286" t="s">
        <v>829</v>
      </c>
      <c r="AP29" s="286" t="s">
        <v>829</v>
      </c>
      <c r="AQ29" s="283">
        <v>0</v>
      </c>
      <c r="AR29" s="286" t="s">
        <v>829</v>
      </c>
      <c r="AS29" s="283">
        <v>0</v>
      </c>
      <c r="AT29" s="286" t="s">
        <v>829</v>
      </c>
      <c r="AU29" s="283">
        <v>302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829</v>
      </c>
      <c r="BI29" s="286" t="s">
        <v>829</v>
      </c>
      <c r="BJ29" s="286" t="s">
        <v>829</v>
      </c>
      <c r="BK29" s="286" t="s">
        <v>829</v>
      </c>
      <c r="BL29" s="286" t="s">
        <v>829</v>
      </c>
      <c r="BM29" s="286" t="s">
        <v>829</v>
      </c>
      <c r="BN29" s="286" t="s">
        <v>829</v>
      </c>
      <c r="BO29" s="286" t="s">
        <v>829</v>
      </c>
      <c r="BP29" s="286" t="s">
        <v>829</v>
      </c>
      <c r="BQ29" s="283">
        <v>0</v>
      </c>
      <c r="BR29" s="283">
        <f t="shared" si="8"/>
        <v>0</v>
      </c>
      <c r="BS29" s="286" t="s">
        <v>829</v>
      </c>
      <c r="BT29" s="286" t="s">
        <v>829</v>
      </c>
      <c r="BU29" s="286" t="s">
        <v>829</v>
      </c>
      <c r="BV29" s="286" t="s">
        <v>829</v>
      </c>
      <c r="BW29" s="286" t="s">
        <v>829</v>
      </c>
      <c r="BX29" s="286" t="s">
        <v>829</v>
      </c>
      <c r="BY29" s="286" t="s">
        <v>829</v>
      </c>
      <c r="BZ29" s="286" t="s">
        <v>829</v>
      </c>
      <c r="CA29" s="286" t="s">
        <v>829</v>
      </c>
      <c r="CB29" s="286" t="s">
        <v>829</v>
      </c>
      <c r="CC29" s="286" t="s">
        <v>829</v>
      </c>
      <c r="CD29" s="283">
        <v>0</v>
      </c>
      <c r="CE29" s="286" t="s">
        <v>829</v>
      </c>
      <c r="CF29" s="286" t="s">
        <v>829</v>
      </c>
      <c r="CG29" s="286" t="s">
        <v>829</v>
      </c>
      <c r="CH29" s="286" t="s">
        <v>829</v>
      </c>
      <c r="CI29" s="286" t="s">
        <v>829</v>
      </c>
      <c r="CJ29" s="286" t="s">
        <v>829</v>
      </c>
      <c r="CK29" s="286" t="s">
        <v>829</v>
      </c>
      <c r="CL29" s="286" t="s">
        <v>829</v>
      </c>
      <c r="CM29" s="283">
        <v>0</v>
      </c>
      <c r="CN29" s="283">
        <f t="shared" si="10"/>
        <v>0</v>
      </c>
      <c r="CO29" s="286" t="s">
        <v>829</v>
      </c>
      <c r="CP29" s="286" t="s">
        <v>829</v>
      </c>
      <c r="CQ29" s="286" t="s">
        <v>829</v>
      </c>
      <c r="CR29" s="286" t="s">
        <v>829</v>
      </c>
      <c r="CS29" s="286" t="s">
        <v>829</v>
      </c>
      <c r="CT29" s="286" t="s">
        <v>829</v>
      </c>
      <c r="CU29" s="286" t="s">
        <v>829</v>
      </c>
      <c r="CV29" s="286" t="s">
        <v>829</v>
      </c>
      <c r="CW29" s="286" t="s">
        <v>829</v>
      </c>
      <c r="CX29" s="286" t="s">
        <v>829</v>
      </c>
      <c r="CY29" s="286" t="s">
        <v>829</v>
      </c>
      <c r="CZ29" s="286" t="s">
        <v>829</v>
      </c>
      <c r="DA29" s="283">
        <v>0</v>
      </c>
      <c r="DB29" s="286" t="s">
        <v>829</v>
      </c>
      <c r="DC29" s="286" t="s">
        <v>829</v>
      </c>
      <c r="DD29" s="286" t="s">
        <v>829</v>
      </c>
      <c r="DE29" s="286" t="s">
        <v>829</v>
      </c>
      <c r="DF29" s="286" t="s">
        <v>829</v>
      </c>
      <c r="DG29" s="286" t="s">
        <v>829</v>
      </c>
      <c r="DH29" s="286" t="s">
        <v>829</v>
      </c>
      <c r="DI29" s="283">
        <v>0</v>
      </c>
      <c r="DJ29" s="283">
        <f t="shared" si="12"/>
        <v>0</v>
      </c>
      <c r="DK29" s="286" t="s">
        <v>829</v>
      </c>
      <c r="DL29" s="286" t="s">
        <v>829</v>
      </c>
      <c r="DM29" s="286" t="s">
        <v>829</v>
      </c>
      <c r="DN29" s="286" t="s">
        <v>829</v>
      </c>
      <c r="DO29" s="286" t="s">
        <v>829</v>
      </c>
      <c r="DP29" s="286" t="s">
        <v>829</v>
      </c>
      <c r="DQ29" s="286" t="s">
        <v>829</v>
      </c>
      <c r="DR29" s="286" t="s">
        <v>829</v>
      </c>
      <c r="DS29" s="286" t="s">
        <v>829</v>
      </c>
      <c r="DT29" s="286" t="s">
        <v>829</v>
      </c>
      <c r="DU29" s="286" t="s">
        <v>829</v>
      </c>
      <c r="DV29" s="283">
        <v>0</v>
      </c>
      <c r="DW29" s="286" t="s">
        <v>829</v>
      </c>
      <c r="DX29" s="286" t="s">
        <v>829</v>
      </c>
      <c r="DY29" s="286" t="s">
        <v>829</v>
      </c>
      <c r="DZ29" s="283">
        <v>0</v>
      </c>
      <c r="EA29" s="286" t="s">
        <v>829</v>
      </c>
      <c r="EB29" s="286" t="s">
        <v>829</v>
      </c>
      <c r="EC29" s="286" t="s">
        <v>829</v>
      </c>
      <c r="ED29" s="286" t="s">
        <v>829</v>
      </c>
      <c r="EE29" s="283">
        <v>0</v>
      </c>
      <c r="EF29" s="283">
        <f t="shared" si="14"/>
        <v>0</v>
      </c>
      <c r="EG29" s="283">
        <v>0</v>
      </c>
      <c r="EH29" s="286" t="s">
        <v>829</v>
      </c>
      <c r="EI29" s="286" t="s">
        <v>829</v>
      </c>
      <c r="EJ29" s="283">
        <v>0</v>
      </c>
      <c r="EK29" s="286" t="s">
        <v>829</v>
      </c>
      <c r="EL29" s="286" t="s">
        <v>829</v>
      </c>
      <c r="EM29" s="286" t="s">
        <v>829</v>
      </c>
      <c r="EN29" s="283">
        <v>0</v>
      </c>
      <c r="EO29" s="283">
        <v>0</v>
      </c>
      <c r="EP29" s="283">
        <v>0</v>
      </c>
      <c r="EQ29" s="286" t="s">
        <v>829</v>
      </c>
      <c r="ER29" s="286" t="s">
        <v>829</v>
      </c>
      <c r="ES29" s="286" t="s">
        <v>829</v>
      </c>
      <c r="ET29" s="286" t="s">
        <v>829</v>
      </c>
      <c r="EU29" s="283">
        <v>0</v>
      </c>
      <c r="EV29" s="283">
        <v>0</v>
      </c>
      <c r="EW29" s="286" t="s">
        <v>829</v>
      </c>
      <c r="EX29" s="286" t="s">
        <v>829</v>
      </c>
      <c r="EY29" s="286" t="s">
        <v>829</v>
      </c>
      <c r="EZ29" s="283">
        <v>0</v>
      </c>
      <c r="FA29" s="283">
        <v>0</v>
      </c>
      <c r="FB29" s="283">
        <f t="shared" si="16"/>
        <v>948</v>
      </c>
      <c r="FC29" s="283">
        <v>180</v>
      </c>
      <c r="FD29" s="283">
        <v>6</v>
      </c>
      <c r="FE29" s="283">
        <v>21</v>
      </c>
      <c r="FF29" s="283">
        <v>142</v>
      </c>
      <c r="FG29" s="283">
        <v>117</v>
      </c>
      <c r="FH29" s="283">
        <v>33</v>
      </c>
      <c r="FI29" s="283">
        <v>3</v>
      </c>
      <c r="FJ29" s="283">
        <v>67</v>
      </c>
      <c r="FK29" s="283">
        <v>0</v>
      </c>
      <c r="FL29" s="283">
        <v>0</v>
      </c>
      <c r="FM29" s="283">
        <v>27</v>
      </c>
      <c r="FN29" s="283">
        <v>0</v>
      </c>
      <c r="FO29" s="283">
        <v>0</v>
      </c>
      <c r="FP29" s="286" t="s">
        <v>829</v>
      </c>
      <c r="FQ29" s="286" t="s">
        <v>829</v>
      </c>
      <c r="FR29" s="286" t="s">
        <v>829</v>
      </c>
      <c r="FS29" s="283">
        <v>0</v>
      </c>
      <c r="FT29" s="283">
        <v>0</v>
      </c>
      <c r="FU29" s="283">
        <v>0</v>
      </c>
      <c r="FV29" s="283">
        <v>1</v>
      </c>
      <c r="FW29" s="283">
        <v>351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1432</v>
      </c>
      <c r="E30" s="283">
        <f t="shared" si="19"/>
        <v>98</v>
      </c>
      <c r="F30" s="283">
        <f t="shared" si="20"/>
        <v>3</v>
      </c>
      <c r="G30" s="283">
        <f t="shared" si="21"/>
        <v>25</v>
      </c>
      <c r="H30" s="283">
        <f t="shared" si="22"/>
        <v>95</v>
      </c>
      <c r="I30" s="283">
        <f t="shared" si="23"/>
        <v>88</v>
      </c>
      <c r="J30" s="283">
        <f t="shared" si="24"/>
        <v>57</v>
      </c>
      <c r="K30" s="283">
        <f t="shared" si="25"/>
        <v>0</v>
      </c>
      <c r="L30" s="283">
        <f t="shared" si="26"/>
        <v>90</v>
      </c>
      <c r="M30" s="283">
        <f t="shared" si="27"/>
        <v>0</v>
      </c>
      <c r="N30" s="283">
        <f t="shared" si="28"/>
        <v>0</v>
      </c>
      <c r="O30" s="283">
        <f t="shared" si="29"/>
        <v>8</v>
      </c>
      <c r="P30" s="283">
        <f t="shared" si="30"/>
        <v>0</v>
      </c>
      <c r="Q30" s="283">
        <f t="shared" si="31"/>
        <v>0</v>
      </c>
      <c r="R30" s="283">
        <f t="shared" si="32"/>
        <v>587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381</v>
      </c>
      <c r="Z30" s="283">
        <f t="shared" si="4"/>
        <v>853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829</v>
      </c>
      <c r="AM30" s="286" t="s">
        <v>829</v>
      </c>
      <c r="AN30" s="283">
        <v>587</v>
      </c>
      <c r="AO30" s="286" t="s">
        <v>829</v>
      </c>
      <c r="AP30" s="286" t="s">
        <v>829</v>
      </c>
      <c r="AQ30" s="283">
        <v>0</v>
      </c>
      <c r="AR30" s="286" t="s">
        <v>829</v>
      </c>
      <c r="AS30" s="283">
        <v>0</v>
      </c>
      <c r="AT30" s="286" t="s">
        <v>829</v>
      </c>
      <c r="AU30" s="283">
        <v>266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829</v>
      </c>
      <c r="BI30" s="286" t="s">
        <v>829</v>
      </c>
      <c r="BJ30" s="286" t="s">
        <v>829</v>
      </c>
      <c r="BK30" s="286" t="s">
        <v>829</v>
      </c>
      <c r="BL30" s="286" t="s">
        <v>829</v>
      </c>
      <c r="BM30" s="286" t="s">
        <v>829</v>
      </c>
      <c r="BN30" s="286" t="s">
        <v>829</v>
      </c>
      <c r="BO30" s="286" t="s">
        <v>829</v>
      </c>
      <c r="BP30" s="286" t="s">
        <v>829</v>
      </c>
      <c r="BQ30" s="283">
        <v>0</v>
      </c>
      <c r="BR30" s="283">
        <f t="shared" si="8"/>
        <v>0</v>
      </c>
      <c r="BS30" s="286" t="s">
        <v>829</v>
      </c>
      <c r="BT30" s="286" t="s">
        <v>829</v>
      </c>
      <c r="BU30" s="286" t="s">
        <v>829</v>
      </c>
      <c r="BV30" s="286" t="s">
        <v>829</v>
      </c>
      <c r="BW30" s="286" t="s">
        <v>829</v>
      </c>
      <c r="BX30" s="286" t="s">
        <v>829</v>
      </c>
      <c r="BY30" s="286" t="s">
        <v>829</v>
      </c>
      <c r="BZ30" s="286" t="s">
        <v>829</v>
      </c>
      <c r="CA30" s="286" t="s">
        <v>829</v>
      </c>
      <c r="CB30" s="286" t="s">
        <v>829</v>
      </c>
      <c r="CC30" s="286" t="s">
        <v>829</v>
      </c>
      <c r="CD30" s="283">
        <v>0</v>
      </c>
      <c r="CE30" s="286" t="s">
        <v>829</v>
      </c>
      <c r="CF30" s="286" t="s">
        <v>829</v>
      </c>
      <c r="CG30" s="286" t="s">
        <v>829</v>
      </c>
      <c r="CH30" s="286" t="s">
        <v>829</v>
      </c>
      <c r="CI30" s="286" t="s">
        <v>829</v>
      </c>
      <c r="CJ30" s="286" t="s">
        <v>829</v>
      </c>
      <c r="CK30" s="286" t="s">
        <v>829</v>
      </c>
      <c r="CL30" s="286" t="s">
        <v>829</v>
      </c>
      <c r="CM30" s="283">
        <v>0</v>
      </c>
      <c r="CN30" s="283">
        <f t="shared" si="10"/>
        <v>0</v>
      </c>
      <c r="CO30" s="286" t="s">
        <v>829</v>
      </c>
      <c r="CP30" s="286" t="s">
        <v>829</v>
      </c>
      <c r="CQ30" s="286" t="s">
        <v>829</v>
      </c>
      <c r="CR30" s="286" t="s">
        <v>829</v>
      </c>
      <c r="CS30" s="286" t="s">
        <v>829</v>
      </c>
      <c r="CT30" s="286" t="s">
        <v>829</v>
      </c>
      <c r="CU30" s="286" t="s">
        <v>829</v>
      </c>
      <c r="CV30" s="286" t="s">
        <v>829</v>
      </c>
      <c r="CW30" s="286" t="s">
        <v>829</v>
      </c>
      <c r="CX30" s="286" t="s">
        <v>829</v>
      </c>
      <c r="CY30" s="286" t="s">
        <v>829</v>
      </c>
      <c r="CZ30" s="286" t="s">
        <v>829</v>
      </c>
      <c r="DA30" s="283">
        <v>0</v>
      </c>
      <c r="DB30" s="286" t="s">
        <v>829</v>
      </c>
      <c r="DC30" s="286" t="s">
        <v>829</v>
      </c>
      <c r="DD30" s="286" t="s">
        <v>829</v>
      </c>
      <c r="DE30" s="286" t="s">
        <v>829</v>
      </c>
      <c r="DF30" s="286" t="s">
        <v>829</v>
      </c>
      <c r="DG30" s="286" t="s">
        <v>829</v>
      </c>
      <c r="DH30" s="286" t="s">
        <v>829</v>
      </c>
      <c r="DI30" s="283">
        <v>0</v>
      </c>
      <c r="DJ30" s="283">
        <f t="shared" si="12"/>
        <v>0</v>
      </c>
      <c r="DK30" s="286" t="s">
        <v>829</v>
      </c>
      <c r="DL30" s="286" t="s">
        <v>829</v>
      </c>
      <c r="DM30" s="286" t="s">
        <v>829</v>
      </c>
      <c r="DN30" s="286" t="s">
        <v>829</v>
      </c>
      <c r="DO30" s="286" t="s">
        <v>829</v>
      </c>
      <c r="DP30" s="286" t="s">
        <v>829</v>
      </c>
      <c r="DQ30" s="286" t="s">
        <v>829</v>
      </c>
      <c r="DR30" s="286" t="s">
        <v>829</v>
      </c>
      <c r="DS30" s="286" t="s">
        <v>829</v>
      </c>
      <c r="DT30" s="286" t="s">
        <v>829</v>
      </c>
      <c r="DU30" s="286" t="s">
        <v>829</v>
      </c>
      <c r="DV30" s="283">
        <v>0</v>
      </c>
      <c r="DW30" s="286" t="s">
        <v>829</v>
      </c>
      <c r="DX30" s="286" t="s">
        <v>829</v>
      </c>
      <c r="DY30" s="286" t="s">
        <v>829</v>
      </c>
      <c r="DZ30" s="283">
        <v>0</v>
      </c>
      <c r="EA30" s="286" t="s">
        <v>829</v>
      </c>
      <c r="EB30" s="286" t="s">
        <v>829</v>
      </c>
      <c r="EC30" s="286" t="s">
        <v>829</v>
      </c>
      <c r="ED30" s="286" t="s">
        <v>829</v>
      </c>
      <c r="EE30" s="283">
        <v>0</v>
      </c>
      <c r="EF30" s="283">
        <f t="shared" si="14"/>
        <v>0</v>
      </c>
      <c r="EG30" s="283">
        <v>0</v>
      </c>
      <c r="EH30" s="286" t="s">
        <v>829</v>
      </c>
      <c r="EI30" s="286" t="s">
        <v>829</v>
      </c>
      <c r="EJ30" s="283">
        <v>0</v>
      </c>
      <c r="EK30" s="286" t="s">
        <v>829</v>
      </c>
      <c r="EL30" s="286" t="s">
        <v>829</v>
      </c>
      <c r="EM30" s="286" t="s">
        <v>829</v>
      </c>
      <c r="EN30" s="283">
        <v>0</v>
      </c>
      <c r="EO30" s="283">
        <v>0</v>
      </c>
      <c r="EP30" s="283">
        <v>0</v>
      </c>
      <c r="EQ30" s="286" t="s">
        <v>829</v>
      </c>
      <c r="ER30" s="286" t="s">
        <v>829</v>
      </c>
      <c r="ES30" s="286" t="s">
        <v>829</v>
      </c>
      <c r="ET30" s="286" t="s">
        <v>829</v>
      </c>
      <c r="EU30" s="283">
        <v>0</v>
      </c>
      <c r="EV30" s="283">
        <v>0</v>
      </c>
      <c r="EW30" s="286" t="s">
        <v>829</v>
      </c>
      <c r="EX30" s="286" t="s">
        <v>829</v>
      </c>
      <c r="EY30" s="286" t="s">
        <v>829</v>
      </c>
      <c r="EZ30" s="283">
        <v>0</v>
      </c>
      <c r="FA30" s="283">
        <v>0</v>
      </c>
      <c r="FB30" s="283">
        <f t="shared" si="16"/>
        <v>579</v>
      </c>
      <c r="FC30" s="283">
        <v>98</v>
      </c>
      <c r="FD30" s="283">
        <v>3</v>
      </c>
      <c r="FE30" s="283">
        <v>25</v>
      </c>
      <c r="FF30" s="283">
        <v>95</v>
      </c>
      <c r="FG30" s="283">
        <v>88</v>
      </c>
      <c r="FH30" s="283">
        <v>57</v>
      </c>
      <c r="FI30" s="283">
        <v>0</v>
      </c>
      <c r="FJ30" s="283">
        <v>90</v>
      </c>
      <c r="FK30" s="283">
        <v>0</v>
      </c>
      <c r="FL30" s="283">
        <v>0</v>
      </c>
      <c r="FM30" s="283">
        <v>8</v>
      </c>
      <c r="FN30" s="283">
        <v>0</v>
      </c>
      <c r="FO30" s="283">
        <v>0</v>
      </c>
      <c r="FP30" s="286" t="s">
        <v>829</v>
      </c>
      <c r="FQ30" s="286" t="s">
        <v>829</v>
      </c>
      <c r="FR30" s="286" t="s">
        <v>829</v>
      </c>
      <c r="FS30" s="283">
        <v>0</v>
      </c>
      <c r="FT30" s="283">
        <v>0</v>
      </c>
      <c r="FU30" s="283">
        <v>0</v>
      </c>
      <c r="FV30" s="283">
        <v>0</v>
      </c>
      <c r="FW30" s="283">
        <v>115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341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187</v>
      </c>
      <c r="I31" s="283">
        <f t="shared" si="23"/>
        <v>0</v>
      </c>
      <c r="J31" s="283">
        <f t="shared" si="24"/>
        <v>0</v>
      </c>
      <c r="K31" s="283">
        <f t="shared" si="25"/>
        <v>13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112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29</v>
      </c>
      <c r="Z31" s="283">
        <f t="shared" si="4"/>
        <v>116</v>
      </c>
      <c r="AA31" s="283">
        <v>0</v>
      </c>
      <c r="AB31" s="283">
        <v>0</v>
      </c>
      <c r="AC31" s="283">
        <v>0</v>
      </c>
      <c r="AD31" s="283">
        <v>4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829</v>
      </c>
      <c r="AM31" s="286" t="s">
        <v>829</v>
      </c>
      <c r="AN31" s="283">
        <v>112</v>
      </c>
      <c r="AO31" s="286" t="s">
        <v>829</v>
      </c>
      <c r="AP31" s="286" t="s">
        <v>829</v>
      </c>
      <c r="AQ31" s="283">
        <v>0</v>
      </c>
      <c r="AR31" s="286" t="s">
        <v>829</v>
      </c>
      <c r="AS31" s="283">
        <v>0</v>
      </c>
      <c r="AT31" s="286" t="s">
        <v>829</v>
      </c>
      <c r="AU31" s="283">
        <v>0</v>
      </c>
      <c r="AV31" s="283">
        <f t="shared" si="6"/>
        <v>183</v>
      </c>
      <c r="AW31" s="283">
        <v>0</v>
      </c>
      <c r="AX31" s="283">
        <v>0</v>
      </c>
      <c r="AY31" s="283">
        <v>0</v>
      </c>
      <c r="AZ31" s="283">
        <v>183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829</v>
      </c>
      <c r="BI31" s="286" t="s">
        <v>829</v>
      </c>
      <c r="BJ31" s="286" t="s">
        <v>829</v>
      </c>
      <c r="BK31" s="286" t="s">
        <v>829</v>
      </c>
      <c r="BL31" s="286" t="s">
        <v>829</v>
      </c>
      <c r="BM31" s="286" t="s">
        <v>829</v>
      </c>
      <c r="BN31" s="286" t="s">
        <v>829</v>
      </c>
      <c r="BO31" s="286" t="s">
        <v>829</v>
      </c>
      <c r="BP31" s="286" t="s">
        <v>829</v>
      </c>
      <c r="BQ31" s="283">
        <v>0</v>
      </c>
      <c r="BR31" s="283">
        <f t="shared" si="8"/>
        <v>0</v>
      </c>
      <c r="BS31" s="286" t="s">
        <v>829</v>
      </c>
      <c r="BT31" s="286" t="s">
        <v>829</v>
      </c>
      <c r="BU31" s="286" t="s">
        <v>829</v>
      </c>
      <c r="BV31" s="286" t="s">
        <v>829</v>
      </c>
      <c r="BW31" s="286" t="s">
        <v>829</v>
      </c>
      <c r="BX31" s="286" t="s">
        <v>829</v>
      </c>
      <c r="BY31" s="286" t="s">
        <v>829</v>
      </c>
      <c r="BZ31" s="286" t="s">
        <v>829</v>
      </c>
      <c r="CA31" s="286" t="s">
        <v>829</v>
      </c>
      <c r="CB31" s="286" t="s">
        <v>829</v>
      </c>
      <c r="CC31" s="286" t="s">
        <v>829</v>
      </c>
      <c r="CD31" s="283">
        <v>0</v>
      </c>
      <c r="CE31" s="286" t="s">
        <v>829</v>
      </c>
      <c r="CF31" s="286" t="s">
        <v>829</v>
      </c>
      <c r="CG31" s="286" t="s">
        <v>829</v>
      </c>
      <c r="CH31" s="286" t="s">
        <v>829</v>
      </c>
      <c r="CI31" s="286" t="s">
        <v>829</v>
      </c>
      <c r="CJ31" s="286" t="s">
        <v>829</v>
      </c>
      <c r="CK31" s="286" t="s">
        <v>829</v>
      </c>
      <c r="CL31" s="286" t="s">
        <v>829</v>
      </c>
      <c r="CM31" s="283">
        <v>0</v>
      </c>
      <c r="CN31" s="283">
        <f t="shared" si="10"/>
        <v>0</v>
      </c>
      <c r="CO31" s="286" t="s">
        <v>829</v>
      </c>
      <c r="CP31" s="286" t="s">
        <v>829</v>
      </c>
      <c r="CQ31" s="286" t="s">
        <v>829</v>
      </c>
      <c r="CR31" s="286" t="s">
        <v>829</v>
      </c>
      <c r="CS31" s="286" t="s">
        <v>829</v>
      </c>
      <c r="CT31" s="286" t="s">
        <v>829</v>
      </c>
      <c r="CU31" s="286" t="s">
        <v>829</v>
      </c>
      <c r="CV31" s="286" t="s">
        <v>829</v>
      </c>
      <c r="CW31" s="286" t="s">
        <v>829</v>
      </c>
      <c r="CX31" s="286" t="s">
        <v>829</v>
      </c>
      <c r="CY31" s="286" t="s">
        <v>829</v>
      </c>
      <c r="CZ31" s="286" t="s">
        <v>829</v>
      </c>
      <c r="DA31" s="283">
        <v>0</v>
      </c>
      <c r="DB31" s="286" t="s">
        <v>829</v>
      </c>
      <c r="DC31" s="286" t="s">
        <v>829</v>
      </c>
      <c r="DD31" s="286" t="s">
        <v>829</v>
      </c>
      <c r="DE31" s="286" t="s">
        <v>829</v>
      </c>
      <c r="DF31" s="286" t="s">
        <v>829</v>
      </c>
      <c r="DG31" s="286" t="s">
        <v>829</v>
      </c>
      <c r="DH31" s="286" t="s">
        <v>829</v>
      </c>
      <c r="DI31" s="283">
        <v>0</v>
      </c>
      <c r="DJ31" s="283">
        <f t="shared" si="12"/>
        <v>0</v>
      </c>
      <c r="DK31" s="286" t="s">
        <v>829</v>
      </c>
      <c r="DL31" s="286" t="s">
        <v>829</v>
      </c>
      <c r="DM31" s="286" t="s">
        <v>829</v>
      </c>
      <c r="DN31" s="286" t="s">
        <v>829</v>
      </c>
      <c r="DO31" s="286" t="s">
        <v>829</v>
      </c>
      <c r="DP31" s="286" t="s">
        <v>829</v>
      </c>
      <c r="DQ31" s="286" t="s">
        <v>829</v>
      </c>
      <c r="DR31" s="286" t="s">
        <v>829</v>
      </c>
      <c r="DS31" s="286" t="s">
        <v>829</v>
      </c>
      <c r="DT31" s="286" t="s">
        <v>829</v>
      </c>
      <c r="DU31" s="286" t="s">
        <v>829</v>
      </c>
      <c r="DV31" s="283">
        <v>0</v>
      </c>
      <c r="DW31" s="286" t="s">
        <v>829</v>
      </c>
      <c r="DX31" s="286" t="s">
        <v>829</v>
      </c>
      <c r="DY31" s="286" t="s">
        <v>829</v>
      </c>
      <c r="DZ31" s="283">
        <v>0</v>
      </c>
      <c r="EA31" s="286" t="s">
        <v>829</v>
      </c>
      <c r="EB31" s="286" t="s">
        <v>829</v>
      </c>
      <c r="EC31" s="286" t="s">
        <v>829</v>
      </c>
      <c r="ED31" s="286" t="s">
        <v>829</v>
      </c>
      <c r="EE31" s="283">
        <v>0</v>
      </c>
      <c r="EF31" s="283">
        <f t="shared" si="14"/>
        <v>0</v>
      </c>
      <c r="EG31" s="283">
        <v>0</v>
      </c>
      <c r="EH31" s="286" t="s">
        <v>829</v>
      </c>
      <c r="EI31" s="286" t="s">
        <v>829</v>
      </c>
      <c r="EJ31" s="283">
        <v>0</v>
      </c>
      <c r="EK31" s="286" t="s">
        <v>829</v>
      </c>
      <c r="EL31" s="286" t="s">
        <v>829</v>
      </c>
      <c r="EM31" s="286" t="s">
        <v>829</v>
      </c>
      <c r="EN31" s="283">
        <v>0</v>
      </c>
      <c r="EO31" s="283">
        <v>0</v>
      </c>
      <c r="EP31" s="283">
        <v>0</v>
      </c>
      <c r="EQ31" s="286" t="s">
        <v>829</v>
      </c>
      <c r="ER31" s="286" t="s">
        <v>829</v>
      </c>
      <c r="ES31" s="286" t="s">
        <v>829</v>
      </c>
      <c r="ET31" s="286" t="s">
        <v>829</v>
      </c>
      <c r="EU31" s="283">
        <v>0</v>
      </c>
      <c r="EV31" s="283">
        <v>0</v>
      </c>
      <c r="EW31" s="286" t="s">
        <v>829</v>
      </c>
      <c r="EX31" s="286" t="s">
        <v>829</v>
      </c>
      <c r="EY31" s="286" t="s">
        <v>829</v>
      </c>
      <c r="EZ31" s="283">
        <v>0</v>
      </c>
      <c r="FA31" s="283">
        <v>0</v>
      </c>
      <c r="FB31" s="283">
        <f t="shared" si="16"/>
        <v>42</v>
      </c>
      <c r="FC31" s="283">
        <v>0</v>
      </c>
      <c r="FD31" s="283">
        <v>0</v>
      </c>
      <c r="FE31" s="283">
        <v>0</v>
      </c>
      <c r="FF31" s="283">
        <v>0</v>
      </c>
      <c r="FG31" s="283">
        <v>0</v>
      </c>
      <c r="FH31" s="283">
        <v>0</v>
      </c>
      <c r="FI31" s="283">
        <v>13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829</v>
      </c>
      <c r="FQ31" s="286" t="s">
        <v>829</v>
      </c>
      <c r="FR31" s="286" t="s">
        <v>829</v>
      </c>
      <c r="FS31" s="283">
        <v>0</v>
      </c>
      <c r="FT31" s="283">
        <v>0</v>
      </c>
      <c r="FU31" s="283">
        <v>0</v>
      </c>
      <c r="FV31" s="283">
        <v>0</v>
      </c>
      <c r="FW31" s="283">
        <v>29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604</v>
      </c>
      <c r="E32" s="283">
        <f t="shared" si="19"/>
        <v>255</v>
      </c>
      <c r="F32" s="283">
        <f t="shared" si="20"/>
        <v>5</v>
      </c>
      <c r="G32" s="283">
        <f t="shared" si="21"/>
        <v>0</v>
      </c>
      <c r="H32" s="283">
        <f t="shared" si="22"/>
        <v>158</v>
      </c>
      <c r="I32" s="283">
        <f t="shared" si="23"/>
        <v>0</v>
      </c>
      <c r="J32" s="283">
        <f t="shared" si="24"/>
        <v>8</v>
      </c>
      <c r="K32" s="283">
        <f t="shared" si="25"/>
        <v>2</v>
      </c>
      <c r="L32" s="283">
        <f t="shared" si="26"/>
        <v>1</v>
      </c>
      <c r="M32" s="283">
        <f t="shared" si="27"/>
        <v>0</v>
      </c>
      <c r="N32" s="283">
        <f t="shared" si="28"/>
        <v>12</v>
      </c>
      <c r="O32" s="283">
        <f t="shared" si="29"/>
        <v>33</v>
      </c>
      <c r="P32" s="283">
        <f t="shared" si="30"/>
        <v>36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3</v>
      </c>
      <c r="Y32" s="283">
        <f t="shared" si="39"/>
        <v>91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829</v>
      </c>
      <c r="AM32" s="286" t="s">
        <v>829</v>
      </c>
      <c r="AN32" s="283">
        <v>0</v>
      </c>
      <c r="AO32" s="286" t="s">
        <v>829</v>
      </c>
      <c r="AP32" s="286" t="s">
        <v>829</v>
      </c>
      <c r="AQ32" s="283">
        <v>0</v>
      </c>
      <c r="AR32" s="286" t="s">
        <v>829</v>
      </c>
      <c r="AS32" s="283">
        <v>0</v>
      </c>
      <c r="AT32" s="286" t="s">
        <v>829</v>
      </c>
      <c r="AU32" s="283">
        <v>0</v>
      </c>
      <c r="AV32" s="283">
        <f t="shared" si="6"/>
        <v>170</v>
      </c>
      <c r="AW32" s="283">
        <v>0</v>
      </c>
      <c r="AX32" s="283">
        <v>0</v>
      </c>
      <c r="AY32" s="283">
        <v>0</v>
      </c>
      <c r="AZ32" s="283">
        <v>117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829</v>
      </c>
      <c r="BI32" s="286" t="s">
        <v>829</v>
      </c>
      <c r="BJ32" s="286" t="s">
        <v>829</v>
      </c>
      <c r="BK32" s="286" t="s">
        <v>829</v>
      </c>
      <c r="BL32" s="286" t="s">
        <v>829</v>
      </c>
      <c r="BM32" s="286" t="s">
        <v>829</v>
      </c>
      <c r="BN32" s="286" t="s">
        <v>829</v>
      </c>
      <c r="BO32" s="286" t="s">
        <v>829</v>
      </c>
      <c r="BP32" s="286" t="s">
        <v>829</v>
      </c>
      <c r="BQ32" s="283">
        <v>53</v>
      </c>
      <c r="BR32" s="283">
        <f t="shared" si="8"/>
        <v>36</v>
      </c>
      <c r="BS32" s="286" t="s">
        <v>829</v>
      </c>
      <c r="BT32" s="286" t="s">
        <v>829</v>
      </c>
      <c r="BU32" s="286" t="s">
        <v>829</v>
      </c>
      <c r="BV32" s="286" t="s">
        <v>829</v>
      </c>
      <c r="BW32" s="286" t="s">
        <v>829</v>
      </c>
      <c r="BX32" s="286" t="s">
        <v>829</v>
      </c>
      <c r="BY32" s="286" t="s">
        <v>829</v>
      </c>
      <c r="BZ32" s="286" t="s">
        <v>829</v>
      </c>
      <c r="CA32" s="286" t="s">
        <v>829</v>
      </c>
      <c r="CB32" s="286" t="s">
        <v>829</v>
      </c>
      <c r="CC32" s="286" t="s">
        <v>829</v>
      </c>
      <c r="CD32" s="283">
        <v>36</v>
      </c>
      <c r="CE32" s="286" t="s">
        <v>829</v>
      </c>
      <c r="CF32" s="286" t="s">
        <v>829</v>
      </c>
      <c r="CG32" s="286" t="s">
        <v>829</v>
      </c>
      <c r="CH32" s="286" t="s">
        <v>829</v>
      </c>
      <c r="CI32" s="286" t="s">
        <v>829</v>
      </c>
      <c r="CJ32" s="286" t="s">
        <v>829</v>
      </c>
      <c r="CK32" s="286" t="s">
        <v>829</v>
      </c>
      <c r="CL32" s="286" t="s">
        <v>829</v>
      </c>
      <c r="CM32" s="283">
        <v>0</v>
      </c>
      <c r="CN32" s="283">
        <f t="shared" si="10"/>
        <v>0</v>
      </c>
      <c r="CO32" s="286" t="s">
        <v>829</v>
      </c>
      <c r="CP32" s="286" t="s">
        <v>829</v>
      </c>
      <c r="CQ32" s="286" t="s">
        <v>829</v>
      </c>
      <c r="CR32" s="286" t="s">
        <v>829</v>
      </c>
      <c r="CS32" s="286" t="s">
        <v>829</v>
      </c>
      <c r="CT32" s="286" t="s">
        <v>829</v>
      </c>
      <c r="CU32" s="286" t="s">
        <v>829</v>
      </c>
      <c r="CV32" s="286" t="s">
        <v>829</v>
      </c>
      <c r="CW32" s="286" t="s">
        <v>829</v>
      </c>
      <c r="CX32" s="286" t="s">
        <v>829</v>
      </c>
      <c r="CY32" s="286" t="s">
        <v>829</v>
      </c>
      <c r="CZ32" s="286" t="s">
        <v>829</v>
      </c>
      <c r="DA32" s="283">
        <v>0</v>
      </c>
      <c r="DB32" s="286" t="s">
        <v>829</v>
      </c>
      <c r="DC32" s="286" t="s">
        <v>829</v>
      </c>
      <c r="DD32" s="286" t="s">
        <v>829</v>
      </c>
      <c r="DE32" s="286" t="s">
        <v>829</v>
      </c>
      <c r="DF32" s="286" t="s">
        <v>829</v>
      </c>
      <c r="DG32" s="286" t="s">
        <v>829</v>
      </c>
      <c r="DH32" s="286" t="s">
        <v>829</v>
      </c>
      <c r="DI32" s="283">
        <v>0</v>
      </c>
      <c r="DJ32" s="283">
        <f t="shared" si="12"/>
        <v>0</v>
      </c>
      <c r="DK32" s="286" t="s">
        <v>829</v>
      </c>
      <c r="DL32" s="286" t="s">
        <v>829</v>
      </c>
      <c r="DM32" s="286" t="s">
        <v>829</v>
      </c>
      <c r="DN32" s="286" t="s">
        <v>829</v>
      </c>
      <c r="DO32" s="286" t="s">
        <v>829</v>
      </c>
      <c r="DP32" s="286" t="s">
        <v>829</v>
      </c>
      <c r="DQ32" s="286" t="s">
        <v>829</v>
      </c>
      <c r="DR32" s="286" t="s">
        <v>829</v>
      </c>
      <c r="DS32" s="286" t="s">
        <v>829</v>
      </c>
      <c r="DT32" s="286" t="s">
        <v>829</v>
      </c>
      <c r="DU32" s="286" t="s">
        <v>829</v>
      </c>
      <c r="DV32" s="283">
        <v>0</v>
      </c>
      <c r="DW32" s="286" t="s">
        <v>829</v>
      </c>
      <c r="DX32" s="286" t="s">
        <v>829</v>
      </c>
      <c r="DY32" s="286" t="s">
        <v>829</v>
      </c>
      <c r="DZ32" s="283">
        <v>0</v>
      </c>
      <c r="EA32" s="286" t="s">
        <v>829</v>
      </c>
      <c r="EB32" s="286" t="s">
        <v>829</v>
      </c>
      <c r="EC32" s="286" t="s">
        <v>829</v>
      </c>
      <c r="ED32" s="286" t="s">
        <v>829</v>
      </c>
      <c r="EE32" s="283">
        <v>0</v>
      </c>
      <c r="EF32" s="283">
        <f t="shared" si="14"/>
        <v>0</v>
      </c>
      <c r="EG32" s="283">
        <v>0</v>
      </c>
      <c r="EH32" s="286" t="s">
        <v>829</v>
      </c>
      <c r="EI32" s="286" t="s">
        <v>829</v>
      </c>
      <c r="EJ32" s="283">
        <v>0</v>
      </c>
      <c r="EK32" s="286" t="s">
        <v>829</v>
      </c>
      <c r="EL32" s="286" t="s">
        <v>829</v>
      </c>
      <c r="EM32" s="286" t="s">
        <v>829</v>
      </c>
      <c r="EN32" s="283">
        <v>0</v>
      </c>
      <c r="EO32" s="283">
        <v>0</v>
      </c>
      <c r="EP32" s="283">
        <v>0</v>
      </c>
      <c r="EQ32" s="286" t="s">
        <v>829</v>
      </c>
      <c r="ER32" s="286" t="s">
        <v>829</v>
      </c>
      <c r="ES32" s="286" t="s">
        <v>829</v>
      </c>
      <c r="ET32" s="286" t="s">
        <v>829</v>
      </c>
      <c r="EU32" s="283">
        <v>0</v>
      </c>
      <c r="EV32" s="283">
        <v>0</v>
      </c>
      <c r="EW32" s="286" t="s">
        <v>829</v>
      </c>
      <c r="EX32" s="286" t="s">
        <v>829</v>
      </c>
      <c r="EY32" s="286" t="s">
        <v>829</v>
      </c>
      <c r="EZ32" s="283">
        <v>0</v>
      </c>
      <c r="FA32" s="283">
        <v>0</v>
      </c>
      <c r="FB32" s="283">
        <f t="shared" si="16"/>
        <v>398</v>
      </c>
      <c r="FC32" s="283">
        <v>255</v>
      </c>
      <c r="FD32" s="283">
        <v>5</v>
      </c>
      <c r="FE32" s="283">
        <v>0</v>
      </c>
      <c r="FF32" s="283">
        <v>41</v>
      </c>
      <c r="FG32" s="283">
        <v>0</v>
      </c>
      <c r="FH32" s="283">
        <v>8</v>
      </c>
      <c r="FI32" s="283">
        <v>2</v>
      </c>
      <c r="FJ32" s="283">
        <v>1</v>
      </c>
      <c r="FK32" s="283">
        <v>0</v>
      </c>
      <c r="FL32" s="283">
        <v>12</v>
      </c>
      <c r="FM32" s="283">
        <v>33</v>
      </c>
      <c r="FN32" s="283">
        <v>0</v>
      </c>
      <c r="FO32" s="283">
        <v>0</v>
      </c>
      <c r="FP32" s="286" t="s">
        <v>829</v>
      </c>
      <c r="FQ32" s="286" t="s">
        <v>829</v>
      </c>
      <c r="FR32" s="286" t="s">
        <v>829</v>
      </c>
      <c r="FS32" s="283">
        <v>0</v>
      </c>
      <c r="FT32" s="283">
        <v>0</v>
      </c>
      <c r="FU32" s="283">
        <v>0</v>
      </c>
      <c r="FV32" s="283">
        <v>3</v>
      </c>
      <c r="FW32" s="283">
        <v>38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78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56</v>
      </c>
      <c r="I33" s="283">
        <f t="shared" si="23"/>
        <v>0</v>
      </c>
      <c r="J33" s="283">
        <f t="shared" si="24"/>
        <v>0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22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23</v>
      </c>
      <c r="AA33" s="283">
        <v>0</v>
      </c>
      <c r="AB33" s="283">
        <v>0</v>
      </c>
      <c r="AC33" s="283">
        <v>0</v>
      </c>
      <c r="AD33" s="283">
        <v>1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829</v>
      </c>
      <c r="AM33" s="286" t="s">
        <v>829</v>
      </c>
      <c r="AN33" s="283">
        <v>22</v>
      </c>
      <c r="AO33" s="286" t="s">
        <v>829</v>
      </c>
      <c r="AP33" s="286" t="s">
        <v>829</v>
      </c>
      <c r="AQ33" s="283">
        <v>0</v>
      </c>
      <c r="AR33" s="286" t="s">
        <v>829</v>
      </c>
      <c r="AS33" s="283">
        <v>0</v>
      </c>
      <c r="AT33" s="286" t="s">
        <v>829</v>
      </c>
      <c r="AU33" s="283">
        <v>0</v>
      </c>
      <c r="AV33" s="283">
        <f t="shared" si="6"/>
        <v>55</v>
      </c>
      <c r="AW33" s="283">
        <v>0</v>
      </c>
      <c r="AX33" s="283">
        <v>0</v>
      </c>
      <c r="AY33" s="283">
        <v>0</v>
      </c>
      <c r="AZ33" s="283">
        <v>55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829</v>
      </c>
      <c r="BI33" s="286" t="s">
        <v>829</v>
      </c>
      <c r="BJ33" s="286" t="s">
        <v>829</v>
      </c>
      <c r="BK33" s="286" t="s">
        <v>829</v>
      </c>
      <c r="BL33" s="286" t="s">
        <v>829</v>
      </c>
      <c r="BM33" s="286" t="s">
        <v>829</v>
      </c>
      <c r="BN33" s="286" t="s">
        <v>829</v>
      </c>
      <c r="BO33" s="286" t="s">
        <v>829</v>
      </c>
      <c r="BP33" s="286" t="s">
        <v>829</v>
      </c>
      <c r="BQ33" s="283">
        <v>0</v>
      </c>
      <c r="BR33" s="283">
        <f t="shared" si="8"/>
        <v>0</v>
      </c>
      <c r="BS33" s="286" t="s">
        <v>829</v>
      </c>
      <c r="BT33" s="286" t="s">
        <v>829</v>
      </c>
      <c r="BU33" s="286" t="s">
        <v>829</v>
      </c>
      <c r="BV33" s="286" t="s">
        <v>829</v>
      </c>
      <c r="BW33" s="286" t="s">
        <v>829</v>
      </c>
      <c r="BX33" s="286" t="s">
        <v>829</v>
      </c>
      <c r="BY33" s="286" t="s">
        <v>829</v>
      </c>
      <c r="BZ33" s="286" t="s">
        <v>829</v>
      </c>
      <c r="CA33" s="286" t="s">
        <v>829</v>
      </c>
      <c r="CB33" s="286" t="s">
        <v>829</v>
      </c>
      <c r="CC33" s="286" t="s">
        <v>829</v>
      </c>
      <c r="CD33" s="283">
        <v>0</v>
      </c>
      <c r="CE33" s="286" t="s">
        <v>829</v>
      </c>
      <c r="CF33" s="286" t="s">
        <v>829</v>
      </c>
      <c r="CG33" s="286" t="s">
        <v>829</v>
      </c>
      <c r="CH33" s="286" t="s">
        <v>829</v>
      </c>
      <c r="CI33" s="286" t="s">
        <v>829</v>
      </c>
      <c r="CJ33" s="286" t="s">
        <v>829</v>
      </c>
      <c r="CK33" s="286" t="s">
        <v>829</v>
      </c>
      <c r="CL33" s="286" t="s">
        <v>829</v>
      </c>
      <c r="CM33" s="283">
        <v>0</v>
      </c>
      <c r="CN33" s="283">
        <f t="shared" si="10"/>
        <v>0</v>
      </c>
      <c r="CO33" s="286" t="s">
        <v>829</v>
      </c>
      <c r="CP33" s="286" t="s">
        <v>829</v>
      </c>
      <c r="CQ33" s="286" t="s">
        <v>829</v>
      </c>
      <c r="CR33" s="286" t="s">
        <v>829</v>
      </c>
      <c r="CS33" s="286" t="s">
        <v>829</v>
      </c>
      <c r="CT33" s="286" t="s">
        <v>829</v>
      </c>
      <c r="CU33" s="286" t="s">
        <v>829</v>
      </c>
      <c r="CV33" s="286" t="s">
        <v>829</v>
      </c>
      <c r="CW33" s="286" t="s">
        <v>829</v>
      </c>
      <c r="CX33" s="286" t="s">
        <v>829</v>
      </c>
      <c r="CY33" s="286" t="s">
        <v>829</v>
      </c>
      <c r="CZ33" s="286" t="s">
        <v>829</v>
      </c>
      <c r="DA33" s="283">
        <v>0</v>
      </c>
      <c r="DB33" s="286" t="s">
        <v>829</v>
      </c>
      <c r="DC33" s="286" t="s">
        <v>829</v>
      </c>
      <c r="DD33" s="286" t="s">
        <v>829</v>
      </c>
      <c r="DE33" s="286" t="s">
        <v>829</v>
      </c>
      <c r="DF33" s="286" t="s">
        <v>829</v>
      </c>
      <c r="DG33" s="286" t="s">
        <v>829</v>
      </c>
      <c r="DH33" s="286" t="s">
        <v>829</v>
      </c>
      <c r="DI33" s="283">
        <v>0</v>
      </c>
      <c r="DJ33" s="283">
        <f t="shared" si="12"/>
        <v>0</v>
      </c>
      <c r="DK33" s="286" t="s">
        <v>829</v>
      </c>
      <c r="DL33" s="286" t="s">
        <v>829</v>
      </c>
      <c r="DM33" s="286" t="s">
        <v>829</v>
      </c>
      <c r="DN33" s="286" t="s">
        <v>829</v>
      </c>
      <c r="DO33" s="286" t="s">
        <v>829</v>
      </c>
      <c r="DP33" s="286" t="s">
        <v>829</v>
      </c>
      <c r="DQ33" s="286" t="s">
        <v>829</v>
      </c>
      <c r="DR33" s="286" t="s">
        <v>829</v>
      </c>
      <c r="DS33" s="286" t="s">
        <v>829</v>
      </c>
      <c r="DT33" s="286" t="s">
        <v>829</v>
      </c>
      <c r="DU33" s="286" t="s">
        <v>829</v>
      </c>
      <c r="DV33" s="283">
        <v>0</v>
      </c>
      <c r="DW33" s="286" t="s">
        <v>829</v>
      </c>
      <c r="DX33" s="286" t="s">
        <v>829</v>
      </c>
      <c r="DY33" s="286" t="s">
        <v>829</v>
      </c>
      <c r="DZ33" s="283">
        <v>0</v>
      </c>
      <c r="EA33" s="286" t="s">
        <v>829</v>
      </c>
      <c r="EB33" s="286" t="s">
        <v>829</v>
      </c>
      <c r="EC33" s="286" t="s">
        <v>829</v>
      </c>
      <c r="ED33" s="286" t="s">
        <v>829</v>
      </c>
      <c r="EE33" s="283">
        <v>0</v>
      </c>
      <c r="EF33" s="283">
        <f t="shared" si="14"/>
        <v>0</v>
      </c>
      <c r="EG33" s="283">
        <v>0</v>
      </c>
      <c r="EH33" s="286" t="s">
        <v>829</v>
      </c>
      <c r="EI33" s="286" t="s">
        <v>829</v>
      </c>
      <c r="EJ33" s="283">
        <v>0</v>
      </c>
      <c r="EK33" s="286" t="s">
        <v>829</v>
      </c>
      <c r="EL33" s="286" t="s">
        <v>829</v>
      </c>
      <c r="EM33" s="286" t="s">
        <v>829</v>
      </c>
      <c r="EN33" s="283">
        <v>0</v>
      </c>
      <c r="EO33" s="283">
        <v>0</v>
      </c>
      <c r="EP33" s="283">
        <v>0</v>
      </c>
      <c r="EQ33" s="286" t="s">
        <v>829</v>
      </c>
      <c r="ER33" s="286" t="s">
        <v>829</v>
      </c>
      <c r="ES33" s="286" t="s">
        <v>829</v>
      </c>
      <c r="ET33" s="286" t="s">
        <v>829</v>
      </c>
      <c r="EU33" s="283">
        <v>0</v>
      </c>
      <c r="EV33" s="283">
        <v>0</v>
      </c>
      <c r="EW33" s="286" t="s">
        <v>829</v>
      </c>
      <c r="EX33" s="286" t="s">
        <v>829</v>
      </c>
      <c r="EY33" s="286" t="s">
        <v>829</v>
      </c>
      <c r="EZ33" s="283">
        <v>0</v>
      </c>
      <c r="FA33" s="283">
        <v>0</v>
      </c>
      <c r="FB33" s="283">
        <f t="shared" si="16"/>
        <v>0</v>
      </c>
      <c r="FC33" s="283">
        <v>0</v>
      </c>
      <c r="FD33" s="283">
        <v>0</v>
      </c>
      <c r="FE33" s="283">
        <v>0</v>
      </c>
      <c r="FF33" s="283">
        <v>0</v>
      </c>
      <c r="FG33" s="283">
        <v>0</v>
      </c>
      <c r="FH33" s="283">
        <v>0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829</v>
      </c>
      <c r="FQ33" s="286" t="s">
        <v>829</v>
      </c>
      <c r="FR33" s="286" t="s">
        <v>829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577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100</v>
      </c>
      <c r="I34" s="283">
        <f t="shared" si="23"/>
        <v>97</v>
      </c>
      <c r="J34" s="283">
        <f t="shared" si="24"/>
        <v>32</v>
      </c>
      <c r="K34" s="283">
        <f t="shared" si="25"/>
        <v>0</v>
      </c>
      <c r="L34" s="283">
        <f t="shared" si="26"/>
        <v>10</v>
      </c>
      <c r="M34" s="283">
        <f t="shared" si="27"/>
        <v>0</v>
      </c>
      <c r="N34" s="283">
        <f t="shared" si="28"/>
        <v>0</v>
      </c>
      <c r="O34" s="283">
        <f t="shared" si="29"/>
        <v>8</v>
      </c>
      <c r="P34" s="283">
        <f t="shared" si="30"/>
        <v>0</v>
      </c>
      <c r="Q34" s="283">
        <f t="shared" si="31"/>
        <v>0</v>
      </c>
      <c r="R34" s="283">
        <f t="shared" si="32"/>
        <v>232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98</v>
      </c>
      <c r="Z34" s="283">
        <f t="shared" si="4"/>
        <v>260</v>
      </c>
      <c r="AA34" s="283">
        <v>0</v>
      </c>
      <c r="AB34" s="283">
        <v>0</v>
      </c>
      <c r="AC34" s="283">
        <v>0</v>
      </c>
      <c r="AD34" s="283">
        <v>28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829</v>
      </c>
      <c r="AM34" s="286" t="s">
        <v>829</v>
      </c>
      <c r="AN34" s="283">
        <v>232</v>
      </c>
      <c r="AO34" s="286" t="s">
        <v>829</v>
      </c>
      <c r="AP34" s="286" t="s">
        <v>829</v>
      </c>
      <c r="AQ34" s="283">
        <v>0</v>
      </c>
      <c r="AR34" s="286" t="s">
        <v>829</v>
      </c>
      <c r="AS34" s="283">
        <v>0</v>
      </c>
      <c r="AT34" s="286" t="s">
        <v>829</v>
      </c>
      <c r="AU34" s="283">
        <v>0</v>
      </c>
      <c r="AV34" s="283">
        <f t="shared" si="6"/>
        <v>98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829</v>
      </c>
      <c r="BI34" s="286" t="s">
        <v>829</v>
      </c>
      <c r="BJ34" s="286" t="s">
        <v>829</v>
      </c>
      <c r="BK34" s="286" t="s">
        <v>829</v>
      </c>
      <c r="BL34" s="286" t="s">
        <v>829</v>
      </c>
      <c r="BM34" s="286" t="s">
        <v>829</v>
      </c>
      <c r="BN34" s="286" t="s">
        <v>829</v>
      </c>
      <c r="BO34" s="286" t="s">
        <v>829</v>
      </c>
      <c r="BP34" s="286" t="s">
        <v>829</v>
      </c>
      <c r="BQ34" s="283">
        <v>98</v>
      </c>
      <c r="BR34" s="283">
        <f t="shared" si="8"/>
        <v>0</v>
      </c>
      <c r="BS34" s="286" t="s">
        <v>829</v>
      </c>
      <c r="BT34" s="286" t="s">
        <v>829</v>
      </c>
      <c r="BU34" s="286" t="s">
        <v>829</v>
      </c>
      <c r="BV34" s="286" t="s">
        <v>829</v>
      </c>
      <c r="BW34" s="286" t="s">
        <v>829</v>
      </c>
      <c r="BX34" s="286" t="s">
        <v>829</v>
      </c>
      <c r="BY34" s="286" t="s">
        <v>829</v>
      </c>
      <c r="BZ34" s="286" t="s">
        <v>829</v>
      </c>
      <c r="CA34" s="286" t="s">
        <v>829</v>
      </c>
      <c r="CB34" s="286" t="s">
        <v>829</v>
      </c>
      <c r="CC34" s="286" t="s">
        <v>829</v>
      </c>
      <c r="CD34" s="283">
        <v>0</v>
      </c>
      <c r="CE34" s="286" t="s">
        <v>829</v>
      </c>
      <c r="CF34" s="286" t="s">
        <v>829</v>
      </c>
      <c r="CG34" s="286" t="s">
        <v>829</v>
      </c>
      <c r="CH34" s="286" t="s">
        <v>829</v>
      </c>
      <c r="CI34" s="286" t="s">
        <v>829</v>
      </c>
      <c r="CJ34" s="286" t="s">
        <v>829</v>
      </c>
      <c r="CK34" s="286" t="s">
        <v>829</v>
      </c>
      <c r="CL34" s="286" t="s">
        <v>829</v>
      </c>
      <c r="CM34" s="283">
        <v>0</v>
      </c>
      <c r="CN34" s="283">
        <f t="shared" si="10"/>
        <v>0</v>
      </c>
      <c r="CO34" s="286" t="s">
        <v>829</v>
      </c>
      <c r="CP34" s="286" t="s">
        <v>829</v>
      </c>
      <c r="CQ34" s="286" t="s">
        <v>829</v>
      </c>
      <c r="CR34" s="286" t="s">
        <v>829</v>
      </c>
      <c r="CS34" s="286" t="s">
        <v>829</v>
      </c>
      <c r="CT34" s="286" t="s">
        <v>829</v>
      </c>
      <c r="CU34" s="286" t="s">
        <v>829</v>
      </c>
      <c r="CV34" s="286" t="s">
        <v>829</v>
      </c>
      <c r="CW34" s="286" t="s">
        <v>829</v>
      </c>
      <c r="CX34" s="286" t="s">
        <v>829</v>
      </c>
      <c r="CY34" s="286" t="s">
        <v>829</v>
      </c>
      <c r="CZ34" s="286" t="s">
        <v>829</v>
      </c>
      <c r="DA34" s="283">
        <v>0</v>
      </c>
      <c r="DB34" s="286" t="s">
        <v>829</v>
      </c>
      <c r="DC34" s="286" t="s">
        <v>829</v>
      </c>
      <c r="DD34" s="286" t="s">
        <v>829</v>
      </c>
      <c r="DE34" s="286" t="s">
        <v>829</v>
      </c>
      <c r="DF34" s="286" t="s">
        <v>829</v>
      </c>
      <c r="DG34" s="286" t="s">
        <v>829</v>
      </c>
      <c r="DH34" s="286" t="s">
        <v>829</v>
      </c>
      <c r="DI34" s="283">
        <v>0</v>
      </c>
      <c r="DJ34" s="283">
        <f t="shared" si="12"/>
        <v>0</v>
      </c>
      <c r="DK34" s="286" t="s">
        <v>829</v>
      </c>
      <c r="DL34" s="286" t="s">
        <v>829</v>
      </c>
      <c r="DM34" s="286" t="s">
        <v>829</v>
      </c>
      <c r="DN34" s="286" t="s">
        <v>829</v>
      </c>
      <c r="DO34" s="286" t="s">
        <v>829</v>
      </c>
      <c r="DP34" s="286" t="s">
        <v>829</v>
      </c>
      <c r="DQ34" s="286" t="s">
        <v>829</v>
      </c>
      <c r="DR34" s="286" t="s">
        <v>829</v>
      </c>
      <c r="DS34" s="286" t="s">
        <v>829</v>
      </c>
      <c r="DT34" s="286" t="s">
        <v>829</v>
      </c>
      <c r="DU34" s="286" t="s">
        <v>829</v>
      </c>
      <c r="DV34" s="283">
        <v>0</v>
      </c>
      <c r="DW34" s="286" t="s">
        <v>829</v>
      </c>
      <c r="DX34" s="286" t="s">
        <v>829</v>
      </c>
      <c r="DY34" s="286" t="s">
        <v>829</v>
      </c>
      <c r="DZ34" s="283">
        <v>0</v>
      </c>
      <c r="EA34" s="286" t="s">
        <v>829</v>
      </c>
      <c r="EB34" s="286" t="s">
        <v>829</v>
      </c>
      <c r="EC34" s="286" t="s">
        <v>829</v>
      </c>
      <c r="ED34" s="286" t="s">
        <v>829</v>
      </c>
      <c r="EE34" s="283">
        <v>0</v>
      </c>
      <c r="EF34" s="283">
        <f t="shared" si="14"/>
        <v>0</v>
      </c>
      <c r="EG34" s="283">
        <v>0</v>
      </c>
      <c r="EH34" s="286" t="s">
        <v>829</v>
      </c>
      <c r="EI34" s="286" t="s">
        <v>829</v>
      </c>
      <c r="EJ34" s="283">
        <v>0</v>
      </c>
      <c r="EK34" s="286" t="s">
        <v>829</v>
      </c>
      <c r="EL34" s="286" t="s">
        <v>829</v>
      </c>
      <c r="EM34" s="286" t="s">
        <v>829</v>
      </c>
      <c r="EN34" s="283">
        <v>0</v>
      </c>
      <c r="EO34" s="283">
        <v>0</v>
      </c>
      <c r="EP34" s="283">
        <v>0</v>
      </c>
      <c r="EQ34" s="286" t="s">
        <v>829</v>
      </c>
      <c r="ER34" s="286" t="s">
        <v>829</v>
      </c>
      <c r="ES34" s="286" t="s">
        <v>829</v>
      </c>
      <c r="ET34" s="286" t="s">
        <v>829</v>
      </c>
      <c r="EU34" s="283">
        <v>0</v>
      </c>
      <c r="EV34" s="283">
        <v>0</v>
      </c>
      <c r="EW34" s="286" t="s">
        <v>829</v>
      </c>
      <c r="EX34" s="286" t="s">
        <v>829</v>
      </c>
      <c r="EY34" s="286" t="s">
        <v>829</v>
      </c>
      <c r="EZ34" s="283">
        <v>0</v>
      </c>
      <c r="FA34" s="283">
        <v>0</v>
      </c>
      <c r="FB34" s="283">
        <f t="shared" si="16"/>
        <v>219</v>
      </c>
      <c r="FC34" s="283">
        <v>0</v>
      </c>
      <c r="FD34" s="283">
        <v>0</v>
      </c>
      <c r="FE34" s="283">
        <v>0</v>
      </c>
      <c r="FF34" s="283">
        <v>72</v>
      </c>
      <c r="FG34" s="283">
        <v>97</v>
      </c>
      <c r="FH34" s="283">
        <v>32</v>
      </c>
      <c r="FI34" s="283">
        <v>0</v>
      </c>
      <c r="FJ34" s="283">
        <v>10</v>
      </c>
      <c r="FK34" s="283">
        <v>0</v>
      </c>
      <c r="FL34" s="283">
        <v>0</v>
      </c>
      <c r="FM34" s="283">
        <v>8</v>
      </c>
      <c r="FN34" s="283">
        <v>0</v>
      </c>
      <c r="FO34" s="283">
        <v>0</v>
      </c>
      <c r="FP34" s="286" t="s">
        <v>829</v>
      </c>
      <c r="FQ34" s="286" t="s">
        <v>829</v>
      </c>
      <c r="FR34" s="286" t="s">
        <v>829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244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68</v>
      </c>
      <c r="I35" s="283">
        <f t="shared" si="23"/>
        <v>0</v>
      </c>
      <c r="J35" s="283">
        <f t="shared" si="24"/>
        <v>12</v>
      </c>
      <c r="K35" s="283">
        <f t="shared" si="25"/>
        <v>1</v>
      </c>
      <c r="L35" s="283">
        <f t="shared" si="26"/>
        <v>22</v>
      </c>
      <c r="M35" s="283">
        <f t="shared" si="27"/>
        <v>2</v>
      </c>
      <c r="N35" s="283">
        <f t="shared" si="28"/>
        <v>1</v>
      </c>
      <c r="O35" s="283">
        <f t="shared" si="29"/>
        <v>0</v>
      </c>
      <c r="P35" s="283">
        <f t="shared" si="30"/>
        <v>32</v>
      </c>
      <c r="Q35" s="283">
        <f t="shared" si="31"/>
        <v>0</v>
      </c>
      <c r="R35" s="283">
        <f t="shared" si="32"/>
        <v>106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119</v>
      </c>
      <c r="AA35" s="283">
        <v>0</v>
      </c>
      <c r="AB35" s="283">
        <v>0</v>
      </c>
      <c r="AC35" s="283">
        <v>0</v>
      </c>
      <c r="AD35" s="283">
        <v>13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829</v>
      </c>
      <c r="AM35" s="286" t="s">
        <v>829</v>
      </c>
      <c r="AN35" s="283">
        <v>106</v>
      </c>
      <c r="AO35" s="286" t="s">
        <v>829</v>
      </c>
      <c r="AP35" s="286" t="s">
        <v>829</v>
      </c>
      <c r="AQ35" s="283">
        <v>0</v>
      </c>
      <c r="AR35" s="286" t="s">
        <v>829</v>
      </c>
      <c r="AS35" s="283">
        <v>0</v>
      </c>
      <c r="AT35" s="286" t="s">
        <v>829</v>
      </c>
      <c r="AU35" s="283">
        <v>0</v>
      </c>
      <c r="AV35" s="283">
        <f t="shared" si="6"/>
        <v>55</v>
      </c>
      <c r="AW35" s="283">
        <v>0</v>
      </c>
      <c r="AX35" s="283">
        <v>0</v>
      </c>
      <c r="AY35" s="283">
        <v>0</v>
      </c>
      <c r="AZ35" s="283">
        <v>55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829</v>
      </c>
      <c r="BI35" s="286" t="s">
        <v>829</v>
      </c>
      <c r="BJ35" s="286" t="s">
        <v>829</v>
      </c>
      <c r="BK35" s="286" t="s">
        <v>829</v>
      </c>
      <c r="BL35" s="286" t="s">
        <v>829</v>
      </c>
      <c r="BM35" s="286" t="s">
        <v>829</v>
      </c>
      <c r="BN35" s="286" t="s">
        <v>829</v>
      </c>
      <c r="BO35" s="286" t="s">
        <v>829</v>
      </c>
      <c r="BP35" s="286" t="s">
        <v>829</v>
      </c>
      <c r="BQ35" s="283">
        <v>0</v>
      </c>
      <c r="BR35" s="283">
        <f t="shared" si="8"/>
        <v>32</v>
      </c>
      <c r="BS35" s="286" t="s">
        <v>829</v>
      </c>
      <c r="BT35" s="286" t="s">
        <v>829</v>
      </c>
      <c r="BU35" s="286" t="s">
        <v>829</v>
      </c>
      <c r="BV35" s="286" t="s">
        <v>829</v>
      </c>
      <c r="BW35" s="286" t="s">
        <v>829</v>
      </c>
      <c r="BX35" s="286" t="s">
        <v>829</v>
      </c>
      <c r="BY35" s="286" t="s">
        <v>829</v>
      </c>
      <c r="BZ35" s="286" t="s">
        <v>829</v>
      </c>
      <c r="CA35" s="286" t="s">
        <v>829</v>
      </c>
      <c r="CB35" s="286" t="s">
        <v>829</v>
      </c>
      <c r="CC35" s="286" t="s">
        <v>829</v>
      </c>
      <c r="CD35" s="283">
        <v>32</v>
      </c>
      <c r="CE35" s="286" t="s">
        <v>829</v>
      </c>
      <c r="CF35" s="286" t="s">
        <v>829</v>
      </c>
      <c r="CG35" s="286" t="s">
        <v>829</v>
      </c>
      <c r="CH35" s="286" t="s">
        <v>829</v>
      </c>
      <c r="CI35" s="286" t="s">
        <v>829</v>
      </c>
      <c r="CJ35" s="286" t="s">
        <v>829</v>
      </c>
      <c r="CK35" s="286" t="s">
        <v>829</v>
      </c>
      <c r="CL35" s="286" t="s">
        <v>829</v>
      </c>
      <c r="CM35" s="283">
        <v>0</v>
      </c>
      <c r="CN35" s="283">
        <f t="shared" si="10"/>
        <v>0</v>
      </c>
      <c r="CO35" s="286" t="s">
        <v>829</v>
      </c>
      <c r="CP35" s="286" t="s">
        <v>829</v>
      </c>
      <c r="CQ35" s="286" t="s">
        <v>829</v>
      </c>
      <c r="CR35" s="286" t="s">
        <v>829</v>
      </c>
      <c r="CS35" s="286" t="s">
        <v>829</v>
      </c>
      <c r="CT35" s="286" t="s">
        <v>829</v>
      </c>
      <c r="CU35" s="286" t="s">
        <v>829</v>
      </c>
      <c r="CV35" s="286" t="s">
        <v>829</v>
      </c>
      <c r="CW35" s="286" t="s">
        <v>829</v>
      </c>
      <c r="CX35" s="286" t="s">
        <v>829</v>
      </c>
      <c r="CY35" s="286" t="s">
        <v>829</v>
      </c>
      <c r="CZ35" s="286" t="s">
        <v>829</v>
      </c>
      <c r="DA35" s="283">
        <v>0</v>
      </c>
      <c r="DB35" s="286" t="s">
        <v>829</v>
      </c>
      <c r="DC35" s="286" t="s">
        <v>829</v>
      </c>
      <c r="DD35" s="286" t="s">
        <v>829</v>
      </c>
      <c r="DE35" s="286" t="s">
        <v>829</v>
      </c>
      <c r="DF35" s="286" t="s">
        <v>829</v>
      </c>
      <c r="DG35" s="286" t="s">
        <v>829</v>
      </c>
      <c r="DH35" s="286" t="s">
        <v>829</v>
      </c>
      <c r="DI35" s="283">
        <v>0</v>
      </c>
      <c r="DJ35" s="283">
        <f t="shared" si="12"/>
        <v>0</v>
      </c>
      <c r="DK35" s="286" t="s">
        <v>829</v>
      </c>
      <c r="DL35" s="286" t="s">
        <v>829</v>
      </c>
      <c r="DM35" s="286" t="s">
        <v>829</v>
      </c>
      <c r="DN35" s="286" t="s">
        <v>829</v>
      </c>
      <c r="DO35" s="286" t="s">
        <v>829</v>
      </c>
      <c r="DP35" s="286" t="s">
        <v>829</v>
      </c>
      <c r="DQ35" s="286" t="s">
        <v>829</v>
      </c>
      <c r="DR35" s="286" t="s">
        <v>829</v>
      </c>
      <c r="DS35" s="286" t="s">
        <v>829</v>
      </c>
      <c r="DT35" s="286" t="s">
        <v>829</v>
      </c>
      <c r="DU35" s="286" t="s">
        <v>829</v>
      </c>
      <c r="DV35" s="283">
        <v>0</v>
      </c>
      <c r="DW35" s="286" t="s">
        <v>829</v>
      </c>
      <c r="DX35" s="286" t="s">
        <v>829</v>
      </c>
      <c r="DY35" s="286" t="s">
        <v>829</v>
      </c>
      <c r="DZ35" s="283">
        <v>0</v>
      </c>
      <c r="EA35" s="286" t="s">
        <v>829</v>
      </c>
      <c r="EB35" s="286" t="s">
        <v>829</v>
      </c>
      <c r="EC35" s="286" t="s">
        <v>829</v>
      </c>
      <c r="ED35" s="286" t="s">
        <v>829</v>
      </c>
      <c r="EE35" s="283">
        <v>0</v>
      </c>
      <c r="EF35" s="283">
        <f t="shared" si="14"/>
        <v>0</v>
      </c>
      <c r="EG35" s="283">
        <v>0</v>
      </c>
      <c r="EH35" s="286" t="s">
        <v>829</v>
      </c>
      <c r="EI35" s="286" t="s">
        <v>829</v>
      </c>
      <c r="EJ35" s="283">
        <v>0</v>
      </c>
      <c r="EK35" s="286" t="s">
        <v>829</v>
      </c>
      <c r="EL35" s="286" t="s">
        <v>829</v>
      </c>
      <c r="EM35" s="286" t="s">
        <v>829</v>
      </c>
      <c r="EN35" s="283">
        <v>0</v>
      </c>
      <c r="EO35" s="283">
        <v>0</v>
      </c>
      <c r="EP35" s="283">
        <v>0</v>
      </c>
      <c r="EQ35" s="286" t="s">
        <v>829</v>
      </c>
      <c r="ER35" s="286" t="s">
        <v>829</v>
      </c>
      <c r="ES35" s="286" t="s">
        <v>829</v>
      </c>
      <c r="ET35" s="286" t="s">
        <v>829</v>
      </c>
      <c r="EU35" s="283">
        <v>0</v>
      </c>
      <c r="EV35" s="283">
        <v>0</v>
      </c>
      <c r="EW35" s="286" t="s">
        <v>829</v>
      </c>
      <c r="EX35" s="286" t="s">
        <v>829</v>
      </c>
      <c r="EY35" s="286" t="s">
        <v>829</v>
      </c>
      <c r="EZ35" s="283">
        <v>0</v>
      </c>
      <c r="FA35" s="283">
        <v>0</v>
      </c>
      <c r="FB35" s="283">
        <f t="shared" si="16"/>
        <v>38</v>
      </c>
      <c r="FC35" s="283">
        <v>0</v>
      </c>
      <c r="FD35" s="283">
        <v>0</v>
      </c>
      <c r="FE35" s="283">
        <v>0</v>
      </c>
      <c r="FF35" s="283">
        <v>0</v>
      </c>
      <c r="FG35" s="283">
        <v>0</v>
      </c>
      <c r="FH35" s="283">
        <v>12</v>
      </c>
      <c r="FI35" s="283">
        <v>1</v>
      </c>
      <c r="FJ35" s="283">
        <v>22</v>
      </c>
      <c r="FK35" s="283">
        <v>2</v>
      </c>
      <c r="FL35" s="283">
        <v>1</v>
      </c>
      <c r="FM35" s="283">
        <v>0</v>
      </c>
      <c r="FN35" s="283">
        <v>0</v>
      </c>
      <c r="FO35" s="283">
        <v>0</v>
      </c>
      <c r="FP35" s="286" t="s">
        <v>829</v>
      </c>
      <c r="FQ35" s="286" t="s">
        <v>829</v>
      </c>
      <c r="FR35" s="286" t="s">
        <v>829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254</v>
      </c>
      <c r="E36" s="283">
        <f t="shared" si="19"/>
        <v>0</v>
      </c>
      <c r="F36" s="283">
        <f t="shared" si="20"/>
        <v>0</v>
      </c>
      <c r="G36" s="283">
        <f t="shared" si="21"/>
        <v>0</v>
      </c>
      <c r="H36" s="283">
        <f t="shared" si="22"/>
        <v>28</v>
      </c>
      <c r="I36" s="283">
        <f t="shared" si="23"/>
        <v>0</v>
      </c>
      <c r="J36" s="283">
        <f t="shared" si="24"/>
        <v>0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226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0</v>
      </c>
      <c r="Z36" s="283">
        <f t="shared" si="4"/>
        <v>254</v>
      </c>
      <c r="AA36" s="283">
        <v>0</v>
      </c>
      <c r="AB36" s="283">
        <v>0</v>
      </c>
      <c r="AC36" s="283">
        <v>0</v>
      </c>
      <c r="AD36" s="283">
        <v>28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829</v>
      </c>
      <c r="AM36" s="286" t="s">
        <v>829</v>
      </c>
      <c r="AN36" s="283">
        <v>226</v>
      </c>
      <c r="AO36" s="286" t="s">
        <v>829</v>
      </c>
      <c r="AP36" s="286" t="s">
        <v>829</v>
      </c>
      <c r="AQ36" s="283">
        <v>0</v>
      </c>
      <c r="AR36" s="286" t="s">
        <v>829</v>
      </c>
      <c r="AS36" s="283">
        <v>0</v>
      </c>
      <c r="AT36" s="286" t="s">
        <v>829</v>
      </c>
      <c r="AU36" s="283">
        <v>0</v>
      </c>
      <c r="AV36" s="283">
        <f t="shared" si="6"/>
        <v>0</v>
      </c>
      <c r="AW36" s="283">
        <v>0</v>
      </c>
      <c r="AX36" s="283">
        <v>0</v>
      </c>
      <c r="AY36" s="283"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829</v>
      </c>
      <c r="BI36" s="286" t="s">
        <v>829</v>
      </c>
      <c r="BJ36" s="286" t="s">
        <v>829</v>
      </c>
      <c r="BK36" s="286" t="s">
        <v>829</v>
      </c>
      <c r="BL36" s="286" t="s">
        <v>829</v>
      </c>
      <c r="BM36" s="286" t="s">
        <v>829</v>
      </c>
      <c r="BN36" s="286" t="s">
        <v>829</v>
      </c>
      <c r="BO36" s="286" t="s">
        <v>829</v>
      </c>
      <c r="BP36" s="286" t="s">
        <v>829</v>
      </c>
      <c r="BQ36" s="283">
        <v>0</v>
      </c>
      <c r="BR36" s="283">
        <f t="shared" si="8"/>
        <v>0</v>
      </c>
      <c r="BS36" s="286" t="s">
        <v>829</v>
      </c>
      <c r="BT36" s="286" t="s">
        <v>829</v>
      </c>
      <c r="BU36" s="286" t="s">
        <v>829</v>
      </c>
      <c r="BV36" s="286" t="s">
        <v>829</v>
      </c>
      <c r="BW36" s="286" t="s">
        <v>829</v>
      </c>
      <c r="BX36" s="286" t="s">
        <v>829</v>
      </c>
      <c r="BY36" s="286" t="s">
        <v>829</v>
      </c>
      <c r="BZ36" s="286" t="s">
        <v>829</v>
      </c>
      <c r="CA36" s="286" t="s">
        <v>829</v>
      </c>
      <c r="CB36" s="286" t="s">
        <v>829</v>
      </c>
      <c r="CC36" s="286" t="s">
        <v>829</v>
      </c>
      <c r="CD36" s="283">
        <v>0</v>
      </c>
      <c r="CE36" s="286" t="s">
        <v>829</v>
      </c>
      <c r="CF36" s="286" t="s">
        <v>829</v>
      </c>
      <c r="CG36" s="286" t="s">
        <v>829</v>
      </c>
      <c r="CH36" s="286" t="s">
        <v>829</v>
      </c>
      <c r="CI36" s="286" t="s">
        <v>829</v>
      </c>
      <c r="CJ36" s="286" t="s">
        <v>829</v>
      </c>
      <c r="CK36" s="286" t="s">
        <v>829</v>
      </c>
      <c r="CL36" s="286" t="s">
        <v>829</v>
      </c>
      <c r="CM36" s="283">
        <v>0</v>
      </c>
      <c r="CN36" s="283">
        <f t="shared" si="10"/>
        <v>0</v>
      </c>
      <c r="CO36" s="286" t="s">
        <v>829</v>
      </c>
      <c r="CP36" s="286" t="s">
        <v>829</v>
      </c>
      <c r="CQ36" s="286" t="s">
        <v>829</v>
      </c>
      <c r="CR36" s="286" t="s">
        <v>829</v>
      </c>
      <c r="CS36" s="286" t="s">
        <v>829</v>
      </c>
      <c r="CT36" s="286" t="s">
        <v>829</v>
      </c>
      <c r="CU36" s="286" t="s">
        <v>829</v>
      </c>
      <c r="CV36" s="286" t="s">
        <v>829</v>
      </c>
      <c r="CW36" s="286" t="s">
        <v>829</v>
      </c>
      <c r="CX36" s="286" t="s">
        <v>829</v>
      </c>
      <c r="CY36" s="286" t="s">
        <v>829</v>
      </c>
      <c r="CZ36" s="286" t="s">
        <v>829</v>
      </c>
      <c r="DA36" s="283">
        <v>0</v>
      </c>
      <c r="DB36" s="286" t="s">
        <v>829</v>
      </c>
      <c r="DC36" s="286" t="s">
        <v>829</v>
      </c>
      <c r="DD36" s="286" t="s">
        <v>829</v>
      </c>
      <c r="DE36" s="286" t="s">
        <v>829</v>
      </c>
      <c r="DF36" s="286" t="s">
        <v>829</v>
      </c>
      <c r="DG36" s="286" t="s">
        <v>829</v>
      </c>
      <c r="DH36" s="286" t="s">
        <v>829</v>
      </c>
      <c r="DI36" s="283">
        <v>0</v>
      </c>
      <c r="DJ36" s="283">
        <f t="shared" si="12"/>
        <v>0</v>
      </c>
      <c r="DK36" s="286" t="s">
        <v>829</v>
      </c>
      <c r="DL36" s="286" t="s">
        <v>829</v>
      </c>
      <c r="DM36" s="286" t="s">
        <v>829</v>
      </c>
      <c r="DN36" s="286" t="s">
        <v>829</v>
      </c>
      <c r="DO36" s="286" t="s">
        <v>829</v>
      </c>
      <c r="DP36" s="286" t="s">
        <v>829</v>
      </c>
      <c r="DQ36" s="286" t="s">
        <v>829</v>
      </c>
      <c r="DR36" s="286" t="s">
        <v>829</v>
      </c>
      <c r="DS36" s="286" t="s">
        <v>829</v>
      </c>
      <c r="DT36" s="286" t="s">
        <v>829</v>
      </c>
      <c r="DU36" s="286" t="s">
        <v>829</v>
      </c>
      <c r="DV36" s="283">
        <v>0</v>
      </c>
      <c r="DW36" s="286" t="s">
        <v>829</v>
      </c>
      <c r="DX36" s="286" t="s">
        <v>829</v>
      </c>
      <c r="DY36" s="286" t="s">
        <v>829</v>
      </c>
      <c r="DZ36" s="283">
        <v>0</v>
      </c>
      <c r="EA36" s="286" t="s">
        <v>829</v>
      </c>
      <c r="EB36" s="286" t="s">
        <v>829</v>
      </c>
      <c r="EC36" s="286" t="s">
        <v>829</v>
      </c>
      <c r="ED36" s="286" t="s">
        <v>829</v>
      </c>
      <c r="EE36" s="283">
        <v>0</v>
      </c>
      <c r="EF36" s="283">
        <f t="shared" si="14"/>
        <v>0</v>
      </c>
      <c r="EG36" s="283">
        <v>0</v>
      </c>
      <c r="EH36" s="286" t="s">
        <v>829</v>
      </c>
      <c r="EI36" s="286" t="s">
        <v>829</v>
      </c>
      <c r="EJ36" s="283">
        <v>0</v>
      </c>
      <c r="EK36" s="286" t="s">
        <v>829</v>
      </c>
      <c r="EL36" s="286" t="s">
        <v>829</v>
      </c>
      <c r="EM36" s="286" t="s">
        <v>829</v>
      </c>
      <c r="EN36" s="283">
        <v>0</v>
      </c>
      <c r="EO36" s="283">
        <v>0</v>
      </c>
      <c r="EP36" s="283">
        <v>0</v>
      </c>
      <c r="EQ36" s="286" t="s">
        <v>829</v>
      </c>
      <c r="ER36" s="286" t="s">
        <v>829</v>
      </c>
      <c r="ES36" s="286" t="s">
        <v>829</v>
      </c>
      <c r="ET36" s="286" t="s">
        <v>829</v>
      </c>
      <c r="EU36" s="283">
        <v>0</v>
      </c>
      <c r="EV36" s="283">
        <v>0</v>
      </c>
      <c r="EW36" s="286" t="s">
        <v>829</v>
      </c>
      <c r="EX36" s="286" t="s">
        <v>829</v>
      </c>
      <c r="EY36" s="286" t="s">
        <v>829</v>
      </c>
      <c r="EZ36" s="283">
        <v>0</v>
      </c>
      <c r="FA36" s="283">
        <v>0</v>
      </c>
      <c r="FB36" s="283">
        <f t="shared" si="16"/>
        <v>0</v>
      </c>
      <c r="FC36" s="283">
        <v>0</v>
      </c>
      <c r="FD36" s="283">
        <v>0</v>
      </c>
      <c r="FE36" s="283">
        <v>0</v>
      </c>
      <c r="FF36" s="283">
        <v>0</v>
      </c>
      <c r="FG36" s="283">
        <v>0</v>
      </c>
      <c r="FH36" s="283">
        <v>0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829</v>
      </c>
      <c r="FQ36" s="286" t="s">
        <v>829</v>
      </c>
      <c r="FR36" s="286" t="s">
        <v>829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713</v>
      </c>
      <c r="E37" s="283">
        <f t="shared" si="19"/>
        <v>124</v>
      </c>
      <c r="F37" s="283">
        <f t="shared" si="20"/>
        <v>9</v>
      </c>
      <c r="G37" s="283">
        <f t="shared" si="21"/>
        <v>32</v>
      </c>
      <c r="H37" s="283">
        <f t="shared" si="22"/>
        <v>37</v>
      </c>
      <c r="I37" s="283">
        <f t="shared" si="23"/>
        <v>107</v>
      </c>
      <c r="J37" s="283">
        <f t="shared" si="24"/>
        <v>43</v>
      </c>
      <c r="K37" s="283">
        <f t="shared" si="25"/>
        <v>2</v>
      </c>
      <c r="L37" s="283">
        <f t="shared" si="26"/>
        <v>82</v>
      </c>
      <c r="M37" s="283">
        <f t="shared" si="27"/>
        <v>0</v>
      </c>
      <c r="N37" s="283">
        <f t="shared" si="28"/>
        <v>40</v>
      </c>
      <c r="O37" s="283">
        <f t="shared" si="29"/>
        <v>10</v>
      </c>
      <c r="P37" s="283">
        <f t="shared" si="30"/>
        <v>0</v>
      </c>
      <c r="Q37" s="283">
        <f t="shared" si="31"/>
        <v>0</v>
      </c>
      <c r="R37" s="283">
        <f t="shared" si="32"/>
        <v>202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25</v>
      </c>
      <c r="Z37" s="283">
        <f t="shared" si="4"/>
        <v>227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829</v>
      </c>
      <c r="AM37" s="286" t="s">
        <v>829</v>
      </c>
      <c r="AN37" s="283">
        <v>202</v>
      </c>
      <c r="AO37" s="286" t="s">
        <v>829</v>
      </c>
      <c r="AP37" s="286" t="s">
        <v>829</v>
      </c>
      <c r="AQ37" s="283">
        <v>0</v>
      </c>
      <c r="AR37" s="286" t="s">
        <v>829</v>
      </c>
      <c r="AS37" s="283">
        <v>0</v>
      </c>
      <c r="AT37" s="286" t="s">
        <v>829</v>
      </c>
      <c r="AU37" s="283">
        <v>25</v>
      </c>
      <c r="AV37" s="283">
        <f t="shared" si="6"/>
        <v>0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829</v>
      </c>
      <c r="BI37" s="286" t="s">
        <v>829</v>
      </c>
      <c r="BJ37" s="286" t="s">
        <v>829</v>
      </c>
      <c r="BK37" s="286" t="s">
        <v>829</v>
      </c>
      <c r="BL37" s="286" t="s">
        <v>829</v>
      </c>
      <c r="BM37" s="286" t="s">
        <v>829</v>
      </c>
      <c r="BN37" s="286" t="s">
        <v>829</v>
      </c>
      <c r="BO37" s="286" t="s">
        <v>829</v>
      </c>
      <c r="BP37" s="286" t="s">
        <v>829</v>
      </c>
      <c r="BQ37" s="283">
        <v>0</v>
      </c>
      <c r="BR37" s="283">
        <f t="shared" si="8"/>
        <v>0</v>
      </c>
      <c r="BS37" s="286" t="s">
        <v>829</v>
      </c>
      <c r="BT37" s="286" t="s">
        <v>829</v>
      </c>
      <c r="BU37" s="286" t="s">
        <v>829</v>
      </c>
      <c r="BV37" s="286" t="s">
        <v>829</v>
      </c>
      <c r="BW37" s="286" t="s">
        <v>829</v>
      </c>
      <c r="BX37" s="286" t="s">
        <v>829</v>
      </c>
      <c r="BY37" s="286" t="s">
        <v>829</v>
      </c>
      <c r="BZ37" s="286" t="s">
        <v>829</v>
      </c>
      <c r="CA37" s="286" t="s">
        <v>829</v>
      </c>
      <c r="CB37" s="286" t="s">
        <v>829</v>
      </c>
      <c r="CC37" s="286" t="s">
        <v>829</v>
      </c>
      <c r="CD37" s="283">
        <v>0</v>
      </c>
      <c r="CE37" s="286" t="s">
        <v>829</v>
      </c>
      <c r="CF37" s="286" t="s">
        <v>829</v>
      </c>
      <c r="CG37" s="286" t="s">
        <v>829</v>
      </c>
      <c r="CH37" s="286" t="s">
        <v>829</v>
      </c>
      <c r="CI37" s="286" t="s">
        <v>829</v>
      </c>
      <c r="CJ37" s="286" t="s">
        <v>829</v>
      </c>
      <c r="CK37" s="286" t="s">
        <v>829</v>
      </c>
      <c r="CL37" s="286" t="s">
        <v>829</v>
      </c>
      <c r="CM37" s="283">
        <v>0</v>
      </c>
      <c r="CN37" s="283">
        <f t="shared" si="10"/>
        <v>0</v>
      </c>
      <c r="CO37" s="286" t="s">
        <v>829</v>
      </c>
      <c r="CP37" s="286" t="s">
        <v>829</v>
      </c>
      <c r="CQ37" s="286" t="s">
        <v>829</v>
      </c>
      <c r="CR37" s="286" t="s">
        <v>829</v>
      </c>
      <c r="CS37" s="286" t="s">
        <v>829</v>
      </c>
      <c r="CT37" s="286" t="s">
        <v>829</v>
      </c>
      <c r="CU37" s="286" t="s">
        <v>829</v>
      </c>
      <c r="CV37" s="286" t="s">
        <v>829</v>
      </c>
      <c r="CW37" s="286" t="s">
        <v>829</v>
      </c>
      <c r="CX37" s="286" t="s">
        <v>829</v>
      </c>
      <c r="CY37" s="286" t="s">
        <v>829</v>
      </c>
      <c r="CZ37" s="286" t="s">
        <v>829</v>
      </c>
      <c r="DA37" s="283">
        <v>0</v>
      </c>
      <c r="DB37" s="286" t="s">
        <v>829</v>
      </c>
      <c r="DC37" s="286" t="s">
        <v>829</v>
      </c>
      <c r="DD37" s="286" t="s">
        <v>829</v>
      </c>
      <c r="DE37" s="286" t="s">
        <v>829</v>
      </c>
      <c r="DF37" s="286" t="s">
        <v>829</v>
      </c>
      <c r="DG37" s="286" t="s">
        <v>829</v>
      </c>
      <c r="DH37" s="286" t="s">
        <v>829</v>
      </c>
      <c r="DI37" s="283">
        <v>0</v>
      </c>
      <c r="DJ37" s="283">
        <f t="shared" si="12"/>
        <v>0</v>
      </c>
      <c r="DK37" s="286" t="s">
        <v>829</v>
      </c>
      <c r="DL37" s="286" t="s">
        <v>829</v>
      </c>
      <c r="DM37" s="286" t="s">
        <v>829</v>
      </c>
      <c r="DN37" s="286" t="s">
        <v>829</v>
      </c>
      <c r="DO37" s="286" t="s">
        <v>829</v>
      </c>
      <c r="DP37" s="286" t="s">
        <v>829</v>
      </c>
      <c r="DQ37" s="286" t="s">
        <v>829</v>
      </c>
      <c r="DR37" s="286" t="s">
        <v>829</v>
      </c>
      <c r="DS37" s="286" t="s">
        <v>829</v>
      </c>
      <c r="DT37" s="286" t="s">
        <v>829</v>
      </c>
      <c r="DU37" s="286" t="s">
        <v>829</v>
      </c>
      <c r="DV37" s="283">
        <v>0</v>
      </c>
      <c r="DW37" s="286" t="s">
        <v>829</v>
      </c>
      <c r="DX37" s="286" t="s">
        <v>829</v>
      </c>
      <c r="DY37" s="286" t="s">
        <v>829</v>
      </c>
      <c r="DZ37" s="283">
        <v>0</v>
      </c>
      <c r="EA37" s="286" t="s">
        <v>829</v>
      </c>
      <c r="EB37" s="286" t="s">
        <v>829</v>
      </c>
      <c r="EC37" s="286" t="s">
        <v>829</v>
      </c>
      <c r="ED37" s="286" t="s">
        <v>829</v>
      </c>
      <c r="EE37" s="283">
        <v>0</v>
      </c>
      <c r="EF37" s="283">
        <f t="shared" si="14"/>
        <v>0</v>
      </c>
      <c r="EG37" s="283">
        <v>0</v>
      </c>
      <c r="EH37" s="286" t="s">
        <v>829</v>
      </c>
      <c r="EI37" s="286" t="s">
        <v>829</v>
      </c>
      <c r="EJ37" s="283">
        <v>0</v>
      </c>
      <c r="EK37" s="286" t="s">
        <v>829</v>
      </c>
      <c r="EL37" s="286" t="s">
        <v>829</v>
      </c>
      <c r="EM37" s="286" t="s">
        <v>829</v>
      </c>
      <c r="EN37" s="283">
        <v>0</v>
      </c>
      <c r="EO37" s="283">
        <v>0</v>
      </c>
      <c r="EP37" s="283">
        <v>0</v>
      </c>
      <c r="EQ37" s="286" t="s">
        <v>829</v>
      </c>
      <c r="ER37" s="286" t="s">
        <v>829</v>
      </c>
      <c r="ES37" s="286" t="s">
        <v>829</v>
      </c>
      <c r="ET37" s="286" t="s">
        <v>829</v>
      </c>
      <c r="EU37" s="283">
        <v>0</v>
      </c>
      <c r="EV37" s="283">
        <v>0</v>
      </c>
      <c r="EW37" s="286" t="s">
        <v>829</v>
      </c>
      <c r="EX37" s="286" t="s">
        <v>829</v>
      </c>
      <c r="EY37" s="286" t="s">
        <v>829</v>
      </c>
      <c r="EZ37" s="283">
        <v>0</v>
      </c>
      <c r="FA37" s="283">
        <v>0</v>
      </c>
      <c r="FB37" s="283">
        <f t="shared" si="16"/>
        <v>486</v>
      </c>
      <c r="FC37" s="283">
        <v>124</v>
      </c>
      <c r="FD37" s="283">
        <v>9</v>
      </c>
      <c r="FE37" s="283">
        <v>32</v>
      </c>
      <c r="FF37" s="283">
        <v>37</v>
      </c>
      <c r="FG37" s="283">
        <v>107</v>
      </c>
      <c r="FH37" s="283">
        <v>43</v>
      </c>
      <c r="FI37" s="283">
        <v>2</v>
      </c>
      <c r="FJ37" s="283">
        <v>82</v>
      </c>
      <c r="FK37" s="283">
        <v>0</v>
      </c>
      <c r="FL37" s="283">
        <v>40</v>
      </c>
      <c r="FM37" s="283">
        <v>10</v>
      </c>
      <c r="FN37" s="283">
        <v>0</v>
      </c>
      <c r="FO37" s="283">
        <v>0</v>
      </c>
      <c r="FP37" s="286" t="s">
        <v>829</v>
      </c>
      <c r="FQ37" s="286" t="s">
        <v>829</v>
      </c>
      <c r="FR37" s="286" t="s">
        <v>829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0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0</v>
      </c>
      <c r="I38" s="283">
        <f t="shared" si="23"/>
        <v>0</v>
      </c>
      <c r="J38" s="283">
        <f t="shared" si="24"/>
        <v>0</v>
      </c>
      <c r="K38" s="283">
        <f t="shared" si="25"/>
        <v>0</v>
      </c>
      <c r="L38" s="283">
        <f t="shared" si="26"/>
        <v>0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0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829</v>
      </c>
      <c r="AM38" s="286" t="s">
        <v>829</v>
      </c>
      <c r="AN38" s="283">
        <v>0</v>
      </c>
      <c r="AO38" s="286" t="s">
        <v>829</v>
      </c>
      <c r="AP38" s="286" t="s">
        <v>829</v>
      </c>
      <c r="AQ38" s="283">
        <v>0</v>
      </c>
      <c r="AR38" s="286" t="s">
        <v>829</v>
      </c>
      <c r="AS38" s="283">
        <v>0</v>
      </c>
      <c r="AT38" s="286" t="s">
        <v>829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829</v>
      </c>
      <c r="BI38" s="286" t="s">
        <v>829</v>
      </c>
      <c r="BJ38" s="286" t="s">
        <v>829</v>
      </c>
      <c r="BK38" s="286" t="s">
        <v>829</v>
      </c>
      <c r="BL38" s="286" t="s">
        <v>829</v>
      </c>
      <c r="BM38" s="286" t="s">
        <v>829</v>
      </c>
      <c r="BN38" s="286" t="s">
        <v>829</v>
      </c>
      <c r="BO38" s="286" t="s">
        <v>829</v>
      </c>
      <c r="BP38" s="286" t="s">
        <v>829</v>
      </c>
      <c r="BQ38" s="283">
        <v>0</v>
      </c>
      <c r="BR38" s="283">
        <f t="shared" si="8"/>
        <v>0</v>
      </c>
      <c r="BS38" s="286" t="s">
        <v>829</v>
      </c>
      <c r="BT38" s="286" t="s">
        <v>829</v>
      </c>
      <c r="BU38" s="286" t="s">
        <v>829</v>
      </c>
      <c r="BV38" s="286" t="s">
        <v>829</v>
      </c>
      <c r="BW38" s="286" t="s">
        <v>829</v>
      </c>
      <c r="BX38" s="286" t="s">
        <v>829</v>
      </c>
      <c r="BY38" s="286" t="s">
        <v>829</v>
      </c>
      <c r="BZ38" s="286" t="s">
        <v>829</v>
      </c>
      <c r="CA38" s="286" t="s">
        <v>829</v>
      </c>
      <c r="CB38" s="286" t="s">
        <v>829</v>
      </c>
      <c r="CC38" s="286" t="s">
        <v>829</v>
      </c>
      <c r="CD38" s="283">
        <v>0</v>
      </c>
      <c r="CE38" s="286" t="s">
        <v>829</v>
      </c>
      <c r="CF38" s="286" t="s">
        <v>829</v>
      </c>
      <c r="CG38" s="286" t="s">
        <v>829</v>
      </c>
      <c r="CH38" s="286" t="s">
        <v>829</v>
      </c>
      <c r="CI38" s="286" t="s">
        <v>829</v>
      </c>
      <c r="CJ38" s="286" t="s">
        <v>829</v>
      </c>
      <c r="CK38" s="286" t="s">
        <v>829</v>
      </c>
      <c r="CL38" s="286" t="s">
        <v>829</v>
      </c>
      <c r="CM38" s="283">
        <v>0</v>
      </c>
      <c r="CN38" s="283">
        <f t="shared" si="10"/>
        <v>0</v>
      </c>
      <c r="CO38" s="286" t="s">
        <v>829</v>
      </c>
      <c r="CP38" s="286" t="s">
        <v>829</v>
      </c>
      <c r="CQ38" s="286" t="s">
        <v>829</v>
      </c>
      <c r="CR38" s="286" t="s">
        <v>829</v>
      </c>
      <c r="CS38" s="286" t="s">
        <v>829</v>
      </c>
      <c r="CT38" s="286" t="s">
        <v>829</v>
      </c>
      <c r="CU38" s="286" t="s">
        <v>829</v>
      </c>
      <c r="CV38" s="286" t="s">
        <v>829</v>
      </c>
      <c r="CW38" s="286" t="s">
        <v>829</v>
      </c>
      <c r="CX38" s="286" t="s">
        <v>829</v>
      </c>
      <c r="CY38" s="286" t="s">
        <v>829</v>
      </c>
      <c r="CZ38" s="286" t="s">
        <v>829</v>
      </c>
      <c r="DA38" s="283">
        <v>0</v>
      </c>
      <c r="DB38" s="286" t="s">
        <v>829</v>
      </c>
      <c r="DC38" s="286" t="s">
        <v>829</v>
      </c>
      <c r="DD38" s="286" t="s">
        <v>829</v>
      </c>
      <c r="DE38" s="286" t="s">
        <v>829</v>
      </c>
      <c r="DF38" s="286" t="s">
        <v>829</v>
      </c>
      <c r="DG38" s="286" t="s">
        <v>829</v>
      </c>
      <c r="DH38" s="286" t="s">
        <v>829</v>
      </c>
      <c r="DI38" s="283">
        <v>0</v>
      </c>
      <c r="DJ38" s="283">
        <f t="shared" si="12"/>
        <v>0</v>
      </c>
      <c r="DK38" s="286" t="s">
        <v>829</v>
      </c>
      <c r="DL38" s="286" t="s">
        <v>829</v>
      </c>
      <c r="DM38" s="286" t="s">
        <v>829</v>
      </c>
      <c r="DN38" s="286" t="s">
        <v>829</v>
      </c>
      <c r="DO38" s="286" t="s">
        <v>829</v>
      </c>
      <c r="DP38" s="286" t="s">
        <v>829</v>
      </c>
      <c r="DQ38" s="286" t="s">
        <v>829</v>
      </c>
      <c r="DR38" s="286" t="s">
        <v>829</v>
      </c>
      <c r="DS38" s="286" t="s">
        <v>829</v>
      </c>
      <c r="DT38" s="286" t="s">
        <v>829</v>
      </c>
      <c r="DU38" s="286" t="s">
        <v>829</v>
      </c>
      <c r="DV38" s="283">
        <v>0</v>
      </c>
      <c r="DW38" s="286" t="s">
        <v>829</v>
      </c>
      <c r="DX38" s="286" t="s">
        <v>829</v>
      </c>
      <c r="DY38" s="286" t="s">
        <v>829</v>
      </c>
      <c r="DZ38" s="283">
        <v>0</v>
      </c>
      <c r="EA38" s="286" t="s">
        <v>829</v>
      </c>
      <c r="EB38" s="286" t="s">
        <v>829</v>
      </c>
      <c r="EC38" s="286" t="s">
        <v>829</v>
      </c>
      <c r="ED38" s="286" t="s">
        <v>829</v>
      </c>
      <c r="EE38" s="283">
        <v>0</v>
      </c>
      <c r="EF38" s="283">
        <f t="shared" si="14"/>
        <v>0</v>
      </c>
      <c r="EG38" s="283">
        <v>0</v>
      </c>
      <c r="EH38" s="286" t="s">
        <v>829</v>
      </c>
      <c r="EI38" s="286" t="s">
        <v>829</v>
      </c>
      <c r="EJ38" s="283">
        <v>0</v>
      </c>
      <c r="EK38" s="286" t="s">
        <v>829</v>
      </c>
      <c r="EL38" s="286" t="s">
        <v>829</v>
      </c>
      <c r="EM38" s="286" t="s">
        <v>829</v>
      </c>
      <c r="EN38" s="283">
        <v>0</v>
      </c>
      <c r="EO38" s="283">
        <v>0</v>
      </c>
      <c r="EP38" s="283">
        <v>0</v>
      </c>
      <c r="EQ38" s="286" t="s">
        <v>829</v>
      </c>
      <c r="ER38" s="286" t="s">
        <v>829</v>
      </c>
      <c r="ES38" s="286" t="s">
        <v>829</v>
      </c>
      <c r="ET38" s="286" t="s">
        <v>829</v>
      </c>
      <c r="EU38" s="283">
        <v>0</v>
      </c>
      <c r="EV38" s="283">
        <v>0</v>
      </c>
      <c r="EW38" s="286" t="s">
        <v>829</v>
      </c>
      <c r="EX38" s="286" t="s">
        <v>829</v>
      </c>
      <c r="EY38" s="286" t="s">
        <v>829</v>
      </c>
      <c r="EZ38" s="283">
        <v>0</v>
      </c>
      <c r="FA38" s="283">
        <v>0</v>
      </c>
      <c r="FB38" s="283">
        <f t="shared" si="16"/>
        <v>0</v>
      </c>
      <c r="FC38" s="283">
        <v>0</v>
      </c>
      <c r="FD38" s="283">
        <v>0</v>
      </c>
      <c r="FE38" s="283">
        <v>0</v>
      </c>
      <c r="FF38" s="283">
        <v>0</v>
      </c>
      <c r="FG38" s="283">
        <v>0</v>
      </c>
      <c r="FH38" s="283">
        <v>0</v>
      </c>
      <c r="FI38" s="283">
        <v>0</v>
      </c>
      <c r="FJ38" s="283">
        <v>0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829</v>
      </c>
      <c r="FQ38" s="286" t="s">
        <v>829</v>
      </c>
      <c r="FR38" s="286" t="s">
        <v>829</v>
      </c>
      <c r="FS38" s="283">
        <v>0</v>
      </c>
      <c r="FT38" s="283">
        <v>0</v>
      </c>
      <c r="FU38" s="283">
        <v>0</v>
      </c>
      <c r="FV38" s="283">
        <v>0</v>
      </c>
      <c r="FW38" s="283">
        <v>0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0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0</v>
      </c>
      <c r="I39" s="283">
        <f t="shared" si="23"/>
        <v>0</v>
      </c>
      <c r="J39" s="283">
        <f t="shared" si="24"/>
        <v>0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0</v>
      </c>
      <c r="Z39" s="283">
        <f t="shared" si="4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829</v>
      </c>
      <c r="AM39" s="286" t="s">
        <v>829</v>
      </c>
      <c r="AN39" s="283">
        <v>0</v>
      </c>
      <c r="AO39" s="286" t="s">
        <v>829</v>
      </c>
      <c r="AP39" s="286" t="s">
        <v>829</v>
      </c>
      <c r="AQ39" s="283">
        <v>0</v>
      </c>
      <c r="AR39" s="286" t="s">
        <v>829</v>
      </c>
      <c r="AS39" s="283">
        <v>0</v>
      </c>
      <c r="AT39" s="286" t="s">
        <v>829</v>
      </c>
      <c r="AU39" s="283">
        <v>0</v>
      </c>
      <c r="AV39" s="283">
        <f t="shared" si="6"/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829</v>
      </c>
      <c r="BI39" s="286" t="s">
        <v>829</v>
      </c>
      <c r="BJ39" s="286" t="s">
        <v>829</v>
      </c>
      <c r="BK39" s="286" t="s">
        <v>829</v>
      </c>
      <c r="BL39" s="286" t="s">
        <v>829</v>
      </c>
      <c r="BM39" s="286" t="s">
        <v>829</v>
      </c>
      <c r="BN39" s="286" t="s">
        <v>829</v>
      </c>
      <c r="BO39" s="286" t="s">
        <v>829</v>
      </c>
      <c r="BP39" s="286" t="s">
        <v>829</v>
      </c>
      <c r="BQ39" s="283">
        <v>0</v>
      </c>
      <c r="BR39" s="283">
        <f t="shared" si="8"/>
        <v>0</v>
      </c>
      <c r="BS39" s="286" t="s">
        <v>829</v>
      </c>
      <c r="BT39" s="286" t="s">
        <v>829</v>
      </c>
      <c r="BU39" s="286" t="s">
        <v>829</v>
      </c>
      <c r="BV39" s="286" t="s">
        <v>829</v>
      </c>
      <c r="BW39" s="286" t="s">
        <v>829</v>
      </c>
      <c r="BX39" s="286" t="s">
        <v>829</v>
      </c>
      <c r="BY39" s="286" t="s">
        <v>829</v>
      </c>
      <c r="BZ39" s="286" t="s">
        <v>829</v>
      </c>
      <c r="CA39" s="286" t="s">
        <v>829</v>
      </c>
      <c r="CB39" s="286" t="s">
        <v>829</v>
      </c>
      <c r="CC39" s="286" t="s">
        <v>829</v>
      </c>
      <c r="CD39" s="283">
        <v>0</v>
      </c>
      <c r="CE39" s="286" t="s">
        <v>829</v>
      </c>
      <c r="CF39" s="286" t="s">
        <v>829</v>
      </c>
      <c r="CG39" s="286" t="s">
        <v>829</v>
      </c>
      <c r="CH39" s="286" t="s">
        <v>829</v>
      </c>
      <c r="CI39" s="286" t="s">
        <v>829</v>
      </c>
      <c r="CJ39" s="286" t="s">
        <v>829</v>
      </c>
      <c r="CK39" s="286" t="s">
        <v>829</v>
      </c>
      <c r="CL39" s="286" t="s">
        <v>829</v>
      </c>
      <c r="CM39" s="283">
        <v>0</v>
      </c>
      <c r="CN39" s="283">
        <f t="shared" si="10"/>
        <v>0</v>
      </c>
      <c r="CO39" s="286" t="s">
        <v>829</v>
      </c>
      <c r="CP39" s="286" t="s">
        <v>829</v>
      </c>
      <c r="CQ39" s="286" t="s">
        <v>829</v>
      </c>
      <c r="CR39" s="286" t="s">
        <v>829</v>
      </c>
      <c r="CS39" s="286" t="s">
        <v>829</v>
      </c>
      <c r="CT39" s="286" t="s">
        <v>829</v>
      </c>
      <c r="CU39" s="286" t="s">
        <v>829</v>
      </c>
      <c r="CV39" s="286" t="s">
        <v>829</v>
      </c>
      <c r="CW39" s="286" t="s">
        <v>829</v>
      </c>
      <c r="CX39" s="286" t="s">
        <v>829</v>
      </c>
      <c r="CY39" s="286" t="s">
        <v>829</v>
      </c>
      <c r="CZ39" s="286" t="s">
        <v>829</v>
      </c>
      <c r="DA39" s="283">
        <v>0</v>
      </c>
      <c r="DB39" s="286" t="s">
        <v>829</v>
      </c>
      <c r="DC39" s="286" t="s">
        <v>829</v>
      </c>
      <c r="DD39" s="286" t="s">
        <v>829</v>
      </c>
      <c r="DE39" s="286" t="s">
        <v>829</v>
      </c>
      <c r="DF39" s="286" t="s">
        <v>829</v>
      </c>
      <c r="DG39" s="286" t="s">
        <v>829</v>
      </c>
      <c r="DH39" s="286" t="s">
        <v>829</v>
      </c>
      <c r="DI39" s="283">
        <v>0</v>
      </c>
      <c r="DJ39" s="283">
        <f t="shared" si="12"/>
        <v>0</v>
      </c>
      <c r="DK39" s="286" t="s">
        <v>829</v>
      </c>
      <c r="DL39" s="286" t="s">
        <v>829</v>
      </c>
      <c r="DM39" s="286" t="s">
        <v>829</v>
      </c>
      <c r="DN39" s="286" t="s">
        <v>829</v>
      </c>
      <c r="DO39" s="286" t="s">
        <v>829</v>
      </c>
      <c r="DP39" s="286" t="s">
        <v>829</v>
      </c>
      <c r="DQ39" s="286" t="s">
        <v>829</v>
      </c>
      <c r="DR39" s="286" t="s">
        <v>829</v>
      </c>
      <c r="DS39" s="286" t="s">
        <v>829</v>
      </c>
      <c r="DT39" s="286" t="s">
        <v>829</v>
      </c>
      <c r="DU39" s="286" t="s">
        <v>829</v>
      </c>
      <c r="DV39" s="283">
        <v>0</v>
      </c>
      <c r="DW39" s="286" t="s">
        <v>829</v>
      </c>
      <c r="DX39" s="286" t="s">
        <v>829</v>
      </c>
      <c r="DY39" s="286" t="s">
        <v>829</v>
      </c>
      <c r="DZ39" s="283">
        <v>0</v>
      </c>
      <c r="EA39" s="286" t="s">
        <v>829</v>
      </c>
      <c r="EB39" s="286" t="s">
        <v>829</v>
      </c>
      <c r="EC39" s="286" t="s">
        <v>829</v>
      </c>
      <c r="ED39" s="286" t="s">
        <v>829</v>
      </c>
      <c r="EE39" s="283">
        <v>0</v>
      </c>
      <c r="EF39" s="283">
        <f t="shared" si="14"/>
        <v>0</v>
      </c>
      <c r="EG39" s="283">
        <v>0</v>
      </c>
      <c r="EH39" s="286" t="s">
        <v>829</v>
      </c>
      <c r="EI39" s="286" t="s">
        <v>829</v>
      </c>
      <c r="EJ39" s="283">
        <v>0</v>
      </c>
      <c r="EK39" s="286" t="s">
        <v>829</v>
      </c>
      <c r="EL39" s="286" t="s">
        <v>829</v>
      </c>
      <c r="EM39" s="286" t="s">
        <v>829</v>
      </c>
      <c r="EN39" s="283">
        <v>0</v>
      </c>
      <c r="EO39" s="283">
        <v>0</v>
      </c>
      <c r="EP39" s="283">
        <v>0</v>
      </c>
      <c r="EQ39" s="286" t="s">
        <v>829</v>
      </c>
      <c r="ER39" s="286" t="s">
        <v>829</v>
      </c>
      <c r="ES39" s="286" t="s">
        <v>829</v>
      </c>
      <c r="ET39" s="286" t="s">
        <v>829</v>
      </c>
      <c r="EU39" s="283">
        <v>0</v>
      </c>
      <c r="EV39" s="283">
        <v>0</v>
      </c>
      <c r="EW39" s="286" t="s">
        <v>829</v>
      </c>
      <c r="EX39" s="286" t="s">
        <v>829</v>
      </c>
      <c r="EY39" s="286" t="s">
        <v>829</v>
      </c>
      <c r="EZ39" s="283">
        <v>0</v>
      </c>
      <c r="FA39" s="283">
        <v>0</v>
      </c>
      <c r="FB39" s="283">
        <f t="shared" si="16"/>
        <v>0</v>
      </c>
      <c r="FC39" s="283">
        <v>0</v>
      </c>
      <c r="FD39" s="283">
        <v>0</v>
      </c>
      <c r="FE39" s="283">
        <v>0</v>
      </c>
      <c r="FF39" s="283">
        <v>0</v>
      </c>
      <c r="FG39" s="283">
        <v>0</v>
      </c>
      <c r="FH39" s="283">
        <v>0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829</v>
      </c>
      <c r="FQ39" s="286" t="s">
        <v>829</v>
      </c>
      <c r="FR39" s="286" t="s">
        <v>829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803</v>
      </c>
      <c r="E40" s="283">
        <f t="shared" si="19"/>
        <v>121</v>
      </c>
      <c r="F40" s="283">
        <f t="shared" si="20"/>
        <v>2</v>
      </c>
      <c r="G40" s="283">
        <f t="shared" si="21"/>
        <v>0</v>
      </c>
      <c r="H40" s="283">
        <f t="shared" si="22"/>
        <v>141</v>
      </c>
      <c r="I40" s="283">
        <f t="shared" si="23"/>
        <v>85</v>
      </c>
      <c r="J40" s="283">
        <f t="shared" si="24"/>
        <v>45</v>
      </c>
      <c r="K40" s="283">
        <f t="shared" si="25"/>
        <v>3</v>
      </c>
      <c r="L40" s="283">
        <f t="shared" si="26"/>
        <v>56</v>
      </c>
      <c r="M40" s="283">
        <f t="shared" si="27"/>
        <v>0</v>
      </c>
      <c r="N40" s="283">
        <f t="shared" si="28"/>
        <v>0</v>
      </c>
      <c r="O40" s="283">
        <f t="shared" si="29"/>
        <v>26</v>
      </c>
      <c r="P40" s="283">
        <f t="shared" si="30"/>
        <v>0</v>
      </c>
      <c r="Q40" s="283">
        <f t="shared" si="31"/>
        <v>0</v>
      </c>
      <c r="R40" s="283">
        <f t="shared" si="32"/>
        <v>242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82</v>
      </c>
      <c r="Z40" s="283">
        <f t="shared" si="4"/>
        <v>271</v>
      </c>
      <c r="AA40" s="283">
        <v>0</v>
      </c>
      <c r="AB40" s="283">
        <v>0</v>
      </c>
      <c r="AC40" s="283">
        <v>0</v>
      </c>
      <c r="AD40" s="283">
        <v>29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829</v>
      </c>
      <c r="AM40" s="286" t="s">
        <v>829</v>
      </c>
      <c r="AN40" s="283">
        <v>242</v>
      </c>
      <c r="AO40" s="286" t="s">
        <v>829</v>
      </c>
      <c r="AP40" s="286" t="s">
        <v>829</v>
      </c>
      <c r="AQ40" s="283">
        <v>0</v>
      </c>
      <c r="AR40" s="286" t="s">
        <v>829</v>
      </c>
      <c r="AS40" s="283">
        <v>0</v>
      </c>
      <c r="AT40" s="286" t="s">
        <v>829</v>
      </c>
      <c r="AU40" s="283">
        <v>0</v>
      </c>
      <c r="AV40" s="283">
        <f t="shared" si="6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829</v>
      </c>
      <c r="BI40" s="286" t="s">
        <v>829</v>
      </c>
      <c r="BJ40" s="286" t="s">
        <v>829</v>
      </c>
      <c r="BK40" s="286" t="s">
        <v>829</v>
      </c>
      <c r="BL40" s="286" t="s">
        <v>829</v>
      </c>
      <c r="BM40" s="286" t="s">
        <v>829</v>
      </c>
      <c r="BN40" s="286" t="s">
        <v>829</v>
      </c>
      <c r="BO40" s="286" t="s">
        <v>829</v>
      </c>
      <c r="BP40" s="286" t="s">
        <v>829</v>
      </c>
      <c r="BQ40" s="283">
        <v>0</v>
      </c>
      <c r="BR40" s="283">
        <f t="shared" si="8"/>
        <v>0</v>
      </c>
      <c r="BS40" s="286" t="s">
        <v>829</v>
      </c>
      <c r="BT40" s="286" t="s">
        <v>829</v>
      </c>
      <c r="BU40" s="286" t="s">
        <v>829</v>
      </c>
      <c r="BV40" s="286" t="s">
        <v>829</v>
      </c>
      <c r="BW40" s="286" t="s">
        <v>829</v>
      </c>
      <c r="BX40" s="286" t="s">
        <v>829</v>
      </c>
      <c r="BY40" s="286" t="s">
        <v>829</v>
      </c>
      <c r="BZ40" s="286" t="s">
        <v>829</v>
      </c>
      <c r="CA40" s="286" t="s">
        <v>829</v>
      </c>
      <c r="CB40" s="286" t="s">
        <v>829</v>
      </c>
      <c r="CC40" s="286" t="s">
        <v>829</v>
      </c>
      <c r="CD40" s="283">
        <v>0</v>
      </c>
      <c r="CE40" s="286" t="s">
        <v>829</v>
      </c>
      <c r="CF40" s="286" t="s">
        <v>829</v>
      </c>
      <c r="CG40" s="286" t="s">
        <v>829</v>
      </c>
      <c r="CH40" s="286" t="s">
        <v>829</v>
      </c>
      <c r="CI40" s="286" t="s">
        <v>829</v>
      </c>
      <c r="CJ40" s="286" t="s">
        <v>829</v>
      </c>
      <c r="CK40" s="286" t="s">
        <v>829</v>
      </c>
      <c r="CL40" s="286" t="s">
        <v>829</v>
      </c>
      <c r="CM40" s="283">
        <v>0</v>
      </c>
      <c r="CN40" s="283">
        <f t="shared" si="10"/>
        <v>0</v>
      </c>
      <c r="CO40" s="286" t="s">
        <v>829</v>
      </c>
      <c r="CP40" s="286" t="s">
        <v>829</v>
      </c>
      <c r="CQ40" s="286" t="s">
        <v>829</v>
      </c>
      <c r="CR40" s="286" t="s">
        <v>829</v>
      </c>
      <c r="CS40" s="286" t="s">
        <v>829</v>
      </c>
      <c r="CT40" s="286" t="s">
        <v>829</v>
      </c>
      <c r="CU40" s="286" t="s">
        <v>829</v>
      </c>
      <c r="CV40" s="286" t="s">
        <v>829</v>
      </c>
      <c r="CW40" s="286" t="s">
        <v>829</v>
      </c>
      <c r="CX40" s="286" t="s">
        <v>829</v>
      </c>
      <c r="CY40" s="286" t="s">
        <v>829</v>
      </c>
      <c r="CZ40" s="286" t="s">
        <v>829</v>
      </c>
      <c r="DA40" s="283">
        <v>0</v>
      </c>
      <c r="DB40" s="286" t="s">
        <v>829</v>
      </c>
      <c r="DC40" s="286" t="s">
        <v>829</v>
      </c>
      <c r="DD40" s="286" t="s">
        <v>829</v>
      </c>
      <c r="DE40" s="286" t="s">
        <v>829</v>
      </c>
      <c r="DF40" s="286" t="s">
        <v>829</v>
      </c>
      <c r="DG40" s="286" t="s">
        <v>829</v>
      </c>
      <c r="DH40" s="286" t="s">
        <v>829</v>
      </c>
      <c r="DI40" s="283">
        <v>0</v>
      </c>
      <c r="DJ40" s="283">
        <f t="shared" si="12"/>
        <v>0</v>
      </c>
      <c r="DK40" s="286" t="s">
        <v>829</v>
      </c>
      <c r="DL40" s="286" t="s">
        <v>829</v>
      </c>
      <c r="DM40" s="286" t="s">
        <v>829</v>
      </c>
      <c r="DN40" s="286" t="s">
        <v>829</v>
      </c>
      <c r="DO40" s="286" t="s">
        <v>829</v>
      </c>
      <c r="DP40" s="286" t="s">
        <v>829</v>
      </c>
      <c r="DQ40" s="286" t="s">
        <v>829</v>
      </c>
      <c r="DR40" s="286" t="s">
        <v>829</v>
      </c>
      <c r="DS40" s="286" t="s">
        <v>829</v>
      </c>
      <c r="DT40" s="286" t="s">
        <v>829</v>
      </c>
      <c r="DU40" s="286" t="s">
        <v>829</v>
      </c>
      <c r="DV40" s="283">
        <v>0</v>
      </c>
      <c r="DW40" s="286" t="s">
        <v>829</v>
      </c>
      <c r="DX40" s="286" t="s">
        <v>829</v>
      </c>
      <c r="DY40" s="286" t="s">
        <v>829</v>
      </c>
      <c r="DZ40" s="283">
        <v>0</v>
      </c>
      <c r="EA40" s="286" t="s">
        <v>829</v>
      </c>
      <c r="EB40" s="286" t="s">
        <v>829</v>
      </c>
      <c r="EC40" s="286" t="s">
        <v>829</v>
      </c>
      <c r="ED40" s="286" t="s">
        <v>829</v>
      </c>
      <c r="EE40" s="283">
        <v>0</v>
      </c>
      <c r="EF40" s="283">
        <f t="shared" si="14"/>
        <v>34</v>
      </c>
      <c r="EG40" s="283">
        <v>0</v>
      </c>
      <c r="EH40" s="286" t="s">
        <v>829</v>
      </c>
      <c r="EI40" s="286" t="s">
        <v>829</v>
      </c>
      <c r="EJ40" s="283">
        <v>0</v>
      </c>
      <c r="EK40" s="286" t="s">
        <v>829</v>
      </c>
      <c r="EL40" s="286" t="s">
        <v>829</v>
      </c>
      <c r="EM40" s="286" t="s">
        <v>829</v>
      </c>
      <c r="EN40" s="283">
        <v>0</v>
      </c>
      <c r="EO40" s="283">
        <v>0</v>
      </c>
      <c r="EP40" s="283">
        <v>0</v>
      </c>
      <c r="EQ40" s="286" t="s">
        <v>829</v>
      </c>
      <c r="ER40" s="286" t="s">
        <v>829</v>
      </c>
      <c r="ES40" s="286" t="s">
        <v>829</v>
      </c>
      <c r="ET40" s="286" t="s">
        <v>829</v>
      </c>
      <c r="EU40" s="283">
        <v>0</v>
      </c>
      <c r="EV40" s="283">
        <v>0</v>
      </c>
      <c r="EW40" s="286" t="s">
        <v>829</v>
      </c>
      <c r="EX40" s="286" t="s">
        <v>829</v>
      </c>
      <c r="EY40" s="286" t="s">
        <v>829</v>
      </c>
      <c r="EZ40" s="283">
        <v>0</v>
      </c>
      <c r="FA40" s="283">
        <v>34</v>
      </c>
      <c r="FB40" s="283">
        <f t="shared" si="16"/>
        <v>498</v>
      </c>
      <c r="FC40" s="283">
        <v>121</v>
      </c>
      <c r="FD40" s="283">
        <v>2</v>
      </c>
      <c r="FE40" s="283">
        <v>0</v>
      </c>
      <c r="FF40" s="283">
        <v>112</v>
      </c>
      <c r="FG40" s="283">
        <v>85</v>
      </c>
      <c r="FH40" s="283">
        <v>45</v>
      </c>
      <c r="FI40" s="283">
        <v>3</v>
      </c>
      <c r="FJ40" s="283">
        <v>56</v>
      </c>
      <c r="FK40" s="283">
        <v>0</v>
      </c>
      <c r="FL40" s="283">
        <v>0</v>
      </c>
      <c r="FM40" s="283">
        <v>26</v>
      </c>
      <c r="FN40" s="283">
        <v>0</v>
      </c>
      <c r="FO40" s="283">
        <v>0</v>
      </c>
      <c r="FP40" s="286" t="s">
        <v>829</v>
      </c>
      <c r="FQ40" s="286" t="s">
        <v>829</v>
      </c>
      <c r="FR40" s="286" t="s">
        <v>829</v>
      </c>
      <c r="FS40" s="283">
        <v>0</v>
      </c>
      <c r="FT40" s="283">
        <v>0</v>
      </c>
      <c r="FU40" s="283">
        <v>0</v>
      </c>
      <c r="FV40" s="283">
        <v>0</v>
      </c>
      <c r="FW40" s="283">
        <v>48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291</v>
      </c>
      <c r="E41" s="283">
        <f t="shared" si="19"/>
        <v>0</v>
      </c>
      <c r="F41" s="283">
        <f t="shared" si="20"/>
        <v>0</v>
      </c>
      <c r="G41" s="283">
        <f t="shared" si="21"/>
        <v>0</v>
      </c>
      <c r="H41" s="283">
        <f t="shared" si="22"/>
        <v>24</v>
      </c>
      <c r="I41" s="283">
        <f t="shared" si="23"/>
        <v>27</v>
      </c>
      <c r="J41" s="283">
        <f t="shared" si="24"/>
        <v>2</v>
      </c>
      <c r="K41" s="283">
        <f t="shared" si="25"/>
        <v>0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0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0</v>
      </c>
      <c r="T41" s="283">
        <f t="shared" si="34"/>
        <v>0</v>
      </c>
      <c r="U41" s="283">
        <f t="shared" si="35"/>
        <v>212</v>
      </c>
      <c r="V41" s="283">
        <f t="shared" si="36"/>
        <v>0</v>
      </c>
      <c r="W41" s="283">
        <f t="shared" si="37"/>
        <v>17</v>
      </c>
      <c r="X41" s="283">
        <f t="shared" si="38"/>
        <v>1</v>
      </c>
      <c r="Y41" s="283">
        <f t="shared" si="39"/>
        <v>8</v>
      </c>
      <c r="Z41" s="283">
        <f t="shared" si="4"/>
        <v>229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829</v>
      </c>
      <c r="AM41" s="286" t="s">
        <v>829</v>
      </c>
      <c r="AN41" s="283">
        <v>0</v>
      </c>
      <c r="AO41" s="286" t="s">
        <v>829</v>
      </c>
      <c r="AP41" s="286" t="s">
        <v>829</v>
      </c>
      <c r="AQ41" s="283">
        <v>212</v>
      </c>
      <c r="AR41" s="286" t="s">
        <v>829</v>
      </c>
      <c r="AS41" s="283">
        <v>17</v>
      </c>
      <c r="AT41" s="286" t="s">
        <v>829</v>
      </c>
      <c r="AU41" s="283">
        <v>0</v>
      </c>
      <c r="AV41" s="283">
        <f t="shared" si="6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829</v>
      </c>
      <c r="BI41" s="286" t="s">
        <v>829</v>
      </c>
      <c r="BJ41" s="286" t="s">
        <v>829</v>
      </c>
      <c r="BK41" s="286" t="s">
        <v>829</v>
      </c>
      <c r="BL41" s="286" t="s">
        <v>829</v>
      </c>
      <c r="BM41" s="286" t="s">
        <v>829</v>
      </c>
      <c r="BN41" s="286" t="s">
        <v>829</v>
      </c>
      <c r="BO41" s="286" t="s">
        <v>829</v>
      </c>
      <c r="BP41" s="286" t="s">
        <v>829</v>
      </c>
      <c r="BQ41" s="283">
        <v>0</v>
      </c>
      <c r="BR41" s="283">
        <f t="shared" si="8"/>
        <v>0</v>
      </c>
      <c r="BS41" s="286" t="s">
        <v>829</v>
      </c>
      <c r="BT41" s="286" t="s">
        <v>829</v>
      </c>
      <c r="BU41" s="286" t="s">
        <v>829</v>
      </c>
      <c r="BV41" s="286" t="s">
        <v>829</v>
      </c>
      <c r="BW41" s="286" t="s">
        <v>829</v>
      </c>
      <c r="BX41" s="286" t="s">
        <v>829</v>
      </c>
      <c r="BY41" s="286" t="s">
        <v>829</v>
      </c>
      <c r="BZ41" s="286" t="s">
        <v>829</v>
      </c>
      <c r="CA41" s="286" t="s">
        <v>829</v>
      </c>
      <c r="CB41" s="286" t="s">
        <v>829</v>
      </c>
      <c r="CC41" s="286" t="s">
        <v>829</v>
      </c>
      <c r="CD41" s="283">
        <v>0</v>
      </c>
      <c r="CE41" s="286" t="s">
        <v>829</v>
      </c>
      <c r="CF41" s="286" t="s">
        <v>829</v>
      </c>
      <c r="CG41" s="286" t="s">
        <v>829</v>
      </c>
      <c r="CH41" s="286" t="s">
        <v>829</v>
      </c>
      <c r="CI41" s="286" t="s">
        <v>829</v>
      </c>
      <c r="CJ41" s="286" t="s">
        <v>829</v>
      </c>
      <c r="CK41" s="286" t="s">
        <v>829</v>
      </c>
      <c r="CL41" s="286" t="s">
        <v>829</v>
      </c>
      <c r="CM41" s="283">
        <v>0</v>
      </c>
      <c r="CN41" s="283">
        <f t="shared" si="10"/>
        <v>0</v>
      </c>
      <c r="CO41" s="286" t="s">
        <v>829</v>
      </c>
      <c r="CP41" s="286" t="s">
        <v>829</v>
      </c>
      <c r="CQ41" s="286" t="s">
        <v>829</v>
      </c>
      <c r="CR41" s="286" t="s">
        <v>829</v>
      </c>
      <c r="CS41" s="286" t="s">
        <v>829</v>
      </c>
      <c r="CT41" s="286" t="s">
        <v>829</v>
      </c>
      <c r="CU41" s="286" t="s">
        <v>829</v>
      </c>
      <c r="CV41" s="286" t="s">
        <v>829</v>
      </c>
      <c r="CW41" s="286" t="s">
        <v>829</v>
      </c>
      <c r="CX41" s="286" t="s">
        <v>829</v>
      </c>
      <c r="CY41" s="286" t="s">
        <v>829</v>
      </c>
      <c r="CZ41" s="286" t="s">
        <v>829</v>
      </c>
      <c r="DA41" s="283">
        <v>0</v>
      </c>
      <c r="DB41" s="286" t="s">
        <v>829</v>
      </c>
      <c r="DC41" s="286" t="s">
        <v>829</v>
      </c>
      <c r="DD41" s="286" t="s">
        <v>829</v>
      </c>
      <c r="DE41" s="286" t="s">
        <v>829</v>
      </c>
      <c r="DF41" s="286" t="s">
        <v>829</v>
      </c>
      <c r="DG41" s="286" t="s">
        <v>829</v>
      </c>
      <c r="DH41" s="286" t="s">
        <v>829</v>
      </c>
      <c r="DI41" s="283">
        <v>0</v>
      </c>
      <c r="DJ41" s="283">
        <f t="shared" si="12"/>
        <v>0</v>
      </c>
      <c r="DK41" s="286" t="s">
        <v>829</v>
      </c>
      <c r="DL41" s="286" t="s">
        <v>829</v>
      </c>
      <c r="DM41" s="286" t="s">
        <v>829</v>
      </c>
      <c r="DN41" s="286" t="s">
        <v>829</v>
      </c>
      <c r="DO41" s="286" t="s">
        <v>829</v>
      </c>
      <c r="DP41" s="286" t="s">
        <v>829</v>
      </c>
      <c r="DQ41" s="286" t="s">
        <v>829</v>
      </c>
      <c r="DR41" s="286" t="s">
        <v>829</v>
      </c>
      <c r="DS41" s="286" t="s">
        <v>829</v>
      </c>
      <c r="DT41" s="286" t="s">
        <v>829</v>
      </c>
      <c r="DU41" s="286" t="s">
        <v>829</v>
      </c>
      <c r="DV41" s="283">
        <v>0</v>
      </c>
      <c r="DW41" s="286" t="s">
        <v>829</v>
      </c>
      <c r="DX41" s="286" t="s">
        <v>829</v>
      </c>
      <c r="DY41" s="286" t="s">
        <v>829</v>
      </c>
      <c r="DZ41" s="283">
        <v>0</v>
      </c>
      <c r="EA41" s="286" t="s">
        <v>829</v>
      </c>
      <c r="EB41" s="286" t="s">
        <v>829</v>
      </c>
      <c r="EC41" s="286" t="s">
        <v>829</v>
      </c>
      <c r="ED41" s="286" t="s">
        <v>829</v>
      </c>
      <c r="EE41" s="283">
        <v>0</v>
      </c>
      <c r="EF41" s="283">
        <f t="shared" si="14"/>
        <v>1</v>
      </c>
      <c r="EG41" s="283">
        <v>0</v>
      </c>
      <c r="EH41" s="286" t="s">
        <v>829</v>
      </c>
      <c r="EI41" s="286" t="s">
        <v>829</v>
      </c>
      <c r="EJ41" s="283">
        <v>0</v>
      </c>
      <c r="EK41" s="286" t="s">
        <v>829</v>
      </c>
      <c r="EL41" s="286" t="s">
        <v>829</v>
      </c>
      <c r="EM41" s="286" t="s">
        <v>829</v>
      </c>
      <c r="EN41" s="283">
        <v>0</v>
      </c>
      <c r="EO41" s="283">
        <v>0</v>
      </c>
      <c r="EP41" s="283">
        <v>0</v>
      </c>
      <c r="EQ41" s="286" t="s">
        <v>829</v>
      </c>
      <c r="ER41" s="286" t="s">
        <v>829</v>
      </c>
      <c r="ES41" s="286" t="s">
        <v>829</v>
      </c>
      <c r="ET41" s="286" t="s">
        <v>829</v>
      </c>
      <c r="EU41" s="283">
        <v>0</v>
      </c>
      <c r="EV41" s="283">
        <v>0</v>
      </c>
      <c r="EW41" s="286" t="s">
        <v>829</v>
      </c>
      <c r="EX41" s="286" t="s">
        <v>829</v>
      </c>
      <c r="EY41" s="286" t="s">
        <v>829</v>
      </c>
      <c r="EZ41" s="283">
        <v>1</v>
      </c>
      <c r="FA41" s="283">
        <v>0</v>
      </c>
      <c r="FB41" s="283">
        <f t="shared" si="16"/>
        <v>61</v>
      </c>
      <c r="FC41" s="283">
        <v>0</v>
      </c>
      <c r="FD41" s="283">
        <v>0</v>
      </c>
      <c r="FE41" s="283">
        <v>0</v>
      </c>
      <c r="FF41" s="283">
        <v>24</v>
      </c>
      <c r="FG41" s="283">
        <v>27</v>
      </c>
      <c r="FH41" s="283">
        <v>2</v>
      </c>
      <c r="FI41" s="283">
        <v>0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829</v>
      </c>
      <c r="FQ41" s="286" t="s">
        <v>829</v>
      </c>
      <c r="FR41" s="286" t="s">
        <v>829</v>
      </c>
      <c r="FS41" s="283">
        <v>0</v>
      </c>
      <c r="FT41" s="283">
        <v>0</v>
      </c>
      <c r="FU41" s="283">
        <v>0</v>
      </c>
      <c r="FV41" s="283">
        <v>0</v>
      </c>
      <c r="FW41" s="283">
        <v>8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56</v>
      </c>
      <c r="E42" s="283">
        <f t="shared" si="19"/>
        <v>0</v>
      </c>
      <c r="F42" s="283">
        <f t="shared" si="20"/>
        <v>1</v>
      </c>
      <c r="G42" s="283">
        <f t="shared" si="21"/>
        <v>4</v>
      </c>
      <c r="H42" s="283">
        <f t="shared" si="22"/>
        <v>17</v>
      </c>
      <c r="I42" s="283">
        <f t="shared" si="23"/>
        <v>10</v>
      </c>
      <c r="J42" s="283">
        <f t="shared" si="24"/>
        <v>2</v>
      </c>
      <c r="K42" s="283">
        <f t="shared" si="25"/>
        <v>1</v>
      </c>
      <c r="L42" s="283">
        <f t="shared" si="26"/>
        <v>0</v>
      </c>
      <c r="M42" s="283">
        <f t="shared" si="27"/>
        <v>0</v>
      </c>
      <c r="N42" s="283">
        <f t="shared" si="28"/>
        <v>7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14</v>
      </c>
      <c r="X42" s="283">
        <f t="shared" si="38"/>
        <v>0</v>
      </c>
      <c r="Y42" s="283">
        <f t="shared" si="39"/>
        <v>0</v>
      </c>
      <c r="Z42" s="283">
        <f t="shared" si="4"/>
        <v>14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829</v>
      </c>
      <c r="AM42" s="286" t="s">
        <v>829</v>
      </c>
      <c r="AN42" s="283">
        <v>0</v>
      </c>
      <c r="AO42" s="286" t="s">
        <v>829</v>
      </c>
      <c r="AP42" s="286" t="s">
        <v>829</v>
      </c>
      <c r="AQ42" s="283">
        <v>0</v>
      </c>
      <c r="AR42" s="286" t="s">
        <v>829</v>
      </c>
      <c r="AS42" s="283">
        <v>14</v>
      </c>
      <c r="AT42" s="286" t="s">
        <v>829</v>
      </c>
      <c r="AU42" s="283">
        <v>0</v>
      </c>
      <c r="AV42" s="283">
        <f t="shared" si="6"/>
        <v>0</v>
      </c>
      <c r="AW42" s="283">
        <v>0</v>
      </c>
      <c r="AX42" s="283">
        <v>0</v>
      </c>
      <c r="AY42" s="283"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829</v>
      </c>
      <c r="BI42" s="286" t="s">
        <v>829</v>
      </c>
      <c r="BJ42" s="286" t="s">
        <v>829</v>
      </c>
      <c r="BK42" s="286" t="s">
        <v>829</v>
      </c>
      <c r="BL42" s="286" t="s">
        <v>829</v>
      </c>
      <c r="BM42" s="286" t="s">
        <v>829</v>
      </c>
      <c r="BN42" s="286" t="s">
        <v>829</v>
      </c>
      <c r="BO42" s="286" t="s">
        <v>829</v>
      </c>
      <c r="BP42" s="286" t="s">
        <v>829</v>
      </c>
      <c r="BQ42" s="283">
        <v>0</v>
      </c>
      <c r="BR42" s="283">
        <f t="shared" si="8"/>
        <v>0</v>
      </c>
      <c r="BS42" s="286" t="s">
        <v>829</v>
      </c>
      <c r="BT42" s="286" t="s">
        <v>829</v>
      </c>
      <c r="BU42" s="286" t="s">
        <v>829</v>
      </c>
      <c r="BV42" s="286" t="s">
        <v>829</v>
      </c>
      <c r="BW42" s="286" t="s">
        <v>829</v>
      </c>
      <c r="BX42" s="286" t="s">
        <v>829</v>
      </c>
      <c r="BY42" s="286" t="s">
        <v>829</v>
      </c>
      <c r="BZ42" s="286" t="s">
        <v>829</v>
      </c>
      <c r="CA42" s="286" t="s">
        <v>829</v>
      </c>
      <c r="CB42" s="286" t="s">
        <v>829</v>
      </c>
      <c r="CC42" s="286" t="s">
        <v>829</v>
      </c>
      <c r="CD42" s="283">
        <v>0</v>
      </c>
      <c r="CE42" s="286" t="s">
        <v>829</v>
      </c>
      <c r="CF42" s="286" t="s">
        <v>829</v>
      </c>
      <c r="CG42" s="286" t="s">
        <v>829</v>
      </c>
      <c r="CH42" s="286" t="s">
        <v>829</v>
      </c>
      <c r="CI42" s="286" t="s">
        <v>829</v>
      </c>
      <c r="CJ42" s="286" t="s">
        <v>829</v>
      </c>
      <c r="CK42" s="286" t="s">
        <v>829</v>
      </c>
      <c r="CL42" s="286" t="s">
        <v>829</v>
      </c>
      <c r="CM42" s="283">
        <v>0</v>
      </c>
      <c r="CN42" s="283">
        <f t="shared" si="10"/>
        <v>0</v>
      </c>
      <c r="CO42" s="286" t="s">
        <v>829</v>
      </c>
      <c r="CP42" s="286" t="s">
        <v>829</v>
      </c>
      <c r="CQ42" s="286" t="s">
        <v>829</v>
      </c>
      <c r="CR42" s="286" t="s">
        <v>829</v>
      </c>
      <c r="CS42" s="286" t="s">
        <v>829</v>
      </c>
      <c r="CT42" s="286" t="s">
        <v>829</v>
      </c>
      <c r="CU42" s="286" t="s">
        <v>829</v>
      </c>
      <c r="CV42" s="286" t="s">
        <v>829</v>
      </c>
      <c r="CW42" s="286" t="s">
        <v>829</v>
      </c>
      <c r="CX42" s="286" t="s">
        <v>829</v>
      </c>
      <c r="CY42" s="286" t="s">
        <v>829</v>
      </c>
      <c r="CZ42" s="286" t="s">
        <v>829</v>
      </c>
      <c r="DA42" s="283">
        <v>0</v>
      </c>
      <c r="DB42" s="286" t="s">
        <v>829</v>
      </c>
      <c r="DC42" s="286" t="s">
        <v>829</v>
      </c>
      <c r="DD42" s="286" t="s">
        <v>829</v>
      </c>
      <c r="DE42" s="286" t="s">
        <v>829</v>
      </c>
      <c r="DF42" s="286" t="s">
        <v>829</v>
      </c>
      <c r="DG42" s="286" t="s">
        <v>829</v>
      </c>
      <c r="DH42" s="286" t="s">
        <v>829</v>
      </c>
      <c r="DI42" s="283">
        <v>0</v>
      </c>
      <c r="DJ42" s="283">
        <f t="shared" si="12"/>
        <v>0</v>
      </c>
      <c r="DK42" s="286" t="s">
        <v>829</v>
      </c>
      <c r="DL42" s="286" t="s">
        <v>829</v>
      </c>
      <c r="DM42" s="286" t="s">
        <v>829</v>
      </c>
      <c r="DN42" s="286" t="s">
        <v>829</v>
      </c>
      <c r="DO42" s="286" t="s">
        <v>829</v>
      </c>
      <c r="DP42" s="286" t="s">
        <v>829</v>
      </c>
      <c r="DQ42" s="286" t="s">
        <v>829</v>
      </c>
      <c r="DR42" s="286" t="s">
        <v>829</v>
      </c>
      <c r="DS42" s="286" t="s">
        <v>829</v>
      </c>
      <c r="DT42" s="286" t="s">
        <v>829</v>
      </c>
      <c r="DU42" s="286" t="s">
        <v>829</v>
      </c>
      <c r="DV42" s="283">
        <v>0</v>
      </c>
      <c r="DW42" s="286" t="s">
        <v>829</v>
      </c>
      <c r="DX42" s="286" t="s">
        <v>829</v>
      </c>
      <c r="DY42" s="286" t="s">
        <v>829</v>
      </c>
      <c r="DZ42" s="283">
        <v>0</v>
      </c>
      <c r="EA42" s="286" t="s">
        <v>829</v>
      </c>
      <c r="EB42" s="286" t="s">
        <v>829</v>
      </c>
      <c r="EC42" s="286" t="s">
        <v>829</v>
      </c>
      <c r="ED42" s="286" t="s">
        <v>829</v>
      </c>
      <c r="EE42" s="283">
        <v>0</v>
      </c>
      <c r="EF42" s="283">
        <f t="shared" si="14"/>
        <v>0</v>
      </c>
      <c r="EG42" s="283">
        <v>0</v>
      </c>
      <c r="EH42" s="286" t="s">
        <v>829</v>
      </c>
      <c r="EI42" s="286" t="s">
        <v>829</v>
      </c>
      <c r="EJ42" s="283">
        <v>0</v>
      </c>
      <c r="EK42" s="286" t="s">
        <v>829</v>
      </c>
      <c r="EL42" s="286" t="s">
        <v>829</v>
      </c>
      <c r="EM42" s="286" t="s">
        <v>829</v>
      </c>
      <c r="EN42" s="283">
        <v>0</v>
      </c>
      <c r="EO42" s="283">
        <v>0</v>
      </c>
      <c r="EP42" s="283">
        <v>0</v>
      </c>
      <c r="EQ42" s="286" t="s">
        <v>829</v>
      </c>
      <c r="ER42" s="286" t="s">
        <v>829</v>
      </c>
      <c r="ES42" s="286" t="s">
        <v>829</v>
      </c>
      <c r="ET42" s="286" t="s">
        <v>829</v>
      </c>
      <c r="EU42" s="283">
        <v>0</v>
      </c>
      <c r="EV42" s="283">
        <v>0</v>
      </c>
      <c r="EW42" s="286" t="s">
        <v>829</v>
      </c>
      <c r="EX42" s="286" t="s">
        <v>829</v>
      </c>
      <c r="EY42" s="286" t="s">
        <v>829</v>
      </c>
      <c r="EZ42" s="283">
        <v>0</v>
      </c>
      <c r="FA42" s="283">
        <v>0</v>
      </c>
      <c r="FB42" s="283">
        <f t="shared" si="16"/>
        <v>42</v>
      </c>
      <c r="FC42" s="283">
        <v>0</v>
      </c>
      <c r="FD42" s="283">
        <v>1</v>
      </c>
      <c r="FE42" s="283">
        <v>4</v>
      </c>
      <c r="FF42" s="283">
        <v>17</v>
      </c>
      <c r="FG42" s="283">
        <v>10</v>
      </c>
      <c r="FH42" s="283">
        <v>2</v>
      </c>
      <c r="FI42" s="283">
        <v>1</v>
      </c>
      <c r="FJ42" s="283">
        <v>0</v>
      </c>
      <c r="FK42" s="283">
        <v>0</v>
      </c>
      <c r="FL42" s="283">
        <v>7</v>
      </c>
      <c r="FM42" s="283">
        <v>0</v>
      </c>
      <c r="FN42" s="283">
        <v>0</v>
      </c>
      <c r="FO42" s="283">
        <v>0</v>
      </c>
      <c r="FP42" s="286" t="s">
        <v>829</v>
      </c>
      <c r="FQ42" s="286" t="s">
        <v>829</v>
      </c>
      <c r="FR42" s="286" t="s">
        <v>829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342</v>
      </c>
      <c r="E43" s="283">
        <f t="shared" si="19"/>
        <v>0</v>
      </c>
      <c r="F43" s="283">
        <f t="shared" si="20"/>
        <v>0</v>
      </c>
      <c r="G43" s="283">
        <f t="shared" si="21"/>
        <v>0</v>
      </c>
      <c r="H43" s="283">
        <f t="shared" si="22"/>
        <v>37</v>
      </c>
      <c r="I43" s="283">
        <f t="shared" si="23"/>
        <v>58</v>
      </c>
      <c r="J43" s="283">
        <f t="shared" si="24"/>
        <v>16</v>
      </c>
      <c r="K43" s="283">
        <f t="shared" si="25"/>
        <v>2</v>
      </c>
      <c r="L43" s="283">
        <f t="shared" si="26"/>
        <v>0</v>
      </c>
      <c r="M43" s="283">
        <f t="shared" si="27"/>
        <v>0</v>
      </c>
      <c r="N43" s="283">
        <f t="shared" si="28"/>
        <v>0</v>
      </c>
      <c r="O43" s="283">
        <f t="shared" si="29"/>
        <v>0</v>
      </c>
      <c r="P43" s="283">
        <f t="shared" si="30"/>
        <v>0</v>
      </c>
      <c r="Q43" s="283">
        <f t="shared" si="31"/>
        <v>0</v>
      </c>
      <c r="R43" s="283">
        <f t="shared" si="32"/>
        <v>0</v>
      </c>
      <c r="S43" s="283">
        <f t="shared" si="33"/>
        <v>0</v>
      </c>
      <c r="T43" s="283">
        <f t="shared" si="34"/>
        <v>0</v>
      </c>
      <c r="U43" s="283">
        <f t="shared" si="35"/>
        <v>207</v>
      </c>
      <c r="V43" s="283">
        <f t="shared" si="36"/>
        <v>0</v>
      </c>
      <c r="W43" s="283">
        <f t="shared" si="37"/>
        <v>17</v>
      </c>
      <c r="X43" s="283">
        <f t="shared" si="38"/>
        <v>1</v>
      </c>
      <c r="Y43" s="283">
        <f t="shared" si="39"/>
        <v>4</v>
      </c>
      <c r="Z43" s="283">
        <f t="shared" si="4"/>
        <v>224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829</v>
      </c>
      <c r="AM43" s="286" t="s">
        <v>829</v>
      </c>
      <c r="AN43" s="283">
        <v>0</v>
      </c>
      <c r="AO43" s="286" t="s">
        <v>829</v>
      </c>
      <c r="AP43" s="286" t="s">
        <v>829</v>
      </c>
      <c r="AQ43" s="283">
        <v>207</v>
      </c>
      <c r="AR43" s="286" t="s">
        <v>829</v>
      </c>
      <c r="AS43" s="283">
        <v>17</v>
      </c>
      <c r="AT43" s="286" t="s">
        <v>829</v>
      </c>
      <c r="AU43" s="283">
        <v>0</v>
      </c>
      <c r="AV43" s="283">
        <f t="shared" si="6"/>
        <v>0</v>
      </c>
      <c r="AW43" s="283">
        <v>0</v>
      </c>
      <c r="AX43" s="283">
        <v>0</v>
      </c>
      <c r="AY43" s="283"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829</v>
      </c>
      <c r="BI43" s="286" t="s">
        <v>829</v>
      </c>
      <c r="BJ43" s="286" t="s">
        <v>829</v>
      </c>
      <c r="BK43" s="286" t="s">
        <v>829</v>
      </c>
      <c r="BL43" s="286" t="s">
        <v>829</v>
      </c>
      <c r="BM43" s="286" t="s">
        <v>829</v>
      </c>
      <c r="BN43" s="286" t="s">
        <v>829</v>
      </c>
      <c r="BO43" s="286" t="s">
        <v>829</v>
      </c>
      <c r="BP43" s="286" t="s">
        <v>829</v>
      </c>
      <c r="BQ43" s="283">
        <v>0</v>
      </c>
      <c r="BR43" s="283">
        <f t="shared" si="8"/>
        <v>0</v>
      </c>
      <c r="BS43" s="286" t="s">
        <v>829</v>
      </c>
      <c r="BT43" s="286" t="s">
        <v>829</v>
      </c>
      <c r="BU43" s="286" t="s">
        <v>829</v>
      </c>
      <c r="BV43" s="286" t="s">
        <v>829</v>
      </c>
      <c r="BW43" s="286" t="s">
        <v>829</v>
      </c>
      <c r="BX43" s="286" t="s">
        <v>829</v>
      </c>
      <c r="BY43" s="286" t="s">
        <v>829</v>
      </c>
      <c r="BZ43" s="286" t="s">
        <v>829</v>
      </c>
      <c r="CA43" s="286" t="s">
        <v>829</v>
      </c>
      <c r="CB43" s="286" t="s">
        <v>829</v>
      </c>
      <c r="CC43" s="286" t="s">
        <v>829</v>
      </c>
      <c r="CD43" s="283">
        <v>0</v>
      </c>
      <c r="CE43" s="286" t="s">
        <v>829</v>
      </c>
      <c r="CF43" s="286" t="s">
        <v>829</v>
      </c>
      <c r="CG43" s="286" t="s">
        <v>829</v>
      </c>
      <c r="CH43" s="286" t="s">
        <v>829</v>
      </c>
      <c r="CI43" s="286" t="s">
        <v>829</v>
      </c>
      <c r="CJ43" s="286" t="s">
        <v>829</v>
      </c>
      <c r="CK43" s="286" t="s">
        <v>829</v>
      </c>
      <c r="CL43" s="286" t="s">
        <v>829</v>
      </c>
      <c r="CM43" s="283">
        <v>0</v>
      </c>
      <c r="CN43" s="283">
        <f t="shared" si="10"/>
        <v>0</v>
      </c>
      <c r="CO43" s="286" t="s">
        <v>829</v>
      </c>
      <c r="CP43" s="286" t="s">
        <v>829</v>
      </c>
      <c r="CQ43" s="286" t="s">
        <v>829</v>
      </c>
      <c r="CR43" s="286" t="s">
        <v>829</v>
      </c>
      <c r="CS43" s="286" t="s">
        <v>829</v>
      </c>
      <c r="CT43" s="286" t="s">
        <v>829</v>
      </c>
      <c r="CU43" s="286" t="s">
        <v>829</v>
      </c>
      <c r="CV43" s="286" t="s">
        <v>829</v>
      </c>
      <c r="CW43" s="286" t="s">
        <v>829</v>
      </c>
      <c r="CX43" s="286" t="s">
        <v>829</v>
      </c>
      <c r="CY43" s="286" t="s">
        <v>829</v>
      </c>
      <c r="CZ43" s="286" t="s">
        <v>829</v>
      </c>
      <c r="DA43" s="283">
        <v>0</v>
      </c>
      <c r="DB43" s="286" t="s">
        <v>829</v>
      </c>
      <c r="DC43" s="286" t="s">
        <v>829</v>
      </c>
      <c r="DD43" s="286" t="s">
        <v>829</v>
      </c>
      <c r="DE43" s="286" t="s">
        <v>829</v>
      </c>
      <c r="DF43" s="286" t="s">
        <v>829</v>
      </c>
      <c r="DG43" s="286" t="s">
        <v>829</v>
      </c>
      <c r="DH43" s="286" t="s">
        <v>829</v>
      </c>
      <c r="DI43" s="283">
        <v>0</v>
      </c>
      <c r="DJ43" s="283">
        <f t="shared" si="12"/>
        <v>0</v>
      </c>
      <c r="DK43" s="286" t="s">
        <v>829</v>
      </c>
      <c r="DL43" s="286" t="s">
        <v>829</v>
      </c>
      <c r="DM43" s="286" t="s">
        <v>829</v>
      </c>
      <c r="DN43" s="286" t="s">
        <v>829</v>
      </c>
      <c r="DO43" s="286" t="s">
        <v>829</v>
      </c>
      <c r="DP43" s="286" t="s">
        <v>829</v>
      </c>
      <c r="DQ43" s="286" t="s">
        <v>829</v>
      </c>
      <c r="DR43" s="286" t="s">
        <v>829</v>
      </c>
      <c r="DS43" s="286" t="s">
        <v>829</v>
      </c>
      <c r="DT43" s="286" t="s">
        <v>829</v>
      </c>
      <c r="DU43" s="286" t="s">
        <v>829</v>
      </c>
      <c r="DV43" s="283">
        <v>0</v>
      </c>
      <c r="DW43" s="286" t="s">
        <v>829</v>
      </c>
      <c r="DX43" s="286" t="s">
        <v>829</v>
      </c>
      <c r="DY43" s="286" t="s">
        <v>829</v>
      </c>
      <c r="DZ43" s="283">
        <v>0</v>
      </c>
      <c r="EA43" s="286" t="s">
        <v>829</v>
      </c>
      <c r="EB43" s="286" t="s">
        <v>829</v>
      </c>
      <c r="EC43" s="286" t="s">
        <v>829</v>
      </c>
      <c r="ED43" s="286" t="s">
        <v>829</v>
      </c>
      <c r="EE43" s="283">
        <v>0</v>
      </c>
      <c r="EF43" s="283">
        <f t="shared" si="14"/>
        <v>1</v>
      </c>
      <c r="EG43" s="283">
        <v>0</v>
      </c>
      <c r="EH43" s="286" t="s">
        <v>829</v>
      </c>
      <c r="EI43" s="286" t="s">
        <v>829</v>
      </c>
      <c r="EJ43" s="283">
        <v>0</v>
      </c>
      <c r="EK43" s="286" t="s">
        <v>829</v>
      </c>
      <c r="EL43" s="286" t="s">
        <v>829</v>
      </c>
      <c r="EM43" s="286" t="s">
        <v>829</v>
      </c>
      <c r="EN43" s="283">
        <v>0</v>
      </c>
      <c r="EO43" s="283">
        <v>0</v>
      </c>
      <c r="EP43" s="283">
        <v>0</v>
      </c>
      <c r="EQ43" s="286" t="s">
        <v>829</v>
      </c>
      <c r="ER43" s="286" t="s">
        <v>829</v>
      </c>
      <c r="ES43" s="286" t="s">
        <v>829</v>
      </c>
      <c r="ET43" s="286" t="s">
        <v>829</v>
      </c>
      <c r="EU43" s="283">
        <v>0</v>
      </c>
      <c r="EV43" s="283">
        <v>0</v>
      </c>
      <c r="EW43" s="286" t="s">
        <v>829</v>
      </c>
      <c r="EX43" s="286" t="s">
        <v>829</v>
      </c>
      <c r="EY43" s="286" t="s">
        <v>829</v>
      </c>
      <c r="EZ43" s="283">
        <v>1</v>
      </c>
      <c r="FA43" s="283">
        <v>0</v>
      </c>
      <c r="FB43" s="283">
        <f t="shared" si="16"/>
        <v>117</v>
      </c>
      <c r="FC43" s="283">
        <v>0</v>
      </c>
      <c r="FD43" s="283">
        <v>0</v>
      </c>
      <c r="FE43" s="283">
        <v>0</v>
      </c>
      <c r="FF43" s="283">
        <v>37</v>
      </c>
      <c r="FG43" s="283">
        <v>58</v>
      </c>
      <c r="FH43" s="283">
        <v>16</v>
      </c>
      <c r="FI43" s="283">
        <v>2</v>
      </c>
      <c r="FJ43" s="283">
        <v>0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829</v>
      </c>
      <c r="FQ43" s="286" t="s">
        <v>829</v>
      </c>
      <c r="FR43" s="286" t="s">
        <v>829</v>
      </c>
      <c r="FS43" s="283">
        <v>0</v>
      </c>
      <c r="FT43" s="283">
        <v>0</v>
      </c>
      <c r="FU43" s="283">
        <v>0</v>
      </c>
      <c r="FV43" s="283">
        <v>0</v>
      </c>
      <c r="FW43" s="283">
        <v>4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107</v>
      </c>
      <c r="E44" s="283">
        <f t="shared" si="19"/>
        <v>0</v>
      </c>
      <c r="F44" s="283">
        <f t="shared" si="20"/>
        <v>0</v>
      </c>
      <c r="G44" s="283">
        <f t="shared" si="21"/>
        <v>0</v>
      </c>
      <c r="H44" s="283">
        <f t="shared" si="22"/>
        <v>13</v>
      </c>
      <c r="I44" s="283">
        <f t="shared" si="23"/>
        <v>16</v>
      </c>
      <c r="J44" s="283">
        <f t="shared" si="24"/>
        <v>7</v>
      </c>
      <c r="K44" s="283">
        <f t="shared" si="25"/>
        <v>1</v>
      </c>
      <c r="L44" s="283">
        <f t="shared" si="26"/>
        <v>0</v>
      </c>
      <c r="M44" s="283">
        <f t="shared" si="27"/>
        <v>0</v>
      </c>
      <c r="N44" s="283">
        <f t="shared" si="28"/>
        <v>0</v>
      </c>
      <c r="O44" s="283">
        <f t="shared" si="29"/>
        <v>0</v>
      </c>
      <c r="P44" s="283">
        <f t="shared" si="30"/>
        <v>0</v>
      </c>
      <c r="Q44" s="283">
        <f t="shared" si="31"/>
        <v>0</v>
      </c>
      <c r="R44" s="283">
        <f t="shared" si="32"/>
        <v>0</v>
      </c>
      <c r="S44" s="283">
        <f t="shared" si="33"/>
        <v>0</v>
      </c>
      <c r="T44" s="283">
        <f t="shared" si="34"/>
        <v>0</v>
      </c>
      <c r="U44" s="283">
        <f t="shared" si="35"/>
        <v>65</v>
      </c>
      <c r="V44" s="283">
        <f t="shared" si="36"/>
        <v>0</v>
      </c>
      <c r="W44" s="283">
        <f t="shared" si="37"/>
        <v>5</v>
      </c>
      <c r="X44" s="283">
        <f t="shared" si="38"/>
        <v>0</v>
      </c>
      <c r="Y44" s="283">
        <f t="shared" si="39"/>
        <v>0</v>
      </c>
      <c r="Z44" s="283">
        <f t="shared" si="4"/>
        <v>70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829</v>
      </c>
      <c r="AM44" s="286" t="s">
        <v>829</v>
      </c>
      <c r="AN44" s="283">
        <v>0</v>
      </c>
      <c r="AO44" s="286" t="s">
        <v>829</v>
      </c>
      <c r="AP44" s="286" t="s">
        <v>829</v>
      </c>
      <c r="AQ44" s="283">
        <v>65</v>
      </c>
      <c r="AR44" s="286" t="s">
        <v>829</v>
      </c>
      <c r="AS44" s="283">
        <v>5</v>
      </c>
      <c r="AT44" s="286" t="s">
        <v>829</v>
      </c>
      <c r="AU44" s="283">
        <v>0</v>
      </c>
      <c r="AV44" s="283">
        <f t="shared" si="6"/>
        <v>0</v>
      </c>
      <c r="AW44" s="283">
        <v>0</v>
      </c>
      <c r="AX44" s="283">
        <v>0</v>
      </c>
      <c r="AY44" s="283"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829</v>
      </c>
      <c r="BI44" s="286" t="s">
        <v>829</v>
      </c>
      <c r="BJ44" s="286" t="s">
        <v>829</v>
      </c>
      <c r="BK44" s="286" t="s">
        <v>829</v>
      </c>
      <c r="BL44" s="286" t="s">
        <v>829</v>
      </c>
      <c r="BM44" s="286" t="s">
        <v>829</v>
      </c>
      <c r="BN44" s="286" t="s">
        <v>829</v>
      </c>
      <c r="BO44" s="286" t="s">
        <v>829</v>
      </c>
      <c r="BP44" s="286" t="s">
        <v>829</v>
      </c>
      <c r="BQ44" s="283">
        <v>0</v>
      </c>
      <c r="BR44" s="283">
        <f t="shared" si="8"/>
        <v>0</v>
      </c>
      <c r="BS44" s="286" t="s">
        <v>829</v>
      </c>
      <c r="BT44" s="286" t="s">
        <v>829</v>
      </c>
      <c r="BU44" s="286" t="s">
        <v>829</v>
      </c>
      <c r="BV44" s="286" t="s">
        <v>829</v>
      </c>
      <c r="BW44" s="286" t="s">
        <v>829</v>
      </c>
      <c r="BX44" s="286" t="s">
        <v>829</v>
      </c>
      <c r="BY44" s="286" t="s">
        <v>829</v>
      </c>
      <c r="BZ44" s="286" t="s">
        <v>829</v>
      </c>
      <c r="CA44" s="286" t="s">
        <v>829</v>
      </c>
      <c r="CB44" s="286" t="s">
        <v>829</v>
      </c>
      <c r="CC44" s="286" t="s">
        <v>829</v>
      </c>
      <c r="CD44" s="283">
        <v>0</v>
      </c>
      <c r="CE44" s="286" t="s">
        <v>829</v>
      </c>
      <c r="CF44" s="286" t="s">
        <v>829</v>
      </c>
      <c r="CG44" s="286" t="s">
        <v>829</v>
      </c>
      <c r="CH44" s="286" t="s">
        <v>829</v>
      </c>
      <c r="CI44" s="286" t="s">
        <v>829</v>
      </c>
      <c r="CJ44" s="286" t="s">
        <v>829</v>
      </c>
      <c r="CK44" s="286" t="s">
        <v>829</v>
      </c>
      <c r="CL44" s="286" t="s">
        <v>829</v>
      </c>
      <c r="CM44" s="283">
        <v>0</v>
      </c>
      <c r="CN44" s="283">
        <f t="shared" si="10"/>
        <v>0</v>
      </c>
      <c r="CO44" s="286" t="s">
        <v>829</v>
      </c>
      <c r="CP44" s="286" t="s">
        <v>829</v>
      </c>
      <c r="CQ44" s="286" t="s">
        <v>829</v>
      </c>
      <c r="CR44" s="286" t="s">
        <v>829</v>
      </c>
      <c r="CS44" s="286" t="s">
        <v>829</v>
      </c>
      <c r="CT44" s="286" t="s">
        <v>829</v>
      </c>
      <c r="CU44" s="286" t="s">
        <v>829</v>
      </c>
      <c r="CV44" s="286" t="s">
        <v>829</v>
      </c>
      <c r="CW44" s="286" t="s">
        <v>829</v>
      </c>
      <c r="CX44" s="286" t="s">
        <v>829</v>
      </c>
      <c r="CY44" s="286" t="s">
        <v>829</v>
      </c>
      <c r="CZ44" s="286" t="s">
        <v>829</v>
      </c>
      <c r="DA44" s="283">
        <v>0</v>
      </c>
      <c r="DB44" s="286" t="s">
        <v>829</v>
      </c>
      <c r="DC44" s="286" t="s">
        <v>829</v>
      </c>
      <c r="DD44" s="286" t="s">
        <v>829</v>
      </c>
      <c r="DE44" s="286" t="s">
        <v>829</v>
      </c>
      <c r="DF44" s="286" t="s">
        <v>829</v>
      </c>
      <c r="DG44" s="286" t="s">
        <v>829</v>
      </c>
      <c r="DH44" s="286" t="s">
        <v>829</v>
      </c>
      <c r="DI44" s="283">
        <v>0</v>
      </c>
      <c r="DJ44" s="283">
        <f t="shared" si="12"/>
        <v>0</v>
      </c>
      <c r="DK44" s="286" t="s">
        <v>829</v>
      </c>
      <c r="DL44" s="286" t="s">
        <v>829</v>
      </c>
      <c r="DM44" s="286" t="s">
        <v>829</v>
      </c>
      <c r="DN44" s="286" t="s">
        <v>829</v>
      </c>
      <c r="DO44" s="286" t="s">
        <v>829</v>
      </c>
      <c r="DP44" s="286" t="s">
        <v>829</v>
      </c>
      <c r="DQ44" s="286" t="s">
        <v>829</v>
      </c>
      <c r="DR44" s="286" t="s">
        <v>829</v>
      </c>
      <c r="DS44" s="286" t="s">
        <v>829</v>
      </c>
      <c r="DT44" s="286" t="s">
        <v>829</v>
      </c>
      <c r="DU44" s="286" t="s">
        <v>829</v>
      </c>
      <c r="DV44" s="283">
        <v>0</v>
      </c>
      <c r="DW44" s="286" t="s">
        <v>829</v>
      </c>
      <c r="DX44" s="286" t="s">
        <v>829</v>
      </c>
      <c r="DY44" s="286" t="s">
        <v>829</v>
      </c>
      <c r="DZ44" s="283">
        <v>0</v>
      </c>
      <c r="EA44" s="286" t="s">
        <v>829</v>
      </c>
      <c r="EB44" s="286" t="s">
        <v>829</v>
      </c>
      <c r="EC44" s="286" t="s">
        <v>829</v>
      </c>
      <c r="ED44" s="286" t="s">
        <v>829</v>
      </c>
      <c r="EE44" s="283">
        <v>0</v>
      </c>
      <c r="EF44" s="283">
        <f t="shared" si="14"/>
        <v>0</v>
      </c>
      <c r="EG44" s="283">
        <v>0</v>
      </c>
      <c r="EH44" s="286" t="s">
        <v>829</v>
      </c>
      <c r="EI44" s="286" t="s">
        <v>829</v>
      </c>
      <c r="EJ44" s="283">
        <v>0</v>
      </c>
      <c r="EK44" s="286" t="s">
        <v>829</v>
      </c>
      <c r="EL44" s="286" t="s">
        <v>829</v>
      </c>
      <c r="EM44" s="286" t="s">
        <v>829</v>
      </c>
      <c r="EN44" s="283">
        <v>0</v>
      </c>
      <c r="EO44" s="283">
        <v>0</v>
      </c>
      <c r="EP44" s="283">
        <v>0</v>
      </c>
      <c r="EQ44" s="286" t="s">
        <v>829</v>
      </c>
      <c r="ER44" s="286" t="s">
        <v>829</v>
      </c>
      <c r="ES44" s="286" t="s">
        <v>829</v>
      </c>
      <c r="ET44" s="286" t="s">
        <v>829</v>
      </c>
      <c r="EU44" s="283">
        <v>0</v>
      </c>
      <c r="EV44" s="283">
        <v>0</v>
      </c>
      <c r="EW44" s="286" t="s">
        <v>829</v>
      </c>
      <c r="EX44" s="286" t="s">
        <v>829</v>
      </c>
      <c r="EY44" s="286" t="s">
        <v>829</v>
      </c>
      <c r="EZ44" s="283">
        <v>0</v>
      </c>
      <c r="FA44" s="283">
        <v>0</v>
      </c>
      <c r="FB44" s="283">
        <f t="shared" si="16"/>
        <v>37</v>
      </c>
      <c r="FC44" s="283">
        <v>0</v>
      </c>
      <c r="FD44" s="283">
        <v>0</v>
      </c>
      <c r="FE44" s="283">
        <v>0</v>
      </c>
      <c r="FF44" s="283">
        <v>13</v>
      </c>
      <c r="FG44" s="283">
        <v>16</v>
      </c>
      <c r="FH44" s="283">
        <v>7</v>
      </c>
      <c r="FI44" s="283">
        <v>1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829</v>
      </c>
      <c r="FQ44" s="286" t="s">
        <v>829</v>
      </c>
      <c r="FR44" s="286" t="s">
        <v>829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330</v>
      </c>
      <c r="E45" s="283">
        <f t="shared" si="19"/>
        <v>0</v>
      </c>
      <c r="F45" s="283">
        <f t="shared" si="20"/>
        <v>0</v>
      </c>
      <c r="G45" s="283">
        <f t="shared" si="21"/>
        <v>0</v>
      </c>
      <c r="H45" s="283">
        <f t="shared" si="22"/>
        <v>25</v>
      </c>
      <c r="I45" s="283">
        <f t="shared" si="23"/>
        <v>11</v>
      </c>
      <c r="J45" s="283">
        <f t="shared" si="24"/>
        <v>2</v>
      </c>
      <c r="K45" s="283">
        <f t="shared" si="25"/>
        <v>0</v>
      </c>
      <c r="L45" s="283">
        <f t="shared" si="26"/>
        <v>58</v>
      </c>
      <c r="M45" s="283">
        <f t="shared" si="27"/>
        <v>0</v>
      </c>
      <c r="N45" s="283">
        <f t="shared" si="28"/>
        <v>0</v>
      </c>
      <c r="O45" s="283">
        <f t="shared" si="29"/>
        <v>0</v>
      </c>
      <c r="P45" s="283">
        <f t="shared" si="30"/>
        <v>0</v>
      </c>
      <c r="Q45" s="283">
        <f t="shared" si="31"/>
        <v>0</v>
      </c>
      <c r="R45" s="283">
        <f t="shared" si="32"/>
        <v>0</v>
      </c>
      <c r="S45" s="283">
        <f t="shared" si="33"/>
        <v>0</v>
      </c>
      <c r="T45" s="283">
        <f t="shared" si="34"/>
        <v>0</v>
      </c>
      <c r="U45" s="283">
        <f t="shared" si="35"/>
        <v>212</v>
      </c>
      <c r="V45" s="283">
        <f t="shared" si="36"/>
        <v>0</v>
      </c>
      <c r="W45" s="283">
        <f t="shared" si="37"/>
        <v>17</v>
      </c>
      <c r="X45" s="283">
        <f t="shared" si="38"/>
        <v>0</v>
      </c>
      <c r="Y45" s="283">
        <f t="shared" si="39"/>
        <v>5</v>
      </c>
      <c r="Z45" s="283">
        <f t="shared" si="4"/>
        <v>229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829</v>
      </c>
      <c r="AM45" s="286" t="s">
        <v>829</v>
      </c>
      <c r="AN45" s="283">
        <v>0</v>
      </c>
      <c r="AO45" s="286" t="s">
        <v>829</v>
      </c>
      <c r="AP45" s="286" t="s">
        <v>829</v>
      </c>
      <c r="AQ45" s="283">
        <v>212</v>
      </c>
      <c r="AR45" s="286" t="s">
        <v>829</v>
      </c>
      <c r="AS45" s="283">
        <v>17</v>
      </c>
      <c r="AT45" s="286" t="s">
        <v>829</v>
      </c>
      <c r="AU45" s="283">
        <v>0</v>
      </c>
      <c r="AV45" s="283">
        <f t="shared" si="6"/>
        <v>0</v>
      </c>
      <c r="AW45" s="283">
        <v>0</v>
      </c>
      <c r="AX45" s="283">
        <v>0</v>
      </c>
      <c r="AY45" s="283"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829</v>
      </c>
      <c r="BI45" s="286" t="s">
        <v>829</v>
      </c>
      <c r="BJ45" s="286" t="s">
        <v>829</v>
      </c>
      <c r="BK45" s="286" t="s">
        <v>829</v>
      </c>
      <c r="BL45" s="286" t="s">
        <v>829</v>
      </c>
      <c r="BM45" s="286" t="s">
        <v>829</v>
      </c>
      <c r="BN45" s="286" t="s">
        <v>829</v>
      </c>
      <c r="BO45" s="286" t="s">
        <v>829</v>
      </c>
      <c r="BP45" s="286" t="s">
        <v>829</v>
      </c>
      <c r="BQ45" s="283">
        <v>0</v>
      </c>
      <c r="BR45" s="283">
        <f t="shared" si="8"/>
        <v>0</v>
      </c>
      <c r="BS45" s="286" t="s">
        <v>829</v>
      </c>
      <c r="BT45" s="286" t="s">
        <v>829</v>
      </c>
      <c r="BU45" s="286" t="s">
        <v>829</v>
      </c>
      <c r="BV45" s="286" t="s">
        <v>829</v>
      </c>
      <c r="BW45" s="286" t="s">
        <v>829</v>
      </c>
      <c r="BX45" s="286" t="s">
        <v>829</v>
      </c>
      <c r="BY45" s="286" t="s">
        <v>829</v>
      </c>
      <c r="BZ45" s="286" t="s">
        <v>829</v>
      </c>
      <c r="CA45" s="286" t="s">
        <v>829</v>
      </c>
      <c r="CB45" s="286" t="s">
        <v>829</v>
      </c>
      <c r="CC45" s="286" t="s">
        <v>829</v>
      </c>
      <c r="CD45" s="283">
        <v>0</v>
      </c>
      <c r="CE45" s="286" t="s">
        <v>829</v>
      </c>
      <c r="CF45" s="286" t="s">
        <v>829</v>
      </c>
      <c r="CG45" s="286" t="s">
        <v>829</v>
      </c>
      <c r="CH45" s="286" t="s">
        <v>829</v>
      </c>
      <c r="CI45" s="286" t="s">
        <v>829</v>
      </c>
      <c r="CJ45" s="286" t="s">
        <v>829</v>
      </c>
      <c r="CK45" s="286" t="s">
        <v>829</v>
      </c>
      <c r="CL45" s="286" t="s">
        <v>829</v>
      </c>
      <c r="CM45" s="283">
        <v>0</v>
      </c>
      <c r="CN45" s="283">
        <f t="shared" si="10"/>
        <v>0</v>
      </c>
      <c r="CO45" s="286" t="s">
        <v>829</v>
      </c>
      <c r="CP45" s="286" t="s">
        <v>829</v>
      </c>
      <c r="CQ45" s="286" t="s">
        <v>829</v>
      </c>
      <c r="CR45" s="286" t="s">
        <v>829</v>
      </c>
      <c r="CS45" s="286" t="s">
        <v>829</v>
      </c>
      <c r="CT45" s="286" t="s">
        <v>829</v>
      </c>
      <c r="CU45" s="286" t="s">
        <v>829</v>
      </c>
      <c r="CV45" s="286" t="s">
        <v>829</v>
      </c>
      <c r="CW45" s="286" t="s">
        <v>829</v>
      </c>
      <c r="CX45" s="286" t="s">
        <v>829</v>
      </c>
      <c r="CY45" s="286" t="s">
        <v>829</v>
      </c>
      <c r="CZ45" s="286" t="s">
        <v>829</v>
      </c>
      <c r="DA45" s="283">
        <v>0</v>
      </c>
      <c r="DB45" s="286" t="s">
        <v>829</v>
      </c>
      <c r="DC45" s="286" t="s">
        <v>829</v>
      </c>
      <c r="DD45" s="286" t="s">
        <v>829</v>
      </c>
      <c r="DE45" s="286" t="s">
        <v>829</v>
      </c>
      <c r="DF45" s="286" t="s">
        <v>829</v>
      </c>
      <c r="DG45" s="286" t="s">
        <v>829</v>
      </c>
      <c r="DH45" s="286" t="s">
        <v>829</v>
      </c>
      <c r="DI45" s="283">
        <v>0</v>
      </c>
      <c r="DJ45" s="283">
        <f t="shared" si="12"/>
        <v>0</v>
      </c>
      <c r="DK45" s="286" t="s">
        <v>829</v>
      </c>
      <c r="DL45" s="286" t="s">
        <v>829</v>
      </c>
      <c r="DM45" s="286" t="s">
        <v>829</v>
      </c>
      <c r="DN45" s="286" t="s">
        <v>829</v>
      </c>
      <c r="DO45" s="286" t="s">
        <v>829</v>
      </c>
      <c r="DP45" s="286" t="s">
        <v>829</v>
      </c>
      <c r="DQ45" s="286" t="s">
        <v>829</v>
      </c>
      <c r="DR45" s="286" t="s">
        <v>829</v>
      </c>
      <c r="DS45" s="286" t="s">
        <v>829</v>
      </c>
      <c r="DT45" s="286" t="s">
        <v>829</v>
      </c>
      <c r="DU45" s="286" t="s">
        <v>829</v>
      </c>
      <c r="DV45" s="283">
        <v>0</v>
      </c>
      <c r="DW45" s="286" t="s">
        <v>829</v>
      </c>
      <c r="DX45" s="286" t="s">
        <v>829</v>
      </c>
      <c r="DY45" s="286" t="s">
        <v>829</v>
      </c>
      <c r="DZ45" s="283">
        <v>0</v>
      </c>
      <c r="EA45" s="286" t="s">
        <v>829</v>
      </c>
      <c r="EB45" s="286" t="s">
        <v>829</v>
      </c>
      <c r="EC45" s="286" t="s">
        <v>829</v>
      </c>
      <c r="ED45" s="286" t="s">
        <v>829</v>
      </c>
      <c r="EE45" s="283">
        <v>0</v>
      </c>
      <c r="EF45" s="283">
        <f t="shared" si="14"/>
        <v>0</v>
      </c>
      <c r="EG45" s="283">
        <v>0</v>
      </c>
      <c r="EH45" s="286" t="s">
        <v>829</v>
      </c>
      <c r="EI45" s="286" t="s">
        <v>829</v>
      </c>
      <c r="EJ45" s="283">
        <v>0</v>
      </c>
      <c r="EK45" s="286" t="s">
        <v>829</v>
      </c>
      <c r="EL45" s="286" t="s">
        <v>829</v>
      </c>
      <c r="EM45" s="286" t="s">
        <v>829</v>
      </c>
      <c r="EN45" s="283">
        <v>0</v>
      </c>
      <c r="EO45" s="283">
        <v>0</v>
      </c>
      <c r="EP45" s="283">
        <v>0</v>
      </c>
      <c r="EQ45" s="286" t="s">
        <v>829</v>
      </c>
      <c r="ER45" s="286" t="s">
        <v>829</v>
      </c>
      <c r="ES45" s="286" t="s">
        <v>829</v>
      </c>
      <c r="ET45" s="286" t="s">
        <v>829</v>
      </c>
      <c r="EU45" s="283">
        <v>0</v>
      </c>
      <c r="EV45" s="283">
        <v>0</v>
      </c>
      <c r="EW45" s="286" t="s">
        <v>829</v>
      </c>
      <c r="EX45" s="286" t="s">
        <v>829</v>
      </c>
      <c r="EY45" s="286" t="s">
        <v>829</v>
      </c>
      <c r="EZ45" s="283">
        <v>0</v>
      </c>
      <c r="FA45" s="283">
        <v>0</v>
      </c>
      <c r="FB45" s="283">
        <f t="shared" si="16"/>
        <v>101</v>
      </c>
      <c r="FC45" s="283">
        <v>0</v>
      </c>
      <c r="FD45" s="283">
        <v>0</v>
      </c>
      <c r="FE45" s="283">
        <v>0</v>
      </c>
      <c r="FF45" s="283">
        <v>25</v>
      </c>
      <c r="FG45" s="283">
        <v>11</v>
      </c>
      <c r="FH45" s="283">
        <v>2</v>
      </c>
      <c r="FI45" s="283">
        <v>0</v>
      </c>
      <c r="FJ45" s="283">
        <v>58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829</v>
      </c>
      <c r="FQ45" s="286" t="s">
        <v>829</v>
      </c>
      <c r="FR45" s="286" t="s">
        <v>829</v>
      </c>
      <c r="FS45" s="283">
        <v>0</v>
      </c>
      <c r="FT45" s="283">
        <v>0</v>
      </c>
      <c r="FU45" s="283">
        <v>0</v>
      </c>
      <c r="FV45" s="283">
        <v>0</v>
      </c>
      <c r="FW45" s="283">
        <v>5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233</v>
      </c>
      <c r="E46" s="283">
        <f t="shared" si="19"/>
        <v>0</v>
      </c>
      <c r="F46" s="283">
        <f t="shared" si="20"/>
        <v>0</v>
      </c>
      <c r="G46" s="283">
        <f t="shared" si="21"/>
        <v>0</v>
      </c>
      <c r="H46" s="283">
        <f t="shared" si="22"/>
        <v>26</v>
      </c>
      <c r="I46" s="283">
        <f t="shared" si="23"/>
        <v>38</v>
      </c>
      <c r="J46" s="283">
        <f t="shared" si="24"/>
        <v>0</v>
      </c>
      <c r="K46" s="283">
        <f t="shared" si="25"/>
        <v>0</v>
      </c>
      <c r="L46" s="283">
        <f t="shared" si="26"/>
        <v>0</v>
      </c>
      <c r="M46" s="283">
        <f t="shared" si="27"/>
        <v>0</v>
      </c>
      <c r="N46" s="283">
        <f t="shared" si="28"/>
        <v>0</v>
      </c>
      <c r="O46" s="283">
        <f t="shared" si="29"/>
        <v>0</v>
      </c>
      <c r="P46" s="283">
        <f t="shared" si="30"/>
        <v>0</v>
      </c>
      <c r="Q46" s="283">
        <f t="shared" si="31"/>
        <v>0</v>
      </c>
      <c r="R46" s="283">
        <f t="shared" si="32"/>
        <v>0</v>
      </c>
      <c r="S46" s="283">
        <f t="shared" si="33"/>
        <v>0</v>
      </c>
      <c r="T46" s="283">
        <f t="shared" si="34"/>
        <v>0</v>
      </c>
      <c r="U46" s="283">
        <f t="shared" si="35"/>
        <v>0</v>
      </c>
      <c r="V46" s="283">
        <f t="shared" si="36"/>
        <v>0</v>
      </c>
      <c r="W46" s="283">
        <f t="shared" si="37"/>
        <v>169</v>
      </c>
      <c r="X46" s="283">
        <f t="shared" si="38"/>
        <v>0</v>
      </c>
      <c r="Y46" s="283">
        <f t="shared" si="39"/>
        <v>0</v>
      </c>
      <c r="Z46" s="283">
        <f t="shared" si="4"/>
        <v>169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829</v>
      </c>
      <c r="AM46" s="286" t="s">
        <v>829</v>
      </c>
      <c r="AN46" s="283">
        <v>0</v>
      </c>
      <c r="AO46" s="286" t="s">
        <v>829</v>
      </c>
      <c r="AP46" s="286" t="s">
        <v>829</v>
      </c>
      <c r="AQ46" s="283">
        <v>0</v>
      </c>
      <c r="AR46" s="286" t="s">
        <v>829</v>
      </c>
      <c r="AS46" s="283">
        <v>169</v>
      </c>
      <c r="AT46" s="286" t="s">
        <v>829</v>
      </c>
      <c r="AU46" s="283">
        <v>0</v>
      </c>
      <c r="AV46" s="283">
        <f t="shared" si="6"/>
        <v>0</v>
      </c>
      <c r="AW46" s="283">
        <v>0</v>
      </c>
      <c r="AX46" s="283">
        <v>0</v>
      </c>
      <c r="AY46" s="283"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829</v>
      </c>
      <c r="BI46" s="286" t="s">
        <v>829</v>
      </c>
      <c r="BJ46" s="286" t="s">
        <v>829</v>
      </c>
      <c r="BK46" s="286" t="s">
        <v>829</v>
      </c>
      <c r="BL46" s="286" t="s">
        <v>829</v>
      </c>
      <c r="BM46" s="286" t="s">
        <v>829</v>
      </c>
      <c r="BN46" s="286" t="s">
        <v>829</v>
      </c>
      <c r="BO46" s="286" t="s">
        <v>829</v>
      </c>
      <c r="BP46" s="286" t="s">
        <v>829</v>
      </c>
      <c r="BQ46" s="283">
        <v>0</v>
      </c>
      <c r="BR46" s="283">
        <f t="shared" si="8"/>
        <v>0</v>
      </c>
      <c r="BS46" s="286" t="s">
        <v>829</v>
      </c>
      <c r="BT46" s="286" t="s">
        <v>829</v>
      </c>
      <c r="BU46" s="286" t="s">
        <v>829</v>
      </c>
      <c r="BV46" s="286" t="s">
        <v>829</v>
      </c>
      <c r="BW46" s="286" t="s">
        <v>829</v>
      </c>
      <c r="BX46" s="286" t="s">
        <v>829</v>
      </c>
      <c r="BY46" s="286" t="s">
        <v>829</v>
      </c>
      <c r="BZ46" s="286" t="s">
        <v>829</v>
      </c>
      <c r="CA46" s="286" t="s">
        <v>829</v>
      </c>
      <c r="CB46" s="286" t="s">
        <v>829</v>
      </c>
      <c r="CC46" s="286" t="s">
        <v>829</v>
      </c>
      <c r="CD46" s="283">
        <v>0</v>
      </c>
      <c r="CE46" s="286" t="s">
        <v>829</v>
      </c>
      <c r="CF46" s="286" t="s">
        <v>829</v>
      </c>
      <c r="CG46" s="286" t="s">
        <v>829</v>
      </c>
      <c r="CH46" s="286" t="s">
        <v>829</v>
      </c>
      <c r="CI46" s="286" t="s">
        <v>829</v>
      </c>
      <c r="CJ46" s="286" t="s">
        <v>829</v>
      </c>
      <c r="CK46" s="286" t="s">
        <v>829</v>
      </c>
      <c r="CL46" s="286" t="s">
        <v>829</v>
      </c>
      <c r="CM46" s="283">
        <v>0</v>
      </c>
      <c r="CN46" s="283">
        <f t="shared" si="10"/>
        <v>0</v>
      </c>
      <c r="CO46" s="286" t="s">
        <v>829</v>
      </c>
      <c r="CP46" s="286" t="s">
        <v>829</v>
      </c>
      <c r="CQ46" s="286" t="s">
        <v>829</v>
      </c>
      <c r="CR46" s="286" t="s">
        <v>829</v>
      </c>
      <c r="CS46" s="286" t="s">
        <v>829</v>
      </c>
      <c r="CT46" s="286" t="s">
        <v>829</v>
      </c>
      <c r="CU46" s="286" t="s">
        <v>829</v>
      </c>
      <c r="CV46" s="286" t="s">
        <v>829</v>
      </c>
      <c r="CW46" s="286" t="s">
        <v>829</v>
      </c>
      <c r="CX46" s="286" t="s">
        <v>829</v>
      </c>
      <c r="CY46" s="286" t="s">
        <v>829</v>
      </c>
      <c r="CZ46" s="286" t="s">
        <v>829</v>
      </c>
      <c r="DA46" s="283">
        <v>0</v>
      </c>
      <c r="DB46" s="286" t="s">
        <v>829</v>
      </c>
      <c r="DC46" s="286" t="s">
        <v>829</v>
      </c>
      <c r="DD46" s="286" t="s">
        <v>829</v>
      </c>
      <c r="DE46" s="286" t="s">
        <v>829</v>
      </c>
      <c r="DF46" s="286" t="s">
        <v>829</v>
      </c>
      <c r="DG46" s="286" t="s">
        <v>829</v>
      </c>
      <c r="DH46" s="286" t="s">
        <v>829</v>
      </c>
      <c r="DI46" s="283">
        <v>0</v>
      </c>
      <c r="DJ46" s="283">
        <f t="shared" si="12"/>
        <v>0</v>
      </c>
      <c r="DK46" s="286" t="s">
        <v>829</v>
      </c>
      <c r="DL46" s="286" t="s">
        <v>829</v>
      </c>
      <c r="DM46" s="286" t="s">
        <v>829</v>
      </c>
      <c r="DN46" s="286" t="s">
        <v>829</v>
      </c>
      <c r="DO46" s="286" t="s">
        <v>829</v>
      </c>
      <c r="DP46" s="286" t="s">
        <v>829</v>
      </c>
      <c r="DQ46" s="286" t="s">
        <v>829</v>
      </c>
      <c r="DR46" s="286" t="s">
        <v>829</v>
      </c>
      <c r="DS46" s="286" t="s">
        <v>829</v>
      </c>
      <c r="DT46" s="286" t="s">
        <v>829</v>
      </c>
      <c r="DU46" s="286" t="s">
        <v>829</v>
      </c>
      <c r="DV46" s="283">
        <v>0</v>
      </c>
      <c r="DW46" s="286" t="s">
        <v>829</v>
      </c>
      <c r="DX46" s="286" t="s">
        <v>829</v>
      </c>
      <c r="DY46" s="286" t="s">
        <v>829</v>
      </c>
      <c r="DZ46" s="283">
        <v>0</v>
      </c>
      <c r="EA46" s="286" t="s">
        <v>829</v>
      </c>
      <c r="EB46" s="286" t="s">
        <v>829</v>
      </c>
      <c r="EC46" s="286" t="s">
        <v>829</v>
      </c>
      <c r="ED46" s="286" t="s">
        <v>829</v>
      </c>
      <c r="EE46" s="283">
        <v>0</v>
      </c>
      <c r="EF46" s="283">
        <f t="shared" si="14"/>
        <v>0</v>
      </c>
      <c r="EG46" s="283">
        <v>0</v>
      </c>
      <c r="EH46" s="286" t="s">
        <v>829</v>
      </c>
      <c r="EI46" s="286" t="s">
        <v>829</v>
      </c>
      <c r="EJ46" s="283">
        <v>0</v>
      </c>
      <c r="EK46" s="286" t="s">
        <v>829</v>
      </c>
      <c r="EL46" s="286" t="s">
        <v>829</v>
      </c>
      <c r="EM46" s="286" t="s">
        <v>829</v>
      </c>
      <c r="EN46" s="283">
        <v>0</v>
      </c>
      <c r="EO46" s="283">
        <v>0</v>
      </c>
      <c r="EP46" s="283">
        <v>0</v>
      </c>
      <c r="EQ46" s="286" t="s">
        <v>829</v>
      </c>
      <c r="ER46" s="286" t="s">
        <v>829</v>
      </c>
      <c r="ES46" s="286" t="s">
        <v>829</v>
      </c>
      <c r="ET46" s="286" t="s">
        <v>829</v>
      </c>
      <c r="EU46" s="283">
        <v>0</v>
      </c>
      <c r="EV46" s="283">
        <v>0</v>
      </c>
      <c r="EW46" s="286" t="s">
        <v>829</v>
      </c>
      <c r="EX46" s="286" t="s">
        <v>829</v>
      </c>
      <c r="EY46" s="286" t="s">
        <v>829</v>
      </c>
      <c r="EZ46" s="283">
        <v>0</v>
      </c>
      <c r="FA46" s="283">
        <v>0</v>
      </c>
      <c r="FB46" s="283">
        <f t="shared" si="16"/>
        <v>64</v>
      </c>
      <c r="FC46" s="283">
        <v>0</v>
      </c>
      <c r="FD46" s="283">
        <v>0</v>
      </c>
      <c r="FE46" s="283">
        <v>0</v>
      </c>
      <c r="FF46" s="283">
        <v>26</v>
      </c>
      <c r="FG46" s="283">
        <v>38</v>
      </c>
      <c r="FH46" s="283">
        <v>0</v>
      </c>
      <c r="FI46" s="283">
        <v>0</v>
      </c>
      <c r="FJ46" s="283">
        <v>0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829</v>
      </c>
      <c r="FQ46" s="286" t="s">
        <v>829</v>
      </c>
      <c r="FR46" s="286" t="s">
        <v>829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8"/>
        <v>79</v>
      </c>
      <c r="E47" s="283">
        <f t="shared" si="19"/>
        <v>0</v>
      </c>
      <c r="F47" s="283">
        <f t="shared" si="20"/>
        <v>0</v>
      </c>
      <c r="G47" s="283">
        <f t="shared" si="21"/>
        <v>2</v>
      </c>
      <c r="H47" s="283">
        <f t="shared" si="22"/>
        <v>11</v>
      </c>
      <c r="I47" s="283">
        <f t="shared" si="23"/>
        <v>14</v>
      </c>
      <c r="J47" s="283">
        <f t="shared" si="24"/>
        <v>5</v>
      </c>
      <c r="K47" s="283">
        <f t="shared" si="25"/>
        <v>1</v>
      </c>
      <c r="L47" s="283">
        <f t="shared" si="26"/>
        <v>9</v>
      </c>
      <c r="M47" s="283">
        <f t="shared" si="27"/>
        <v>0</v>
      </c>
      <c r="N47" s="283">
        <f t="shared" si="28"/>
        <v>0</v>
      </c>
      <c r="O47" s="283">
        <f t="shared" si="29"/>
        <v>0</v>
      </c>
      <c r="P47" s="283">
        <f t="shared" si="30"/>
        <v>0</v>
      </c>
      <c r="Q47" s="283">
        <f t="shared" si="31"/>
        <v>0</v>
      </c>
      <c r="R47" s="283">
        <f t="shared" si="32"/>
        <v>0</v>
      </c>
      <c r="S47" s="283">
        <f t="shared" si="33"/>
        <v>0</v>
      </c>
      <c r="T47" s="283">
        <f t="shared" si="34"/>
        <v>0</v>
      </c>
      <c r="U47" s="283">
        <f t="shared" si="35"/>
        <v>32</v>
      </c>
      <c r="V47" s="283">
        <f t="shared" si="36"/>
        <v>0</v>
      </c>
      <c r="W47" s="283">
        <f t="shared" si="37"/>
        <v>3</v>
      </c>
      <c r="X47" s="283">
        <f t="shared" si="38"/>
        <v>0</v>
      </c>
      <c r="Y47" s="283">
        <f t="shared" si="39"/>
        <v>2</v>
      </c>
      <c r="Z47" s="283">
        <f t="shared" si="4"/>
        <v>35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829</v>
      </c>
      <c r="AM47" s="286" t="s">
        <v>829</v>
      </c>
      <c r="AN47" s="283">
        <v>0</v>
      </c>
      <c r="AO47" s="286" t="s">
        <v>829</v>
      </c>
      <c r="AP47" s="286" t="s">
        <v>829</v>
      </c>
      <c r="AQ47" s="283">
        <v>32</v>
      </c>
      <c r="AR47" s="286" t="s">
        <v>829</v>
      </c>
      <c r="AS47" s="283">
        <v>3</v>
      </c>
      <c r="AT47" s="286" t="s">
        <v>829</v>
      </c>
      <c r="AU47" s="283">
        <v>0</v>
      </c>
      <c r="AV47" s="283">
        <f t="shared" si="6"/>
        <v>0</v>
      </c>
      <c r="AW47" s="283">
        <v>0</v>
      </c>
      <c r="AX47" s="283">
        <v>0</v>
      </c>
      <c r="AY47" s="283"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829</v>
      </c>
      <c r="BI47" s="286" t="s">
        <v>829</v>
      </c>
      <c r="BJ47" s="286" t="s">
        <v>829</v>
      </c>
      <c r="BK47" s="286" t="s">
        <v>829</v>
      </c>
      <c r="BL47" s="286" t="s">
        <v>829</v>
      </c>
      <c r="BM47" s="286" t="s">
        <v>829</v>
      </c>
      <c r="BN47" s="286" t="s">
        <v>829</v>
      </c>
      <c r="BO47" s="286" t="s">
        <v>829</v>
      </c>
      <c r="BP47" s="286" t="s">
        <v>829</v>
      </c>
      <c r="BQ47" s="283">
        <v>0</v>
      </c>
      <c r="BR47" s="283">
        <f t="shared" si="8"/>
        <v>0</v>
      </c>
      <c r="BS47" s="286" t="s">
        <v>829</v>
      </c>
      <c r="BT47" s="286" t="s">
        <v>829</v>
      </c>
      <c r="BU47" s="286" t="s">
        <v>829</v>
      </c>
      <c r="BV47" s="286" t="s">
        <v>829</v>
      </c>
      <c r="BW47" s="286" t="s">
        <v>829</v>
      </c>
      <c r="BX47" s="286" t="s">
        <v>829</v>
      </c>
      <c r="BY47" s="286" t="s">
        <v>829</v>
      </c>
      <c r="BZ47" s="286" t="s">
        <v>829</v>
      </c>
      <c r="CA47" s="286" t="s">
        <v>829</v>
      </c>
      <c r="CB47" s="286" t="s">
        <v>829</v>
      </c>
      <c r="CC47" s="286" t="s">
        <v>829</v>
      </c>
      <c r="CD47" s="283">
        <v>0</v>
      </c>
      <c r="CE47" s="286" t="s">
        <v>829</v>
      </c>
      <c r="CF47" s="286" t="s">
        <v>829</v>
      </c>
      <c r="CG47" s="286" t="s">
        <v>829</v>
      </c>
      <c r="CH47" s="286" t="s">
        <v>829</v>
      </c>
      <c r="CI47" s="286" t="s">
        <v>829</v>
      </c>
      <c r="CJ47" s="286" t="s">
        <v>829</v>
      </c>
      <c r="CK47" s="286" t="s">
        <v>829</v>
      </c>
      <c r="CL47" s="286" t="s">
        <v>829</v>
      </c>
      <c r="CM47" s="283">
        <v>0</v>
      </c>
      <c r="CN47" s="283">
        <f t="shared" si="10"/>
        <v>0</v>
      </c>
      <c r="CO47" s="286" t="s">
        <v>829</v>
      </c>
      <c r="CP47" s="286" t="s">
        <v>829</v>
      </c>
      <c r="CQ47" s="286" t="s">
        <v>829</v>
      </c>
      <c r="CR47" s="286" t="s">
        <v>829</v>
      </c>
      <c r="CS47" s="286" t="s">
        <v>829</v>
      </c>
      <c r="CT47" s="286" t="s">
        <v>829</v>
      </c>
      <c r="CU47" s="286" t="s">
        <v>829</v>
      </c>
      <c r="CV47" s="286" t="s">
        <v>829</v>
      </c>
      <c r="CW47" s="286" t="s">
        <v>829</v>
      </c>
      <c r="CX47" s="286" t="s">
        <v>829</v>
      </c>
      <c r="CY47" s="286" t="s">
        <v>829</v>
      </c>
      <c r="CZ47" s="286" t="s">
        <v>829</v>
      </c>
      <c r="DA47" s="283">
        <v>0</v>
      </c>
      <c r="DB47" s="286" t="s">
        <v>829</v>
      </c>
      <c r="DC47" s="286" t="s">
        <v>829</v>
      </c>
      <c r="DD47" s="286" t="s">
        <v>829</v>
      </c>
      <c r="DE47" s="286" t="s">
        <v>829</v>
      </c>
      <c r="DF47" s="286" t="s">
        <v>829</v>
      </c>
      <c r="DG47" s="286" t="s">
        <v>829</v>
      </c>
      <c r="DH47" s="286" t="s">
        <v>829</v>
      </c>
      <c r="DI47" s="283">
        <v>0</v>
      </c>
      <c r="DJ47" s="283">
        <f t="shared" si="12"/>
        <v>0</v>
      </c>
      <c r="DK47" s="286" t="s">
        <v>829</v>
      </c>
      <c r="DL47" s="286" t="s">
        <v>829</v>
      </c>
      <c r="DM47" s="286" t="s">
        <v>829</v>
      </c>
      <c r="DN47" s="286" t="s">
        <v>829</v>
      </c>
      <c r="DO47" s="286" t="s">
        <v>829</v>
      </c>
      <c r="DP47" s="286" t="s">
        <v>829</v>
      </c>
      <c r="DQ47" s="286" t="s">
        <v>829</v>
      </c>
      <c r="DR47" s="286" t="s">
        <v>829</v>
      </c>
      <c r="DS47" s="286" t="s">
        <v>829</v>
      </c>
      <c r="DT47" s="286" t="s">
        <v>829</v>
      </c>
      <c r="DU47" s="286" t="s">
        <v>829</v>
      </c>
      <c r="DV47" s="283">
        <v>0</v>
      </c>
      <c r="DW47" s="286" t="s">
        <v>829</v>
      </c>
      <c r="DX47" s="286" t="s">
        <v>829</v>
      </c>
      <c r="DY47" s="286" t="s">
        <v>829</v>
      </c>
      <c r="DZ47" s="283">
        <v>0</v>
      </c>
      <c r="EA47" s="286" t="s">
        <v>829</v>
      </c>
      <c r="EB47" s="286" t="s">
        <v>829</v>
      </c>
      <c r="EC47" s="286" t="s">
        <v>829</v>
      </c>
      <c r="ED47" s="286" t="s">
        <v>829</v>
      </c>
      <c r="EE47" s="283">
        <v>0</v>
      </c>
      <c r="EF47" s="283">
        <f t="shared" si="14"/>
        <v>0</v>
      </c>
      <c r="EG47" s="283">
        <v>0</v>
      </c>
      <c r="EH47" s="286" t="s">
        <v>829</v>
      </c>
      <c r="EI47" s="286" t="s">
        <v>829</v>
      </c>
      <c r="EJ47" s="283">
        <v>0</v>
      </c>
      <c r="EK47" s="286" t="s">
        <v>829</v>
      </c>
      <c r="EL47" s="286" t="s">
        <v>829</v>
      </c>
      <c r="EM47" s="286" t="s">
        <v>829</v>
      </c>
      <c r="EN47" s="283">
        <v>0</v>
      </c>
      <c r="EO47" s="283">
        <v>0</v>
      </c>
      <c r="EP47" s="283">
        <v>0</v>
      </c>
      <c r="EQ47" s="286" t="s">
        <v>829</v>
      </c>
      <c r="ER47" s="286" t="s">
        <v>829</v>
      </c>
      <c r="ES47" s="286" t="s">
        <v>829</v>
      </c>
      <c r="ET47" s="286" t="s">
        <v>829</v>
      </c>
      <c r="EU47" s="283">
        <v>0</v>
      </c>
      <c r="EV47" s="283">
        <v>0</v>
      </c>
      <c r="EW47" s="286" t="s">
        <v>829</v>
      </c>
      <c r="EX47" s="286" t="s">
        <v>829</v>
      </c>
      <c r="EY47" s="286" t="s">
        <v>829</v>
      </c>
      <c r="EZ47" s="283">
        <v>0</v>
      </c>
      <c r="FA47" s="283">
        <v>0</v>
      </c>
      <c r="FB47" s="283">
        <f t="shared" si="16"/>
        <v>44</v>
      </c>
      <c r="FC47" s="283">
        <v>0</v>
      </c>
      <c r="FD47" s="283">
        <v>0</v>
      </c>
      <c r="FE47" s="283">
        <v>2</v>
      </c>
      <c r="FF47" s="283">
        <v>11</v>
      </c>
      <c r="FG47" s="283">
        <v>14</v>
      </c>
      <c r="FH47" s="283">
        <v>5</v>
      </c>
      <c r="FI47" s="283">
        <v>1</v>
      </c>
      <c r="FJ47" s="283">
        <v>9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829</v>
      </c>
      <c r="FQ47" s="286" t="s">
        <v>829</v>
      </c>
      <c r="FR47" s="286" t="s">
        <v>829</v>
      </c>
      <c r="FS47" s="283">
        <v>0</v>
      </c>
      <c r="FT47" s="283">
        <v>0</v>
      </c>
      <c r="FU47" s="283">
        <v>0</v>
      </c>
      <c r="FV47" s="283">
        <v>0</v>
      </c>
      <c r="FW47" s="283">
        <v>2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8"/>
        <v>539</v>
      </c>
      <c r="E48" s="283">
        <f t="shared" si="19"/>
        <v>0</v>
      </c>
      <c r="F48" s="283">
        <f t="shared" si="20"/>
        <v>0</v>
      </c>
      <c r="G48" s="283">
        <f t="shared" si="21"/>
        <v>0</v>
      </c>
      <c r="H48" s="283">
        <f t="shared" si="22"/>
        <v>53</v>
      </c>
      <c r="I48" s="283">
        <f t="shared" si="23"/>
        <v>0</v>
      </c>
      <c r="J48" s="283">
        <f t="shared" si="24"/>
        <v>4</v>
      </c>
      <c r="K48" s="283">
        <f t="shared" si="25"/>
        <v>90</v>
      </c>
      <c r="L48" s="283">
        <f t="shared" si="26"/>
        <v>0</v>
      </c>
      <c r="M48" s="283">
        <f t="shared" si="27"/>
        <v>0</v>
      </c>
      <c r="N48" s="283">
        <f t="shared" si="28"/>
        <v>0</v>
      </c>
      <c r="O48" s="283">
        <f t="shared" si="29"/>
        <v>0</v>
      </c>
      <c r="P48" s="283">
        <f t="shared" si="30"/>
        <v>0</v>
      </c>
      <c r="Q48" s="283">
        <f t="shared" si="31"/>
        <v>0</v>
      </c>
      <c r="R48" s="283">
        <f t="shared" si="32"/>
        <v>0</v>
      </c>
      <c r="S48" s="283">
        <f t="shared" si="33"/>
        <v>0</v>
      </c>
      <c r="T48" s="283">
        <f t="shared" si="34"/>
        <v>0</v>
      </c>
      <c r="U48" s="283">
        <f t="shared" si="35"/>
        <v>356</v>
      </c>
      <c r="V48" s="283">
        <f t="shared" si="36"/>
        <v>0</v>
      </c>
      <c r="W48" s="283">
        <f t="shared" si="37"/>
        <v>36</v>
      </c>
      <c r="X48" s="283">
        <f t="shared" si="38"/>
        <v>0</v>
      </c>
      <c r="Y48" s="283">
        <f t="shared" si="39"/>
        <v>0</v>
      </c>
      <c r="Z48" s="283">
        <f t="shared" si="4"/>
        <v>392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829</v>
      </c>
      <c r="AM48" s="286" t="s">
        <v>829</v>
      </c>
      <c r="AN48" s="283">
        <v>0</v>
      </c>
      <c r="AO48" s="286" t="s">
        <v>829</v>
      </c>
      <c r="AP48" s="286" t="s">
        <v>829</v>
      </c>
      <c r="AQ48" s="283">
        <v>356</v>
      </c>
      <c r="AR48" s="286" t="s">
        <v>829</v>
      </c>
      <c r="AS48" s="283">
        <v>36</v>
      </c>
      <c r="AT48" s="286" t="s">
        <v>829</v>
      </c>
      <c r="AU48" s="283">
        <v>0</v>
      </c>
      <c r="AV48" s="283">
        <f t="shared" si="6"/>
        <v>0</v>
      </c>
      <c r="AW48" s="283">
        <v>0</v>
      </c>
      <c r="AX48" s="283">
        <v>0</v>
      </c>
      <c r="AY48" s="283"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829</v>
      </c>
      <c r="BI48" s="286" t="s">
        <v>829</v>
      </c>
      <c r="BJ48" s="286" t="s">
        <v>829</v>
      </c>
      <c r="BK48" s="286" t="s">
        <v>829</v>
      </c>
      <c r="BL48" s="286" t="s">
        <v>829</v>
      </c>
      <c r="BM48" s="286" t="s">
        <v>829</v>
      </c>
      <c r="BN48" s="286" t="s">
        <v>829</v>
      </c>
      <c r="BO48" s="286" t="s">
        <v>829</v>
      </c>
      <c r="BP48" s="286" t="s">
        <v>829</v>
      </c>
      <c r="BQ48" s="283">
        <v>0</v>
      </c>
      <c r="BR48" s="283">
        <f t="shared" si="8"/>
        <v>0</v>
      </c>
      <c r="BS48" s="286" t="s">
        <v>829</v>
      </c>
      <c r="BT48" s="286" t="s">
        <v>829</v>
      </c>
      <c r="BU48" s="286" t="s">
        <v>829</v>
      </c>
      <c r="BV48" s="286" t="s">
        <v>829</v>
      </c>
      <c r="BW48" s="286" t="s">
        <v>829</v>
      </c>
      <c r="BX48" s="286" t="s">
        <v>829</v>
      </c>
      <c r="BY48" s="286" t="s">
        <v>829</v>
      </c>
      <c r="BZ48" s="286" t="s">
        <v>829</v>
      </c>
      <c r="CA48" s="286" t="s">
        <v>829</v>
      </c>
      <c r="CB48" s="286" t="s">
        <v>829</v>
      </c>
      <c r="CC48" s="286" t="s">
        <v>829</v>
      </c>
      <c r="CD48" s="283">
        <v>0</v>
      </c>
      <c r="CE48" s="286" t="s">
        <v>829</v>
      </c>
      <c r="CF48" s="286" t="s">
        <v>829</v>
      </c>
      <c r="CG48" s="286" t="s">
        <v>829</v>
      </c>
      <c r="CH48" s="286" t="s">
        <v>829</v>
      </c>
      <c r="CI48" s="286" t="s">
        <v>829</v>
      </c>
      <c r="CJ48" s="286" t="s">
        <v>829</v>
      </c>
      <c r="CK48" s="286" t="s">
        <v>829</v>
      </c>
      <c r="CL48" s="286" t="s">
        <v>829</v>
      </c>
      <c r="CM48" s="283">
        <v>0</v>
      </c>
      <c r="CN48" s="283">
        <f t="shared" si="10"/>
        <v>0</v>
      </c>
      <c r="CO48" s="286" t="s">
        <v>829</v>
      </c>
      <c r="CP48" s="286" t="s">
        <v>829</v>
      </c>
      <c r="CQ48" s="286" t="s">
        <v>829</v>
      </c>
      <c r="CR48" s="286" t="s">
        <v>829</v>
      </c>
      <c r="CS48" s="286" t="s">
        <v>829</v>
      </c>
      <c r="CT48" s="286" t="s">
        <v>829</v>
      </c>
      <c r="CU48" s="286" t="s">
        <v>829</v>
      </c>
      <c r="CV48" s="286" t="s">
        <v>829</v>
      </c>
      <c r="CW48" s="286" t="s">
        <v>829</v>
      </c>
      <c r="CX48" s="286" t="s">
        <v>829</v>
      </c>
      <c r="CY48" s="286" t="s">
        <v>829</v>
      </c>
      <c r="CZ48" s="286" t="s">
        <v>829</v>
      </c>
      <c r="DA48" s="283">
        <v>0</v>
      </c>
      <c r="DB48" s="286" t="s">
        <v>829</v>
      </c>
      <c r="DC48" s="286" t="s">
        <v>829</v>
      </c>
      <c r="DD48" s="286" t="s">
        <v>829</v>
      </c>
      <c r="DE48" s="286" t="s">
        <v>829</v>
      </c>
      <c r="DF48" s="286" t="s">
        <v>829</v>
      </c>
      <c r="DG48" s="286" t="s">
        <v>829</v>
      </c>
      <c r="DH48" s="286" t="s">
        <v>829</v>
      </c>
      <c r="DI48" s="283">
        <v>0</v>
      </c>
      <c r="DJ48" s="283">
        <f t="shared" si="12"/>
        <v>0</v>
      </c>
      <c r="DK48" s="286" t="s">
        <v>829</v>
      </c>
      <c r="DL48" s="286" t="s">
        <v>829</v>
      </c>
      <c r="DM48" s="286" t="s">
        <v>829</v>
      </c>
      <c r="DN48" s="286" t="s">
        <v>829</v>
      </c>
      <c r="DO48" s="286" t="s">
        <v>829</v>
      </c>
      <c r="DP48" s="286" t="s">
        <v>829</v>
      </c>
      <c r="DQ48" s="286" t="s">
        <v>829</v>
      </c>
      <c r="DR48" s="286" t="s">
        <v>829</v>
      </c>
      <c r="DS48" s="286" t="s">
        <v>829</v>
      </c>
      <c r="DT48" s="286" t="s">
        <v>829</v>
      </c>
      <c r="DU48" s="286" t="s">
        <v>829</v>
      </c>
      <c r="DV48" s="283">
        <v>0</v>
      </c>
      <c r="DW48" s="286" t="s">
        <v>829</v>
      </c>
      <c r="DX48" s="286" t="s">
        <v>829</v>
      </c>
      <c r="DY48" s="286" t="s">
        <v>829</v>
      </c>
      <c r="DZ48" s="283">
        <v>0</v>
      </c>
      <c r="EA48" s="286" t="s">
        <v>829</v>
      </c>
      <c r="EB48" s="286" t="s">
        <v>829</v>
      </c>
      <c r="EC48" s="286" t="s">
        <v>829</v>
      </c>
      <c r="ED48" s="286" t="s">
        <v>829</v>
      </c>
      <c r="EE48" s="283">
        <v>0</v>
      </c>
      <c r="EF48" s="283">
        <f t="shared" si="14"/>
        <v>0</v>
      </c>
      <c r="EG48" s="283">
        <v>0</v>
      </c>
      <c r="EH48" s="286" t="s">
        <v>829</v>
      </c>
      <c r="EI48" s="286" t="s">
        <v>829</v>
      </c>
      <c r="EJ48" s="283">
        <v>0</v>
      </c>
      <c r="EK48" s="286" t="s">
        <v>829</v>
      </c>
      <c r="EL48" s="286" t="s">
        <v>829</v>
      </c>
      <c r="EM48" s="286" t="s">
        <v>829</v>
      </c>
      <c r="EN48" s="283">
        <v>0</v>
      </c>
      <c r="EO48" s="283">
        <v>0</v>
      </c>
      <c r="EP48" s="283">
        <v>0</v>
      </c>
      <c r="EQ48" s="286" t="s">
        <v>829</v>
      </c>
      <c r="ER48" s="286" t="s">
        <v>829</v>
      </c>
      <c r="ES48" s="286" t="s">
        <v>829</v>
      </c>
      <c r="ET48" s="286" t="s">
        <v>829</v>
      </c>
      <c r="EU48" s="283">
        <v>0</v>
      </c>
      <c r="EV48" s="283">
        <v>0</v>
      </c>
      <c r="EW48" s="286" t="s">
        <v>829</v>
      </c>
      <c r="EX48" s="286" t="s">
        <v>829</v>
      </c>
      <c r="EY48" s="286" t="s">
        <v>829</v>
      </c>
      <c r="EZ48" s="283">
        <v>0</v>
      </c>
      <c r="FA48" s="283">
        <v>0</v>
      </c>
      <c r="FB48" s="283">
        <f t="shared" si="16"/>
        <v>147</v>
      </c>
      <c r="FC48" s="283">
        <v>0</v>
      </c>
      <c r="FD48" s="283">
        <v>0</v>
      </c>
      <c r="FE48" s="283">
        <v>0</v>
      </c>
      <c r="FF48" s="283">
        <v>53</v>
      </c>
      <c r="FG48" s="283">
        <v>0</v>
      </c>
      <c r="FH48" s="283">
        <v>4</v>
      </c>
      <c r="FI48" s="283">
        <v>90</v>
      </c>
      <c r="FJ48" s="283">
        <v>0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829</v>
      </c>
      <c r="FQ48" s="286" t="s">
        <v>829</v>
      </c>
      <c r="FR48" s="286" t="s">
        <v>829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8"/>
        <v>158</v>
      </c>
      <c r="E49" s="283">
        <f t="shared" si="19"/>
        <v>56</v>
      </c>
      <c r="F49" s="283">
        <f t="shared" si="20"/>
        <v>1</v>
      </c>
      <c r="G49" s="283">
        <f t="shared" si="21"/>
        <v>6</v>
      </c>
      <c r="H49" s="283">
        <f t="shared" si="22"/>
        <v>22</v>
      </c>
      <c r="I49" s="283">
        <f t="shared" si="23"/>
        <v>15</v>
      </c>
      <c r="J49" s="283">
        <f t="shared" si="24"/>
        <v>6</v>
      </c>
      <c r="K49" s="283">
        <f t="shared" si="25"/>
        <v>2</v>
      </c>
      <c r="L49" s="283">
        <f t="shared" si="26"/>
        <v>8</v>
      </c>
      <c r="M49" s="283">
        <f t="shared" si="27"/>
        <v>0</v>
      </c>
      <c r="N49" s="283">
        <f t="shared" si="28"/>
        <v>11</v>
      </c>
      <c r="O49" s="283">
        <f t="shared" si="29"/>
        <v>2</v>
      </c>
      <c r="P49" s="283">
        <f t="shared" si="30"/>
        <v>0</v>
      </c>
      <c r="Q49" s="283">
        <f t="shared" si="31"/>
        <v>0</v>
      </c>
      <c r="R49" s="283">
        <f t="shared" si="32"/>
        <v>0</v>
      </c>
      <c r="S49" s="283">
        <f t="shared" si="33"/>
        <v>0</v>
      </c>
      <c r="T49" s="283">
        <f t="shared" si="34"/>
        <v>0</v>
      </c>
      <c r="U49" s="283">
        <f t="shared" si="35"/>
        <v>0</v>
      </c>
      <c r="V49" s="283">
        <f t="shared" si="36"/>
        <v>0</v>
      </c>
      <c r="W49" s="283">
        <f t="shared" si="37"/>
        <v>0</v>
      </c>
      <c r="X49" s="283">
        <f t="shared" si="38"/>
        <v>0</v>
      </c>
      <c r="Y49" s="283">
        <f t="shared" si="39"/>
        <v>29</v>
      </c>
      <c r="Z49" s="283">
        <f t="shared" si="4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829</v>
      </c>
      <c r="AM49" s="286" t="s">
        <v>829</v>
      </c>
      <c r="AN49" s="283">
        <v>0</v>
      </c>
      <c r="AO49" s="286" t="s">
        <v>829</v>
      </c>
      <c r="AP49" s="286" t="s">
        <v>829</v>
      </c>
      <c r="AQ49" s="283">
        <v>0</v>
      </c>
      <c r="AR49" s="286" t="s">
        <v>829</v>
      </c>
      <c r="AS49" s="283">
        <v>0</v>
      </c>
      <c r="AT49" s="286" t="s">
        <v>829</v>
      </c>
      <c r="AU49" s="283">
        <v>0</v>
      </c>
      <c r="AV49" s="283">
        <f t="shared" si="6"/>
        <v>0</v>
      </c>
      <c r="AW49" s="283">
        <v>0</v>
      </c>
      <c r="AX49" s="283">
        <v>0</v>
      </c>
      <c r="AY49" s="283"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829</v>
      </c>
      <c r="BI49" s="286" t="s">
        <v>829</v>
      </c>
      <c r="BJ49" s="286" t="s">
        <v>829</v>
      </c>
      <c r="BK49" s="286" t="s">
        <v>829</v>
      </c>
      <c r="BL49" s="286" t="s">
        <v>829</v>
      </c>
      <c r="BM49" s="286" t="s">
        <v>829</v>
      </c>
      <c r="BN49" s="286" t="s">
        <v>829</v>
      </c>
      <c r="BO49" s="286" t="s">
        <v>829</v>
      </c>
      <c r="BP49" s="286" t="s">
        <v>829</v>
      </c>
      <c r="BQ49" s="283">
        <v>0</v>
      </c>
      <c r="BR49" s="283">
        <f t="shared" si="8"/>
        <v>0</v>
      </c>
      <c r="BS49" s="286" t="s">
        <v>829</v>
      </c>
      <c r="BT49" s="286" t="s">
        <v>829</v>
      </c>
      <c r="BU49" s="286" t="s">
        <v>829</v>
      </c>
      <c r="BV49" s="286" t="s">
        <v>829</v>
      </c>
      <c r="BW49" s="286" t="s">
        <v>829</v>
      </c>
      <c r="BX49" s="286" t="s">
        <v>829</v>
      </c>
      <c r="BY49" s="286" t="s">
        <v>829</v>
      </c>
      <c r="BZ49" s="286" t="s">
        <v>829</v>
      </c>
      <c r="CA49" s="286" t="s">
        <v>829</v>
      </c>
      <c r="CB49" s="286" t="s">
        <v>829</v>
      </c>
      <c r="CC49" s="286" t="s">
        <v>829</v>
      </c>
      <c r="CD49" s="283">
        <v>0</v>
      </c>
      <c r="CE49" s="286" t="s">
        <v>829</v>
      </c>
      <c r="CF49" s="286" t="s">
        <v>829</v>
      </c>
      <c r="CG49" s="286" t="s">
        <v>829</v>
      </c>
      <c r="CH49" s="286" t="s">
        <v>829</v>
      </c>
      <c r="CI49" s="286" t="s">
        <v>829</v>
      </c>
      <c r="CJ49" s="286" t="s">
        <v>829</v>
      </c>
      <c r="CK49" s="286" t="s">
        <v>829</v>
      </c>
      <c r="CL49" s="286" t="s">
        <v>829</v>
      </c>
      <c r="CM49" s="283">
        <v>0</v>
      </c>
      <c r="CN49" s="283">
        <f t="shared" si="10"/>
        <v>0</v>
      </c>
      <c r="CO49" s="286" t="s">
        <v>829</v>
      </c>
      <c r="CP49" s="286" t="s">
        <v>829</v>
      </c>
      <c r="CQ49" s="286" t="s">
        <v>829</v>
      </c>
      <c r="CR49" s="286" t="s">
        <v>829</v>
      </c>
      <c r="CS49" s="286" t="s">
        <v>829</v>
      </c>
      <c r="CT49" s="286" t="s">
        <v>829</v>
      </c>
      <c r="CU49" s="286" t="s">
        <v>829</v>
      </c>
      <c r="CV49" s="286" t="s">
        <v>829</v>
      </c>
      <c r="CW49" s="286" t="s">
        <v>829</v>
      </c>
      <c r="CX49" s="286" t="s">
        <v>829</v>
      </c>
      <c r="CY49" s="286" t="s">
        <v>829</v>
      </c>
      <c r="CZ49" s="286" t="s">
        <v>829</v>
      </c>
      <c r="DA49" s="283">
        <v>0</v>
      </c>
      <c r="DB49" s="286" t="s">
        <v>829</v>
      </c>
      <c r="DC49" s="286" t="s">
        <v>829</v>
      </c>
      <c r="DD49" s="286" t="s">
        <v>829</v>
      </c>
      <c r="DE49" s="286" t="s">
        <v>829</v>
      </c>
      <c r="DF49" s="286" t="s">
        <v>829</v>
      </c>
      <c r="DG49" s="286" t="s">
        <v>829</v>
      </c>
      <c r="DH49" s="286" t="s">
        <v>829</v>
      </c>
      <c r="DI49" s="283">
        <v>0</v>
      </c>
      <c r="DJ49" s="283">
        <f t="shared" si="12"/>
        <v>0</v>
      </c>
      <c r="DK49" s="286" t="s">
        <v>829</v>
      </c>
      <c r="DL49" s="286" t="s">
        <v>829</v>
      </c>
      <c r="DM49" s="286" t="s">
        <v>829</v>
      </c>
      <c r="DN49" s="286" t="s">
        <v>829</v>
      </c>
      <c r="DO49" s="286" t="s">
        <v>829</v>
      </c>
      <c r="DP49" s="286" t="s">
        <v>829</v>
      </c>
      <c r="DQ49" s="286" t="s">
        <v>829</v>
      </c>
      <c r="DR49" s="286" t="s">
        <v>829</v>
      </c>
      <c r="DS49" s="286" t="s">
        <v>829</v>
      </c>
      <c r="DT49" s="286" t="s">
        <v>829</v>
      </c>
      <c r="DU49" s="286" t="s">
        <v>829</v>
      </c>
      <c r="DV49" s="283">
        <v>0</v>
      </c>
      <c r="DW49" s="286" t="s">
        <v>829</v>
      </c>
      <c r="DX49" s="286" t="s">
        <v>829</v>
      </c>
      <c r="DY49" s="286" t="s">
        <v>829</v>
      </c>
      <c r="DZ49" s="283">
        <v>0</v>
      </c>
      <c r="EA49" s="286" t="s">
        <v>829</v>
      </c>
      <c r="EB49" s="286" t="s">
        <v>829</v>
      </c>
      <c r="EC49" s="286" t="s">
        <v>829</v>
      </c>
      <c r="ED49" s="286" t="s">
        <v>829</v>
      </c>
      <c r="EE49" s="283">
        <v>0</v>
      </c>
      <c r="EF49" s="283">
        <f t="shared" si="14"/>
        <v>24</v>
      </c>
      <c r="EG49" s="283">
        <v>0</v>
      </c>
      <c r="EH49" s="286" t="s">
        <v>829</v>
      </c>
      <c r="EI49" s="286" t="s">
        <v>829</v>
      </c>
      <c r="EJ49" s="283">
        <v>0</v>
      </c>
      <c r="EK49" s="286" t="s">
        <v>829</v>
      </c>
      <c r="EL49" s="286" t="s">
        <v>829</v>
      </c>
      <c r="EM49" s="286" t="s">
        <v>829</v>
      </c>
      <c r="EN49" s="283">
        <v>0</v>
      </c>
      <c r="EO49" s="283">
        <v>0</v>
      </c>
      <c r="EP49" s="283">
        <v>11</v>
      </c>
      <c r="EQ49" s="286" t="s">
        <v>829</v>
      </c>
      <c r="ER49" s="286" t="s">
        <v>829</v>
      </c>
      <c r="ES49" s="286" t="s">
        <v>829</v>
      </c>
      <c r="ET49" s="286" t="s">
        <v>829</v>
      </c>
      <c r="EU49" s="283">
        <v>0</v>
      </c>
      <c r="EV49" s="283">
        <v>0</v>
      </c>
      <c r="EW49" s="286" t="s">
        <v>829</v>
      </c>
      <c r="EX49" s="286" t="s">
        <v>829</v>
      </c>
      <c r="EY49" s="286" t="s">
        <v>829</v>
      </c>
      <c r="EZ49" s="283">
        <v>0</v>
      </c>
      <c r="FA49" s="283">
        <v>13</v>
      </c>
      <c r="FB49" s="283">
        <f t="shared" si="16"/>
        <v>134</v>
      </c>
      <c r="FC49" s="283">
        <v>56</v>
      </c>
      <c r="FD49" s="283">
        <v>1</v>
      </c>
      <c r="FE49" s="283">
        <v>6</v>
      </c>
      <c r="FF49" s="283">
        <v>22</v>
      </c>
      <c r="FG49" s="283">
        <v>15</v>
      </c>
      <c r="FH49" s="283">
        <v>6</v>
      </c>
      <c r="FI49" s="283">
        <v>2</v>
      </c>
      <c r="FJ49" s="283">
        <v>8</v>
      </c>
      <c r="FK49" s="283">
        <v>0</v>
      </c>
      <c r="FL49" s="283">
        <v>0</v>
      </c>
      <c r="FM49" s="283">
        <v>2</v>
      </c>
      <c r="FN49" s="283">
        <v>0</v>
      </c>
      <c r="FO49" s="283">
        <v>0</v>
      </c>
      <c r="FP49" s="286" t="s">
        <v>829</v>
      </c>
      <c r="FQ49" s="286" t="s">
        <v>829</v>
      </c>
      <c r="FR49" s="286" t="s">
        <v>829</v>
      </c>
      <c r="FS49" s="283">
        <v>0</v>
      </c>
      <c r="FT49" s="283">
        <v>0</v>
      </c>
      <c r="FU49" s="283">
        <v>0</v>
      </c>
      <c r="FV49" s="283">
        <v>0</v>
      </c>
      <c r="FW49" s="283">
        <v>16</v>
      </c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49">
    <sortCondition ref="A8:A49"/>
    <sortCondition ref="B8:B49"/>
    <sortCondition ref="C8:C49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8" man="1"/>
    <brk id="47" min="1" max="48" man="1"/>
    <brk id="69" min="1" max="48" man="1"/>
    <brk id="91" min="1" max="48" man="1"/>
    <brk id="113" min="1" max="48" man="1"/>
    <brk id="135" min="1" max="48" man="1"/>
    <brk id="157" min="1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岐阜県</v>
      </c>
      <c r="B7" s="293" t="str">
        <f>ごみ処理概要!B7</f>
        <v>21000</v>
      </c>
      <c r="C7" s="294" t="s">
        <v>3</v>
      </c>
      <c r="D7" s="295">
        <f t="shared" ref="D7:D49" si="0">SUM(E7,F7,N7,O7)</f>
        <v>0</v>
      </c>
      <c r="E7" s="295">
        <f t="shared" ref="E7:E49" si="1">X7</f>
        <v>0</v>
      </c>
      <c r="F7" s="295">
        <f t="shared" ref="F7:F49" si="2">SUM(G7:M7)</f>
        <v>0</v>
      </c>
      <c r="G7" s="295">
        <f t="shared" ref="G7:G49" si="3">AF7</f>
        <v>0</v>
      </c>
      <c r="H7" s="295">
        <f t="shared" ref="H7:H49" si="4">AN7</f>
        <v>0</v>
      </c>
      <c r="I7" s="295">
        <f t="shared" ref="I7:I49" si="5">AV7</f>
        <v>0</v>
      </c>
      <c r="J7" s="295">
        <f t="shared" ref="J7:J49" si="6">BD7</f>
        <v>0</v>
      </c>
      <c r="K7" s="295">
        <f t="shared" ref="K7:K49" si="7">BL7</f>
        <v>0</v>
      </c>
      <c r="L7" s="295">
        <f t="shared" ref="L7:L49" si="8">BT7</f>
        <v>0</v>
      </c>
      <c r="M7" s="295">
        <f t="shared" ref="M7:M49" si="9">CB7</f>
        <v>0</v>
      </c>
      <c r="N7" s="295">
        <f t="shared" ref="N7:N49" si="10">CJ7</f>
        <v>0</v>
      </c>
      <c r="O7" s="295">
        <f t="shared" ref="O7:O49" si="11">CR7</f>
        <v>0</v>
      </c>
      <c r="P7" s="295">
        <f t="shared" ref="P7:P49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49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49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49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49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49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49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49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49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49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49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0</v>
      </c>
      <c r="E47" s="283">
        <f t="shared" si="1"/>
        <v>0</v>
      </c>
      <c r="F47" s="283">
        <f t="shared" si="2"/>
        <v>0</v>
      </c>
      <c r="G47" s="283">
        <f t="shared" si="3"/>
        <v>0</v>
      </c>
      <c r="H47" s="283">
        <f t="shared" si="4"/>
        <v>0</v>
      </c>
      <c r="I47" s="283">
        <f t="shared" si="5"/>
        <v>0</v>
      </c>
      <c r="J47" s="283">
        <f t="shared" si="6"/>
        <v>0</v>
      </c>
      <c r="K47" s="283">
        <f t="shared" si="7"/>
        <v>0</v>
      </c>
      <c r="L47" s="283">
        <f t="shared" si="8"/>
        <v>0</v>
      </c>
      <c r="M47" s="283">
        <f t="shared" si="9"/>
        <v>0</v>
      </c>
      <c r="N47" s="283">
        <f t="shared" si="10"/>
        <v>0</v>
      </c>
      <c r="O47" s="283">
        <f t="shared" si="11"/>
        <v>0</v>
      </c>
      <c r="P47" s="283">
        <f t="shared" si="12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13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14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15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16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17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18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19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20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21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22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0</v>
      </c>
      <c r="E48" s="283">
        <f t="shared" si="1"/>
        <v>0</v>
      </c>
      <c r="F48" s="283">
        <f t="shared" si="2"/>
        <v>0</v>
      </c>
      <c r="G48" s="283">
        <f t="shared" si="3"/>
        <v>0</v>
      </c>
      <c r="H48" s="283">
        <f t="shared" si="4"/>
        <v>0</v>
      </c>
      <c r="I48" s="283">
        <f t="shared" si="5"/>
        <v>0</v>
      </c>
      <c r="J48" s="283">
        <f t="shared" si="6"/>
        <v>0</v>
      </c>
      <c r="K48" s="283">
        <f t="shared" si="7"/>
        <v>0</v>
      </c>
      <c r="L48" s="283">
        <f t="shared" si="8"/>
        <v>0</v>
      </c>
      <c r="M48" s="283">
        <f t="shared" si="9"/>
        <v>0</v>
      </c>
      <c r="N48" s="283">
        <f t="shared" si="10"/>
        <v>0</v>
      </c>
      <c r="O48" s="283">
        <f t="shared" si="11"/>
        <v>0</v>
      </c>
      <c r="P48" s="283">
        <f t="shared" si="12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13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14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15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16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17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18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19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20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21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22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0</v>
      </c>
      <c r="E49" s="283">
        <f t="shared" si="1"/>
        <v>0</v>
      </c>
      <c r="F49" s="283">
        <f t="shared" si="2"/>
        <v>0</v>
      </c>
      <c r="G49" s="283">
        <f t="shared" si="3"/>
        <v>0</v>
      </c>
      <c r="H49" s="283">
        <f t="shared" si="4"/>
        <v>0</v>
      </c>
      <c r="I49" s="283">
        <f t="shared" si="5"/>
        <v>0</v>
      </c>
      <c r="J49" s="283">
        <f t="shared" si="6"/>
        <v>0</v>
      </c>
      <c r="K49" s="283">
        <f t="shared" si="7"/>
        <v>0</v>
      </c>
      <c r="L49" s="283">
        <f t="shared" si="8"/>
        <v>0</v>
      </c>
      <c r="M49" s="283">
        <f t="shared" si="9"/>
        <v>0</v>
      </c>
      <c r="N49" s="283">
        <f t="shared" si="10"/>
        <v>0</v>
      </c>
      <c r="O49" s="283">
        <f t="shared" si="11"/>
        <v>0</v>
      </c>
      <c r="P49" s="283">
        <f t="shared" si="12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13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14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15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16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17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18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19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20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21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22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49">
    <sortCondition ref="A8:A49"/>
    <sortCondition ref="B8:B49"/>
    <sortCondition ref="C8:C49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8" man="1"/>
    <brk id="31" min="1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21000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21201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21202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21203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21204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21205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21206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21207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21208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21209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21210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21211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21212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21213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21214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21215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21216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21217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21218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21219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21220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21221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21302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21303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21341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21361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21362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21381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21382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21383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21401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21403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21404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21421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21501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21502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21503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21504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21505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21506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21507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21521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21604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2024-03-25T07:44:33Z</dcterms:modified>
</cp:coreProperties>
</file>