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9山梨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N8" i="2" s="1"/>
  <c r="AC9" i="2"/>
  <c r="N9" i="2" s="1"/>
  <c r="AC10" i="2"/>
  <c r="AC11" i="2"/>
  <c r="AC12" i="2"/>
  <c r="AC13" i="2"/>
  <c r="N13" i="2" s="1"/>
  <c r="AC14" i="2"/>
  <c r="N14" i="2" s="1"/>
  <c r="AC15" i="2"/>
  <c r="N15" i="2" s="1"/>
  <c r="AC16" i="2"/>
  <c r="AC17" i="2"/>
  <c r="AC18" i="2"/>
  <c r="AC19" i="2"/>
  <c r="N19" i="2" s="1"/>
  <c r="AC20" i="2"/>
  <c r="N20" i="2" s="1"/>
  <c r="AC21" i="2"/>
  <c r="N21" i="2" s="1"/>
  <c r="AC22" i="2"/>
  <c r="AC23" i="2"/>
  <c r="AC24" i="2"/>
  <c r="AC25" i="2"/>
  <c r="N25" i="2" s="1"/>
  <c r="AC26" i="2"/>
  <c r="N26" i="2" s="1"/>
  <c r="AC27" i="2"/>
  <c r="N27" i="2" s="1"/>
  <c r="AC28" i="2"/>
  <c r="AC29" i="2"/>
  <c r="AC30" i="2"/>
  <c r="AC31" i="2"/>
  <c r="N31" i="2" s="1"/>
  <c r="AC32" i="2"/>
  <c r="N32" i="2" s="1"/>
  <c r="AC33" i="2"/>
  <c r="N33" i="2" s="1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10" i="2"/>
  <c r="N11" i="2"/>
  <c r="N12" i="2"/>
  <c r="N16" i="2"/>
  <c r="N17" i="2"/>
  <c r="N18" i="2"/>
  <c r="N22" i="2"/>
  <c r="N23" i="2"/>
  <c r="N24" i="2"/>
  <c r="N28" i="2"/>
  <c r="N29" i="2"/>
  <c r="N30" i="2"/>
  <c r="N34" i="2"/>
  <c r="K8" i="2"/>
  <c r="D8" i="2" s="1"/>
  <c r="K9" i="2"/>
  <c r="D9" i="2" s="1"/>
  <c r="K10" i="2"/>
  <c r="K11" i="2"/>
  <c r="K12" i="2"/>
  <c r="K13" i="2"/>
  <c r="D13" i="2" s="1"/>
  <c r="K14" i="2"/>
  <c r="D14" i="2" s="1"/>
  <c r="K15" i="2"/>
  <c r="D15" i="2" s="1"/>
  <c r="K16" i="2"/>
  <c r="K17" i="2"/>
  <c r="K18" i="2"/>
  <c r="K19" i="2"/>
  <c r="D19" i="2" s="1"/>
  <c r="K20" i="2"/>
  <c r="D20" i="2" s="1"/>
  <c r="K21" i="2"/>
  <c r="D21" i="2" s="1"/>
  <c r="K22" i="2"/>
  <c r="K23" i="2"/>
  <c r="K24" i="2"/>
  <c r="K25" i="2"/>
  <c r="D25" i="2" s="1"/>
  <c r="K26" i="2"/>
  <c r="D26" i="2" s="1"/>
  <c r="K27" i="2"/>
  <c r="D27" i="2" s="1"/>
  <c r="K28" i="2"/>
  <c r="K29" i="2"/>
  <c r="K30" i="2"/>
  <c r="K31" i="2"/>
  <c r="D31" i="2" s="1"/>
  <c r="K32" i="2"/>
  <c r="D32" i="2" s="1"/>
  <c r="K33" i="2"/>
  <c r="D33" i="2" s="1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10" i="2"/>
  <c r="D11" i="2"/>
  <c r="D12" i="2"/>
  <c r="D16" i="2"/>
  <c r="D17" i="2"/>
  <c r="D18" i="2"/>
  <c r="D22" i="2"/>
  <c r="D23" i="2"/>
  <c r="D24" i="2"/>
  <c r="D28" i="2"/>
  <c r="D29" i="2"/>
  <c r="D30" i="2"/>
  <c r="D34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I8" i="1"/>
  <c r="I9" i="1"/>
  <c r="I10" i="1"/>
  <c r="D10" i="1" s="1"/>
  <c r="I11" i="1"/>
  <c r="D11" i="1" s="1"/>
  <c r="I12" i="1"/>
  <c r="D12" i="1" s="1"/>
  <c r="I13" i="1"/>
  <c r="I14" i="1"/>
  <c r="I15" i="1"/>
  <c r="I16" i="1"/>
  <c r="D16" i="1" s="1"/>
  <c r="I17" i="1"/>
  <c r="D17" i="1" s="1"/>
  <c r="I18" i="1"/>
  <c r="D18" i="1" s="1"/>
  <c r="I19" i="1"/>
  <c r="I20" i="1"/>
  <c r="I21" i="1"/>
  <c r="I22" i="1"/>
  <c r="D22" i="1" s="1"/>
  <c r="I23" i="1"/>
  <c r="D23" i="1" s="1"/>
  <c r="I24" i="1"/>
  <c r="D24" i="1" s="1"/>
  <c r="I25" i="1"/>
  <c r="I26" i="1"/>
  <c r="I27" i="1"/>
  <c r="I28" i="1"/>
  <c r="D28" i="1" s="1"/>
  <c r="I29" i="1"/>
  <c r="D29" i="1" s="1"/>
  <c r="I30" i="1"/>
  <c r="D30" i="1" s="1"/>
  <c r="I31" i="1"/>
  <c r="I32" i="1"/>
  <c r="I33" i="1"/>
  <c r="I34" i="1"/>
  <c r="D3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T8" i="1" s="1"/>
  <c r="D9" i="1"/>
  <c r="T9" i="1" s="1"/>
  <c r="D13" i="1"/>
  <c r="F13" i="1" s="1"/>
  <c r="D14" i="1"/>
  <c r="T14" i="1" s="1"/>
  <c r="D15" i="1"/>
  <c r="T15" i="1" s="1"/>
  <c r="D19" i="1"/>
  <c r="L19" i="1" s="1"/>
  <c r="D20" i="1"/>
  <c r="T20" i="1" s="1"/>
  <c r="D21" i="1"/>
  <c r="T21" i="1" s="1"/>
  <c r="D25" i="1"/>
  <c r="L25" i="1" s="1"/>
  <c r="D26" i="1"/>
  <c r="T26" i="1" s="1"/>
  <c r="D27" i="1"/>
  <c r="T27" i="1" s="1"/>
  <c r="D31" i="1"/>
  <c r="L31" i="1" s="1"/>
  <c r="D32" i="1"/>
  <c r="T32" i="1" s="1"/>
  <c r="D33" i="1"/>
  <c r="T33" i="1" s="1"/>
  <c r="T16" i="1" l="1"/>
  <c r="N16" i="1"/>
  <c r="J16" i="1"/>
  <c r="F16" i="1"/>
  <c r="L16" i="1"/>
  <c r="T34" i="1"/>
  <c r="N34" i="1"/>
  <c r="J34" i="1"/>
  <c r="F34" i="1"/>
  <c r="L34" i="1"/>
  <c r="T10" i="1"/>
  <c r="N10" i="1"/>
  <c r="J10" i="1"/>
  <c r="F10" i="1"/>
  <c r="L10" i="1"/>
  <c r="L30" i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12" i="1"/>
  <c r="T12" i="1"/>
  <c r="N12" i="1"/>
  <c r="J12" i="1"/>
  <c r="F12" i="1"/>
  <c r="T28" i="1"/>
  <c r="N28" i="1"/>
  <c r="J28" i="1"/>
  <c r="F28" i="1"/>
  <c r="L28" i="1"/>
  <c r="L29" i="1"/>
  <c r="T29" i="1"/>
  <c r="N29" i="1"/>
  <c r="J29" i="1"/>
  <c r="F29" i="1"/>
  <c r="L23" i="1"/>
  <c r="T23" i="1"/>
  <c r="N23" i="1"/>
  <c r="J23" i="1"/>
  <c r="F23" i="1"/>
  <c r="L17" i="1"/>
  <c r="T17" i="1"/>
  <c r="N17" i="1"/>
  <c r="J17" i="1"/>
  <c r="F17" i="1"/>
  <c r="L11" i="1"/>
  <c r="T11" i="1"/>
  <c r="N11" i="1"/>
  <c r="J11" i="1"/>
  <c r="F11" i="1"/>
  <c r="T22" i="1"/>
  <c r="N22" i="1"/>
  <c r="J22" i="1"/>
  <c r="F22" i="1"/>
  <c r="L22" i="1"/>
  <c r="F25" i="1"/>
  <c r="J31" i="1"/>
  <c r="J19" i="1"/>
  <c r="N25" i="1"/>
  <c r="N13" i="1"/>
  <c r="T31" i="1"/>
  <c r="T19" i="1"/>
  <c r="L33" i="1"/>
  <c r="L27" i="1"/>
  <c r="L21" i="1"/>
  <c r="L15" i="1"/>
  <c r="L9" i="1"/>
  <c r="F31" i="1"/>
  <c r="F19" i="1"/>
  <c r="J25" i="1"/>
  <c r="J13" i="1"/>
  <c r="N31" i="1"/>
  <c r="N19" i="1"/>
  <c r="T25" i="1"/>
  <c r="T13" i="1"/>
  <c r="L32" i="1"/>
  <c r="L26" i="1"/>
  <c r="L20" i="1"/>
  <c r="L14" i="1"/>
  <c r="L8" i="1"/>
  <c r="L13" i="1"/>
  <c r="F33" i="1"/>
  <c r="F27" i="1"/>
  <c r="F21" i="1"/>
  <c r="F15" i="1"/>
  <c r="F9" i="1"/>
  <c r="J33" i="1"/>
  <c r="J27" i="1"/>
  <c r="J21" i="1"/>
  <c r="J15" i="1"/>
  <c r="J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<sst xmlns="http://schemas.openxmlformats.org/spreadsheetml/2006/main" count="737" uniqueCount="316">
  <si>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</si>
  <si>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</si>
  <si>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</si>
  <si>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</si>
  <si>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</si>
  <si>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</si>
  <si>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</si>
  <si>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</si>
  <si>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</si>
  <si>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</si>
  <si>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</si>
  <si>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</si>
  <si>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</si>
  <si>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</si>
  <si>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</si>
  <si>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</si>
  <si>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</si>
  <si>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</si>
  <si>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</si>
  <si>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</si>
  <si>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</si>
  <si>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</si>
  <si>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</si>
  <si>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</si>
  <si>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</si>
  <si>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</si>
  <si>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</si>
  <si>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</si>
  <si>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</si>
  <si>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</si>
  <si>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</si>
  <si>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</si>
  <si>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</si>
  <si>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</si>
  <si>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</si>
  <si>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</si>
  <si>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</si>
  <si>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</si>
  <si>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</si>
  <si>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</si>
  <si>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</si>
  <si>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</si>
  <si>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</si>
  <si>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</si>
  <si>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</si>
  <si>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</si>
  <si>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</si>
  <si>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</si>
  <si>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</si>
  <si>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</si>
  <si>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</si>
  <si>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</si>
  <si>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</si>
  <si>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</si>
  <si>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</si>
  <si>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</si>
  <si>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</si>
  <si>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</si>
  <si>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</si>
  <si>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</si>
  <si>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</si>
  <si>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</si>
  <si>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</si>
  <si>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</si>
  <si>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</si>
  <si>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</si>
  <si>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</si>
  <si>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</si>
  <si>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</si>
  <si>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</si>
  <si>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</si>
  <si>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</si>
  <si>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</si>
  <si>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</si>
  <si>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</si>
  <si>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</si>
  <si>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</si>
  <si>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</si>
  <si>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</si>
  <si>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</si>
  <si>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</si>
  <si>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</si>
  <si>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</si>
  <si>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</si>
  <si>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</si>
  <si>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</si>
  <si>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</si>
  <si>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</si>
  <si>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</si>
  <si>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</si>
  <si>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</si>
  <si>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</si>
  <si>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</si>
  <si>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</si>
  <si>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</si>
  <si>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</si>
  <si>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</si>
  <si>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</si>
  <si>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</si>
  <si>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</si>
  <si>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</si>
  <si>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</si>
  <si>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</si>
  <si>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</si>
  <si>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</si>
  <si>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</si>
  <si>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</si>
  <si>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</si>
  <si>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</si>
  <si>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</si>
  <si>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</si>
  <si>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</si>
  <si>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</si>
  <si>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</si>
  <si>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</si>
  <si>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</si>
  <si>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</si>
  <si>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</si>
  <si>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</si>
  <si>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</si>
  <si>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</si>
  <si>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</si>
  <si>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</si>
  <si>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</si>
  <si>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</si>
  <si>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</si>
  <si>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</si>
  <si>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</si>
  <si>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</si>
  <si>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</si>
  <si>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</si>
  <si>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</si>
  <si>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</si>
  <si>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</si>
  <si>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</si>
  <si>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</si>
  <si>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</si>
  <si>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</si>
  <si>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</si>
  <si>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</si>
  <si>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</si>
  <si>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</si>
  <si>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</si>
  <si>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</si>
  <si>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</si>
  <si>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</si>
  <si>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</si>
  <si>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</si>
  <si>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</si>
  <si>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</si>
  <si>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</si>
  <si>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</si>
  <si>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</si>
  <si>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</si>
  <si>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</si>
  <si>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</si>
  <si>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</si>
  <si>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</si>
  <si>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</si>
  <si>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</si>
  <si>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</si>
  <si>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</si>
  <si>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</si>
  <si>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</si>
  <si>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</si>
  <si>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</si>
  <si>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</si>
  <si>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</si>
  <si>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</si>
  <si>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</si>
  <si>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</si>
  <si>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</si>
  <si>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</si>
  <si>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</si>
  <si>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</si>
  <si>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</si>
  <si>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</si>
  <si>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</si>
  <si>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</si>
  <si>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</si>
  <si>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</si>
  <si>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</si>
  <si>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</si>
  <si>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</si>
  <si>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</si>
  <si>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</si>
  <si>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</si>
  <si>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</si>
  <si>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</si>
  <si>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</si>
  <si>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</si>
  <si>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</si>
  <si>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</si>
  <si>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</si>
  <si>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</si>
  <si>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</si>
  <si>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</si>
  <si>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</si>
  <si>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</si>
  <si>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</si>
  <si>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</si>
  <si>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</si>
  <si>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</si>
  <si>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</si>
  <si>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</si>
  <si>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</si>
  <si>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</si>
  <si>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</si>
  <si>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</si>
  <si>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</si>
  <si>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</si>
  <si>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</si>
  <si>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</si>
  <si>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</si>
  <si>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</si>
  <si>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</si>
  <si>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</si>
  <si>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</si>
  <si>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</si>
  <si>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</si>
  <si>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</si>
  <si>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</si>
  <si>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</si>
  <si>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</si>
  <si>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</si>
  <si>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</si>
  <si>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</si>
  <si>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</si>
  <si>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</si>
  <si>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</si>
  <si>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</si>
  <si>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</si>
  <si>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</si>
  <si>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</si>
  <si>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</si>
  <si>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</si>
  <si>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</si>
  <si>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</si>
  <si>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</si>
  <si>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</si>
  <si>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</si>
  <si>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</si>
  <si>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</si>
  <si>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</si>
  <si>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</si>
  <si>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</si>
  <si>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</si>
  <si>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</si>
  <si>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</si>
  <si>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</si>
  <si>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</si>
  <si>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</si>
  <si>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</si>
  <si>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</si>
  <si>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</si>
  <si>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</si>
  <si>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</si>
  <si>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19000</t>
  </si>
  <si>
    <t>水洗化人口等（令和4年度実績）</t>
    <phoneticPr fontId="3"/>
  </si>
  <si>
    <t>し尿処理の状況（令和4年度実績）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</si>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</sst>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35</v>
      </c>
      <c r="B7" s="108" t="s">
        <v>257</v>
      </c>
      <c r="C7" s="92" t="s">
        <v>199</v>
      </c>
      <c r="D7" s="93">
        <f>+SUM(E7,+I7)</f>
        <v>813723</v>
      </c>
      <c r="E7" s="93">
        <f>+SUM(G7+H7)</f>
        <v>30331</v>
      </c>
      <c r="F7" s="94">
        <f>IF(D7&gt;0,E7/D7*100,"-")</f>
        <v>3.7274355032363591</v>
      </c>
      <c r="G7" s="93">
        <f>SUM(G$8:G$207)</f>
        <v>30325</v>
      </c>
      <c r="H7" s="93">
        <f>SUM(H$8:H$207)</f>
        <v>6</v>
      </c>
      <c r="I7" s="93">
        <f>+SUM(K7,+M7,O7+P7)</f>
        <v>783392</v>
      </c>
      <c r="J7" s="94">
        <f>IF(D7&gt;0,I7/D7*100,"-")</f>
        <v>96.27256449676365</v>
      </c>
      <c r="K7" s="93">
        <f>SUM(K$8:K$207)</f>
        <v>524699</v>
      </c>
      <c r="L7" s="94">
        <f>IF(D7&gt;0,K7/D7*100,"-")</f>
        <v>64.481279255963017</v>
      </c>
      <c r="M7" s="93">
        <f>SUM(M$8:M$207)</f>
        <v>4666</v>
      </c>
      <c r="N7" s="94">
        <f>IF(D7&gt;0,M7/D7*100,"-")</f>
        <v>0.57341380297718014</v>
      </c>
      <c r="O7" s="91">
        <f>SUM(O$8:O$207)</f>
        <v>4019</v>
      </c>
      <c r="P7" s="93">
        <f>SUM(Q7:S7)</f>
        <v>250008</v>
      </c>
      <c r="Q7" s="93">
        <f>SUM(Q$8:Q$207)</f>
        <v>92656</v>
      </c>
      <c r="R7" s="93">
        <f>SUM(R$8:R$207)</f>
        <v>133061</v>
      </c>
      <c r="S7" s="93">
        <f>SUM(S$8:S$207)</f>
        <v>24291</v>
      </c>
      <c r="T7" s="94">
        <f>IF(D7&gt;0,P7/D7*100,"-")</f>
        <v>30.723968721542832</v>
      </c>
      <c r="U7" s="93">
        <f>SUM(U$8:U$207)</f>
        <v>18972</v>
      </c>
      <c r="V7" s="95">
        <f t="shared" ref="V7:AC7" si="0">COUNTIF(V$8:V$207,"○")</f>
        <v>13</v>
      </c>
      <c r="W7" s="95">
        <f t="shared" si="0"/>
        <v>1</v>
      </c>
      <c r="X7" s="95">
        <f t="shared" si="0"/>
        <v>0</v>
      </c>
      <c r="Y7" s="95">
        <f t="shared" si="0"/>
        <v>13</v>
      </c>
      <c r="Z7" s="95">
        <f t="shared" si="0"/>
        <v>12</v>
      </c>
      <c r="AA7" s="95">
        <f t="shared" si="0"/>
        <v>1</v>
      </c>
      <c r="AB7" s="95">
        <f t="shared" si="0"/>
        <v>1</v>
      </c>
      <c r="AC7" s="95">
        <f t="shared" si="0"/>
        <v>13</v>
      </c>
    </row>
    <row r="8" spans="1:31" ht="13.5" customHeight="1">
      <c r="A8" s="85" t="s">
        <v>35</v>
      </c>
      <c r="B8" s="86" t="s">
        <v>260</v>
      </c>
      <c r="C8" s="85" t="s">
        <v>261</v>
      </c>
      <c r="D8" s="87">
        <f>+SUM(E8,+I8)</f>
        <v>186573</v>
      </c>
      <c r="E8" s="87">
        <f>+SUM(G8+H8)</f>
        <v>456</v>
      </c>
      <c r="F8" s="106">
        <f>IF(D8&gt;0,E8/D8*100,"-")</f>
        <v>0.24440835490665852</v>
      </c>
      <c r="G8" s="87">
        <v>456</v>
      </c>
      <c r="H8" s="87">
        <v>0</v>
      </c>
      <c r="I8" s="87">
        <f>+SUM(K8,+M8,O8+P8)</f>
        <v>186117</v>
      </c>
      <c r="J8" s="88">
        <f>IF(D8&gt;0,I8/D8*100,"-")</f>
        <v>99.755591645093347</v>
      </c>
      <c r="K8" s="87">
        <v>179155</v>
      </c>
      <c r="L8" s="88">
        <f>IF(D8&gt;0,K8/D8*100,"-")</f>
        <v>96.024076366891236</v>
      </c>
      <c r="M8" s="87">
        <v>0</v>
      </c>
      <c r="N8" s="88">
        <f>IF(D8&gt;0,M8/D8*100,"-")</f>
        <v>0</v>
      </c>
      <c r="O8" s="87">
        <v>202</v>
      </c>
      <c r="P8" s="87">
        <f>SUM(Q8:S8)</f>
        <v>6760</v>
      </c>
      <c r="Q8" s="87">
        <v>3005</v>
      </c>
      <c r="R8" s="87">
        <v>3755</v>
      </c>
      <c r="S8" s="87">
        <v>0</v>
      </c>
      <c r="T8" s="88">
        <f>IF(D8&gt;0,P8/D8*100,"-")</f>
        <v>3.6232466648443236</v>
      </c>
      <c r="U8" s="87">
        <v>6493</v>
      </c>
      <c r="V8" s="85"/>
      <c r="W8" s="85"/>
      <c r="X8" s="85"/>
      <c r="Y8" s="85" t="s">
        <v>263</v>
      </c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35</v>
      </c>
      <c r="B9" s="86" t="s">
        <v>264</v>
      </c>
      <c r="C9" s="85" t="s">
        <v>265</v>
      </c>
      <c r="D9" s="87">
        <f>+SUM(E9,+I9)</f>
        <v>47459</v>
      </c>
      <c r="E9" s="87">
        <f>+SUM(G9+H9)</f>
        <v>6528</v>
      </c>
      <c r="F9" s="106">
        <f>IF(D9&gt;0,E9/D9*100,"-")</f>
        <v>13.755030658041678</v>
      </c>
      <c r="G9" s="87">
        <v>6528</v>
      </c>
      <c r="H9" s="87">
        <v>0</v>
      </c>
      <c r="I9" s="87">
        <f>+SUM(K9,+M9,O9+P9)</f>
        <v>40931</v>
      </c>
      <c r="J9" s="88">
        <f>IF(D9&gt;0,I9/D9*100,"-")</f>
        <v>86.244969341958324</v>
      </c>
      <c r="K9" s="87">
        <v>20349</v>
      </c>
      <c r="L9" s="88">
        <f>IF(D9&gt;0,K9/D9*100,"-")</f>
        <v>42.877009629364295</v>
      </c>
      <c r="M9" s="87">
        <v>0</v>
      </c>
      <c r="N9" s="88">
        <f>IF(D9&gt;0,M9/D9*100,"-")</f>
        <v>0</v>
      </c>
      <c r="O9" s="87">
        <v>0</v>
      </c>
      <c r="P9" s="87">
        <f>SUM(Q9:S9)</f>
        <v>20582</v>
      </c>
      <c r="Q9" s="87">
        <v>5642</v>
      </c>
      <c r="R9" s="87">
        <v>14940</v>
      </c>
      <c r="S9" s="87">
        <v>0</v>
      </c>
      <c r="T9" s="88">
        <f>IF(D9&gt;0,P9/D9*100,"-")</f>
        <v>43.367959712594029</v>
      </c>
      <c r="U9" s="87">
        <v>652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35</v>
      </c>
      <c r="B10" s="86" t="s">
        <v>266</v>
      </c>
      <c r="C10" s="85" t="s">
        <v>267</v>
      </c>
      <c r="D10" s="87">
        <f>+SUM(E10,+I10)</f>
        <v>29249</v>
      </c>
      <c r="E10" s="87">
        <f>+SUM(G10+H10)</f>
        <v>1207</v>
      </c>
      <c r="F10" s="106">
        <f>IF(D10&gt;0,E10/D10*100,"-")</f>
        <v>4.1266368080960039</v>
      </c>
      <c r="G10" s="87">
        <v>1207</v>
      </c>
      <c r="H10" s="87">
        <v>0</v>
      </c>
      <c r="I10" s="87">
        <f>+SUM(K10,+M10,O10+P10)</f>
        <v>28042</v>
      </c>
      <c r="J10" s="88">
        <f>IF(D10&gt;0,I10/D10*100,"-")</f>
        <v>95.873363191903991</v>
      </c>
      <c r="K10" s="87">
        <v>4974</v>
      </c>
      <c r="L10" s="88">
        <f>IF(D10&gt;0,K10/D10*100,"-")</f>
        <v>17.005709596909295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23068</v>
      </c>
      <c r="Q10" s="87">
        <v>15543</v>
      </c>
      <c r="R10" s="87">
        <v>7525</v>
      </c>
      <c r="S10" s="87">
        <v>0</v>
      </c>
      <c r="T10" s="88">
        <f>IF(D10&gt;0,P10/D10*100,"-")</f>
        <v>78.867653594994707</v>
      </c>
      <c r="U10" s="87">
        <v>662</v>
      </c>
      <c r="V10" s="85" t="s">
        <v>263</v>
      </c>
      <c r="W10" s="85"/>
      <c r="X10" s="85"/>
      <c r="Y10" s="85"/>
      <c r="Z10" s="85" t="s">
        <v>263</v>
      </c>
      <c r="AA10" s="85"/>
      <c r="AB10" s="85"/>
      <c r="AC10" s="85"/>
      <c r="AD10" s="184" t="s">
        <v>262</v>
      </c>
    </row>
    <row r="11" spans="1:31" ht="13.5" customHeight="1">
      <c r="A11" s="85" t="s">
        <v>35</v>
      </c>
      <c r="B11" s="86" t="s">
        <v>268</v>
      </c>
      <c r="C11" s="85" t="s">
        <v>269</v>
      </c>
      <c r="D11" s="87">
        <f>+SUM(E11,+I11)</f>
        <v>33612</v>
      </c>
      <c r="E11" s="87">
        <f>+SUM(G11+H11)</f>
        <v>258</v>
      </c>
      <c r="F11" s="106">
        <f>IF(D11&gt;0,E11/D11*100,"-")</f>
        <v>0.767583006069261</v>
      </c>
      <c r="G11" s="87">
        <v>258</v>
      </c>
      <c r="H11" s="87">
        <v>0</v>
      </c>
      <c r="I11" s="87">
        <f>+SUM(K11,+M11,O11+P11)</f>
        <v>33354</v>
      </c>
      <c r="J11" s="88">
        <f>IF(D11&gt;0,I11/D11*100,"-")</f>
        <v>99.232416993930741</v>
      </c>
      <c r="K11" s="87">
        <v>15745</v>
      </c>
      <c r="L11" s="88">
        <f>IF(D11&gt;0,K11/D11*100,"-")</f>
        <v>46.843389265738431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17609</v>
      </c>
      <c r="Q11" s="87">
        <v>11041</v>
      </c>
      <c r="R11" s="87">
        <v>6568</v>
      </c>
      <c r="S11" s="87">
        <v>0</v>
      </c>
      <c r="T11" s="88">
        <f>IF(D11&gt;0,P11/D11*100,"-")</f>
        <v>52.389027728192318</v>
      </c>
      <c r="U11" s="87">
        <v>274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35</v>
      </c>
      <c r="B12" s="86" t="s">
        <v>270</v>
      </c>
      <c r="C12" s="85" t="s">
        <v>271</v>
      </c>
      <c r="D12" s="87">
        <f>+SUM(E12,+I12)</f>
        <v>22288</v>
      </c>
      <c r="E12" s="87">
        <f>+SUM(G12+H12)</f>
        <v>1148</v>
      </c>
      <c r="F12" s="106">
        <f>IF(D12&gt;0,E12/D12*100,"-")</f>
        <v>5.1507537688442211</v>
      </c>
      <c r="G12" s="87">
        <v>1148</v>
      </c>
      <c r="H12" s="87">
        <v>0</v>
      </c>
      <c r="I12" s="87">
        <f>+SUM(K12,+M12,O12+P12)</f>
        <v>21140</v>
      </c>
      <c r="J12" s="88">
        <f>IF(D12&gt;0,I12/D12*100,"-")</f>
        <v>94.849246231155774</v>
      </c>
      <c r="K12" s="87">
        <v>2725</v>
      </c>
      <c r="L12" s="88">
        <f>IF(D12&gt;0,K12/D12*100,"-")</f>
        <v>12.226310122038765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18415</v>
      </c>
      <c r="Q12" s="87">
        <v>11943</v>
      </c>
      <c r="R12" s="87">
        <v>6472</v>
      </c>
      <c r="S12" s="87">
        <v>0</v>
      </c>
      <c r="T12" s="88">
        <f>IF(D12&gt;0,P12/D12*100,"-")</f>
        <v>82.62293610911702</v>
      </c>
      <c r="U12" s="87">
        <v>278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35</v>
      </c>
      <c r="B13" s="86" t="s">
        <v>272</v>
      </c>
      <c r="C13" s="85" t="s">
        <v>273</v>
      </c>
      <c r="D13" s="87">
        <f>+SUM(E13,+I13)</f>
        <v>28467</v>
      </c>
      <c r="E13" s="87">
        <f>+SUM(G13+H13)</f>
        <v>457</v>
      </c>
      <c r="F13" s="106">
        <f>IF(D13&gt;0,E13/D13*100,"-")</f>
        <v>1.6053676186461516</v>
      </c>
      <c r="G13" s="87">
        <v>457</v>
      </c>
      <c r="H13" s="87">
        <v>0</v>
      </c>
      <c r="I13" s="87">
        <f>+SUM(K13,+M13,O13+P13)</f>
        <v>28010</v>
      </c>
      <c r="J13" s="88">
        <f>IF(D13&gt;0,I13/D13*100,"-")</f>
        <v>98.394632381353858</v>
      </c>
      <c r="K13" s="87">
        <v>19047</v>
      </c>
      <c r="L13" s="88">
        <f>IF(D13&gt;0,K13/D13*100,"-")</f>
        <v>66.909052587206247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8963</v>
      </c>
      <c r="Q13" s="87">
        <v>3009</v>
      </c>
      <c r="R13" s="87">
        <v>5954</v>
      </c>
      <c r="S13" s="87">
        <v>0</v>
      </c>
      <c r="T13" s="88">
        <f>IF(D13&gt;0,P13/D13*100,"-")</f>
        <v>31.485579794147611</v>
      </c>
      <c r="U13" s="87">
        <v>571</v>
      </c>
      <c r="V13" s="85"/>
      <c r="W13" s="85"/>
      <c r="X13" s="85"/>
      <c r="Y13" s="85" t="s">
        <v>263</v>
      </c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35</v>
      </c>
      <c r="B14" s="86" t="s">
        <v>274</v>
      </c>
      <c r="C14" s="85" t="s">
        <v>275</v>
      </c>
      <c r="D14" s="87">
        <f>+SUM(E14,+I14)</f>
        <v>71597</v>
      </c>
      <c r="E14" s="87">
        <f>+SUM(G14+H14)</f>
        <v>641</v>
      </c>
      <c r="F14" s="106">
        <f>IF(D14&gt;0,E14/D14*100,"-")</f>
        <v>0.89528890875316003</v>
      </c>
      <c r="G14" s="87">
        <v>641</v>
      </c>
      <c r="H14" s="87">
        <v>0</v>
      </c>
      <c r="I14" s="87">
        <f>+SUM(K14,+M14,O14+P14)</f>
        <v>70956</v>
      </c>
      <c r="J14" s="88">
        <f>IF(D14&gt;0,I14/D14*100,"-")</f>
        <v>99.104711091246841</v>
      </c>
      <c r="K14" s="87">
        <v>40661</v>
      </c>
      <c r="L14" s="88">
        <f>IF(D14&gt;0,K14/D14*100,"-")</f>
        <v>56.791485676774165</v>
      </c>
      <c r="M14" s="87">
        <v>112</v>
      </c>
      <c r="N14" s="88">
        <f>IF(D14&gt;0,M14/D14*100,"-")</f>
        <v>0.15643113538276743</v>
      </c>
      <c r="O14" s="87">
        <v>191</v>
      </c>
      <c r="P14" s="87">
        <f>SUM(Q14:S14)</f>
        <v>29992</v>
      </c>
      <c r="Q14" s="87">
        <v>12974</v>
      </c>
      <c r="R14" s="87">
        <v>15029</v>
      </c>
      <c r="S14" s="87">
        <v>1989</v>
      </c>
      <c r="T14" s="88">
        <f>IF(D14&gt;0,P14/D14*100,"-")</f>
        <v>41.890023324999653</v>
      </c>
      <c r="U14" s="87">
        <v>1294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35</v>
      </c>
      <c r="B15" s="86" t="s">
        <v>276</v>
      </c>
      <c r="C15" s="85" t="s">
        <v>277</v>
      </c>
      <c r="D15" s="87">
        <f>+SUM(E15,+I15)</f>
        <v>46069</v>
      </c>
      <c r="E15" s="87">
        <f>+SUM(G15+H15)</f>
        <v>7968</v>
      </c>
      <c r="F15" s="106">
        <f>IF(D15&gt;0,E15/D15*100,"-")</f>
        <v>17.295795437278862</v>
      </c>
      <c r="G15" s="87">
        <v>7968</v>
      </c>
      <c r="H15" s="87">
        <v>0</v>
      </c>
      <c r="I15" s="87">
        <f>+SUM(K15,+M15,O15+P15)</f>
        <v>38101</v>
      </c>
      <c r="J15" s="88">
        <f>IF(D15&gt;0,I15/D15*100,"-")</f>
        <v>82.704204562721145</v>
      </c>
      <c r="K15" s="87">
        <v>29307</v>
      </c>
      <c r="L15" s="88">
        <f>IF(D15&gt;0,K15/D15*100,"-")</f>
        <v>63.615446395623955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8794</v>
      </c>
      <c r="Q15" s="87">
        <v>5052</v>
      </c>
      <c r="R15" s="87">
        <v>3742</v>
      </c>
      <c r="S15" s="87">
        <v>0</v>
      </c>
      <c r="T15" s="88">
        <f>IF(D15&gt;0,P15/D15*100,"-")</f>
        <v>19.088758167097179</v>
      </c>
      <c r="U15" s="87">
        <v>726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35</v>
      </c>
      <c r="B16" s="86" t="s">
        <v>278</v>
      </c>
      <c r="C16" s="85" t="s">
        <v>279</v>
      </c>
      <c r="D16" s="87">
        <f>+SUM(E16,+I16)</f>
        <v>76609</v>
      </c>
      <c r="E16" s="87">
        <f>+SUM(G16+H16)</f>
        <v>1133</v>
      </c>
      <c r="F16" s="106">
        <f>IF(D16&gt;0,E16/D16*100,"-")</f>
        <v>1.47893850591967</v>
      </c>
      <c r="G16" s="87">
        <v>1133</v>
      </c>
      <c r="H16" s="87">
        <v>0</v>
      </c>
      <c r="I16" s="87">
        <f>+SUM(K16,+M16,O16+P16)</f>
        <v>75476</v>
      </c>
      <c r="J16" s="88">
        <f>IF(D16&gt;0,I16/D16*100,"-")</f>
        <v>98.521061494080328</v>
      </c>
      <c r="K16" s="87">
        <v>52489</v>
      </c>
      <c r="L16" s="88">
        <f>IF(D16&gt;0,K16/D16*100,"-")</f>
        <v>68.515448576538006</v>
      </c>
      <c r="M16" s="87">
        <v>1050</v>
      </c>
      <c r="N16" s="88">
        <f>IF(D16&gt;0,M16/D16*100,"-")</f>
        <v>1.3705961440561814</v>
      </c>
      <c r="O16" s="87">
        <v>83</v>
      </c>
      <c r="P16" s="87">
        <f>SUM(Q16:S16)</f>
        <v>21854</v>
      </c>
      <c r="Q16" s="87">
        <v>0</v>
      </c>
      <c r="R16" s="87">
        <v>8002</v>
      </c>
      <c r="S16" s="87">
        <v>13852</v>
      </c>
      <c r="T16" s="88">
        <f>IF(D16&gt;0,P16/D16*100,"-")</f>
        <v>28.526674411622654</v>
      </c>
      <c r="U16" s="87">
        <v>1329</v>
      </c>
      <c r="V16" s="85"/>
      <c r="W16" s="85"/>
      <c r="X16" s="85"/>
      <c r="Y16" s="85" t="s">
        <v>263</v>
      </c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35</v>
      </c>
      <c r="B17" s="86" t="s">
        <v>280</v>
      </c>
      <c r="C17" s="85" t="s">
        <v>281</v>
      </c>
      <c r="D17" s="87">
        <f>+SUM(E17,+I17)</f>
        <v>67776</v>
      </c>
      <c r="E17" s="87">
        <f>+SUM(G17+H17)</f>
        <v>2241</v>
      </c>
      <c r="F17" s="106">
        <f>IF(D17&gt;0,E17/D17*100,"-")</f>
        <v>3.3064801699716715</v>
      </c>
      <c r="G17" s="87">
        <v>2241</v>
      </c>
      <c r="H17" s="87">
        <v>0</v>
      </c>
      <c r="I17" s="87">
        <f>+SUM(K17,+M17,O17+P17)</f>
        <v>65535</v>
      </c>
      <c r="J17" s="88">
        <f>IF(D17&gt;0,I17/D17*100,"-")</f>
        <v>96.693519830028336</v>
      </c>
      <c r="K17" s="87">
        <v>42561</v>
      </c>
      <c r="L17" s="88">
        <f>IF(D17&gt;0,K17/D17*100,"-")</f>
        <v>62.796565155807357</v>
      </c>
      <c r="M17" s="87">
        <v>0</v>
      </c>
      <c r="N17" s="88">
        <f>IF(D17&gt;0,M17/D17*100,"-")</f>
        <v>0</v>
      </c>
      <c r="O17" s="87">
        <v>267</v>
      </c>
      <c r="P17" s="87">
        <f>SUM(Q17:S17)</f>
        <v>22707</v>
      </c>
      <c r="Q17" s="87">
        <v>7616</v>
      </c>
      <c r="R17" s="87">
        <v>15091</v>
      </c>
      <c r="S17" s="87">
        <v>0</v>
      </c>
      <c r="T17" s="88">
        <f>IF(D17&gt;0,P17/D17*100,"-")</f>
        <v>33.503009915014168</v>
      </c>
      <c r="U17" s="87">
        <v>1290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35</v>
      </c>
      <c r="B18" s="86" t="s">
        <v>282</v>
      </c>
      <c r="C18" s="85" t="s">
        <v>283</v>
      </c>
      <c r="D18" s="87">
        <f>+SUM(E18,+I18)</f>
        <v>22116</v>
      </c>
      <c r="E18" s="87">
        <f>+SUM(G18+H18)</f>
        <v>1462</v>
      </c>
      <c r="F18" s="106">
        <f>IF(D18&gt;0,E18/D18*100,"-")</f>
        <v>6.6105986616024595</v>
      </c>
      <c r="G18" s="87">
        <v>1462</v>
      </c>
      <c r="H18" s="87">
        <v>0</v>
      </c>
      <c r="I18" s="87">
        <f>+SUM(K18,+M18,O18+P18)</f>
        <v>20654</v>
      </c>
      <c r="J18" s="88">
        <f>IF(D18&gt;0,I18/D18*100,"-")</f>
        <v>93.389401338397533</v>
      </c>
      <c r="K18" s="87">
        <v>9232</v>
      </c>
      <c r="L18" s="88">
        <f>IF(D18&gt;0,K18/D18*100,"-")</f>
        <v>41.743534092964367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11422</v>
      </c>
      <c r="Q18" s="87">
        <v>0</v>
      </c>
      <c r="R18" s="87">
        <v>11224</v>
      </c>
      <c r="S18" s="87">
        <v>198</v>
      </c>
      <c r="T18" s="88">
        <f>IF(D18&gt;0,P18/D18*100,"-")</f>
        <v>51.645867245433173</v>
      </c>
      <c r="U18" s="87">
        <v>430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35</v>
      </c>
      <c r="B19" s="86" t="s">
        <v>284</v>
      </c>
      <c r="C19" s="85" t="s">
        <v>285</v>
      </c>
      <c r="D19" s="87">
        <f>+SUM(E19,+I19)</f>
        <v>30047</v>
      </c>
      <c r="E19" s="87">
        <f>+SUM(G19+H19)</f>
        <v>3306</v>
      </c>
      <c r="F19" s="106">
        <f>IF(D19&gt;0,E19/D19*100,"-")</f>
        <v>11.00276233900223</v>
      </c>
      <c r="G19" s="87">
        <v>3306</v>
      </c>
      <c r="H19" s="87">
        <v>0</v>
      </c>
      <c r="I19" s="87">
        <f>+SUM(K19,+M19,O19+P19)</f>
        <v>26741</v>
      </c>
      <c r="J19" s="88">
        <f>IF(D19&gt;0,I19/D19*100,"-")</f>
        <v>88.997237660997769</v>
      </c>
      <c r="K19" s="87">
        <v>14593</v>
      </c>
      <c r="L19" s="88">
        <f>IF(D19&gt;0,K19/D19*100,"-")</f>
        <v>48.567244650048259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12148</v>
      </c>
      <c r="Q19" s="87">
        <v>7707</v>
      </c>
      <c r="R19" s="87">
        <v>4441</v>
      </c>
      <c r="S19" s="87">
        <v>0</v>
      </c>
      <c r="T19" s="88">
        <f>IF(D19&gt;0,P19/D19*100,"-")</f>
        <v>40.429993010949509</v>
      </c>
      <c r="U19" s="87">
        <v>256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35</v>
      </c>
      <c r="B20" s="86" t="s">
        <v>286</v>
      </c>
      <c r="C20" s="85" t="s">
        <v>287</v>
      </c>
      <c r="D20" s="87">
        <f>+SUM(E20,+I20)</f>
        <v>30778</v>
      </c>
      <c r="E20" s="87">
        <f>+SUM(G20+H20)</f>
        <v>445</v>
      </c>
      <c r="F20" s="106">
        <f>IF(D20&gt;0,E20/D20*100,"-")</f>
        <v>1.4458379361881863</v>
      </c>
      <c r="G20" s="87">
        <v>445</v>
      </c>
      <c r="H20" s="87">
        <v>0</v>
      </c>
      <c r="I20" s="87">
        <f>+SUM(K20,+M20,O20+P20)</f>
        <v>30333</v>
      </c>
      <c r="J20" s="88">
        <f>IF(D20&gt;0,I20/D20*100,"-")</f>
        <v>98.554162063811816</v>
      </c>
      <c r="K20" s="87">
        <v>17968</v>
      </c>
      <c r="L20" s="88">
        <f>IF(D20&gt;0,K20/D20*100,"-")</f>
        <v>58.379361881863666</v>
      </c>
      <c r="M20" s="87">
        <v>3401</v>
      </c>
      <c r="N20" s="88">
        <f>IF(D20&gt;0,M20/D20*100,"-")</f>
        <v>11.050100721294431</v>
      </c>
      <c r="O20" s="87">
        <v>3052</v>
      </c>
      <c r="P20" s="87">
        <f>SUM(Q20:S20)</f>
        <v>5912</v>
      </c>
      <c r="Q20" s="87">
        <v>0</v>
      </c>
      <c r="R20" s="87">
        <v>5912</v>
      </c>
      <c r="S20" s="87">
        <v>0</v>
      </c>
      <c r="T20" s="88">
        <f>IF(D20&gt;0,P20/D20*100,"-")</f>
        <v>19.20852557021249</v>
      </c>
      <c r="U20" s="87">
        <v>2065</v>
      </c>
      <c r="V20" s="85"/>
      <c r="W20" s="85"/>
      <c r="X20" s="85"/>
      <c r="Y20" s="85" t="s">
        <v>263</v>
      </c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35</v>
      </c>
      <c r="B21" s="86" t="s">
        <v>288</v>
      </c>
      <c r="C21" s="85" t="s">
        <v>289</v>
      </c>
      <c r="D21" s="87">
        <f>+SUM(E21,+I21)</f>
        <v>14998</v>
      </c>
      <c r="E21" s="87">
        <f>+SUM(G21+H21)</f>
        <v>120</v>
      </c>
      <c r="F21" s="106">
        <f>IF(D21&gt;0,E21/D21*100,"-")</f>
        <v>0.80010668089078552</v>
      </c>
      <c r="G21" s="87">
        <v>120</v>
      </c>
      <c r="H21" s="87">
        <v>0</v>
      </c>
      <c r="I21" s="87">
        <f>+SUM(K21,+M21,O21+P21)</f>
        <v>14878</v>
      </c>
      <c r="J21" s="88">
        <f>IF(D21&gt;0,I21/D21*100,"-")</f>
        <v>99.199893319109208</v>
      </c>
      <c r="K21" s="87">
        <v>11176</v>
      </c>
      <c r="L21" s="88">
        <f>IF(D21&gt;0,K21/D21*100,"-")</f>
        <v>74.516602213628474</v>
      </c>
      <c r="M21" s="87">
        <v>0</v>
      </c>
      <c r="N21" s="88">
        <f>IF(D21&gt;0,M21/D21*100,"-")</f>
        <v>0</v>
      </c>
      <c r="O21" s="87">
        <v>60</v>
      </c>
      <c r="P21" s="87">
        <f>SUM(Q21:S21)</f>
        <v>3642</v>
      </c>
      <c r="Q21" s="87">
        <v>0</v>
      </c>
      <c r="R21" s="87">
        <v>1305</v>
      </c>
      <c r="S21" s="87">
        <v>2337</v>
      </c>
      <c r="T21" s="88">
        <f>IF(D21&gt;0,P21/D21*100,"-")</f>
        <v>24.283237765035338</v>
      </c>
      <c r="U21" s="87">
        <v>264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35</v>
      </c>
      <c r="B22" s="86" t="s">
        <v>290</v>
      </c>
      <c r="C22" s="85" t="s">
        <v>291</v>
      </c>
      <c r="D22" s="87">
        <f>+SUM(E22,+I22)</f>
        <v>931</v>
      </c>
      <c r="E22" s="87">
        <f>+SUM(G22+H22)</f>
        <v>221</v>
      </c>
      <c r="F22" s="106">
        <f>IF(D22&gt;0,E22/D22*100,"-")</f>
        <v>23.737916219119228</v>
      </c>
      <c r="G22" s="87">
        <v>221</v>
      </c>
      <c r="H22" s="87">
        <v>0</v>
      </c>
      <c r="I22" s="87">
        <f>+SUM(K22,+M22,O22+P22)</f>
        <v>710</v>
      </c>
      <c r="J22" s="88">
        <f>IF(D22&gt;0,I22/D22*100,"-")</f>
        <v>76.262083780880772</v>
      </c>
      <c r="K22" s="87">
        <v>42</v>
      </c>
      <c r="L22" s="88">
        <f>IF(D22&gt;0,K22/D22*100,"-")</f>
        <v>4.5112781954887211</v>
      </c>
      <c r="M22" s="87">
        <v>0</v>
      </c>
      <c r="N22" s="88">
        <f>IF(D22&gt;0,M22/D22*100,"-")</f>
        <v>0</v>
      </c>
      <c r="O22" s="87">
        <v>57</v>
      </c>
      <c r="P22" s="87">
        <f>SUM(Q22:S22)</f>
        <v>611</v>
      </c>
      <c r="Q22" s="87">
        <v>70</v>
      </c>
      <c r="R22" s="87">
        <v>411</v>
      </c>
      <c r="S22" s="87">
        <v>130</v>
      </c>
      <c r="T22" s="88">
        <f>IF(D22&gt;0,P22/D22*100,"-")</f>
        <v>65.628356605800221</v>
      </c>
      <c r="U22" s="87">
        <v>7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35</v>
      </c>
      <c r="B23" s="86" t="s">
        <v>292</v>
      </c>
      <c r="C23" s="85" t="s">
        <v>293</v>
      </c>
      <c r="D23" s="87">
        <f>+SUM(E23,+I23)</f>
        <v>10466</v>
      </c>
      <c r="E23" s="87">
        <f>+SUM(G23+H23)</f>
        <v>1192</v>
      </c>
      <c r="F23" s="106">
        <f>IF(D23&gt;0,E23/D23*100,"-")</f>
        <v>11.389260462449839</v>
      </c>
      <c r="G23" s="87">
        <v>1192</v>
      </c>
      <c r="H23" s="87">
        <v>0</v>
      </c>
      <c r="I23" s="87">
        <f>+SUM(K23,+M23,O23+P23)</f>
        <v>9274</v>
      </c>
      <c r="J23" s="88">
        <f>IF(D23&gt;0,I23/D23*100,"-")</f>
        <v>88.61073953755016</v>
      </c>
      <c r="K23" s="87">
        <v>5134</v>
      </c>
      <c r="L23" s="88">
        <f>IF(D23&gt;0,K23/D23*100,"-")</f>
        <v>49.054079877699216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4140</v>
      </c>
      <c r="Q23" s="87">
        <v>658</v>
      </c>
      <c r="R23" s="87">
        <v>3482</v>
      </c>
      <c r="S23" s="87">
        <v>0</v>
      </c>
      <c r="T23" s="88">
        <f>IF(D23&gt;0,P23/D23*100,"-")</f>
        <v>39.556659659850943</v>
      </c>
      <c r="U23" s="87">
        <v>137</v>
      </c>
      <c r="V23" s="85"/>
      <c r="W23" s="85"/>
      <c r="X23" s="85"/>
      <c r="Y23" s="85" t="s">
        <v>263</v>
      </c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35</v>
      </c>
      <c r="B24" s="86" t="s">
        <v>294</v>
      </c>
      <c r="C24" s="85" t="s">
        <v>295</v>
      </c>
      <c r="D24" s="87">
        <f>+SUM(E24,+I24)</f>
        <v>7079</v>
      </c>
      <c r="E24" s="87">
        <f>+SUM(G24+H24)</f>
        <v>0</v>
      </c>
      <c r="F24" s="106">
        <f>IF(D24&gt;0,E24/D24*100,"-")</f>
        <v>0</v>
      </c>
      <c r="G24" s="87">
        <v>0</v>
      </c>
      <c r="H24" s="87">
        <v>0</v>
      </c>
      <c r="I24" s="87">
        <f>+SUM(K24,+M24,O24+P24)</f>
        <v>7079</v>
      </c>
      <c r="J24" s="88">
        <f>IF(D24&gt;0,I24/D24*100,"-")</f>
        <v>100</v>
      </c>
      <c r="K24" s="87">
        <v>0</v>
      </c>
      <c r="L24" s="88">
        <f>IF(D24&gt;0,K24/D24*100,"-")</f>
        <v>0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7079</v>
      </c>
      <c r="Q24" s="87">
        <v>111</v>
      </c>
      <c r="R24" s="87">
        <v>6689</v>
      </c>
      <c r="S24" s="87">
        <v>279</v>
      </c>
      <c r="T24" s="88">
        <f>IF(D24&gt;0,P24/D24*100,"-")</f>
        <v>100</v>
      </c>
      <c r="U24" s="87">
        <v>55</v>
      </c>
      <c r="V24" s="85"/>
      <c r="W24" s="85"/>
      <c r="X24" s="85"/>
      <c r="Y24" s="85" t="s">
        <v>263</v>
      </c>
      <c r="Z24" s="85"/>
      <c r="AA24" s="85"/>
      <c r="AB24" s="85"/>
      <c r="AC24" s="85" t="s">
        <v>263</v>
      </c>
      <c r="AD24" s="184" t="s">
        <v>262</v>
      </c>
    </row>
    <row r="25" spans="1:30" ht="13.5" customHeight="1">
      <c r="A25" s="85" t="s">
        <v>35</v>
      </c>
      <c r="B25" s="86" t="s">
        <v>296</v>
      </c>
      <c r="C25" s="85" t="s">
        <v>297</v>
      </c>
      <c r="D25" s="87">
        <f>+SUM(E25,+I25)</f>
        <v>14361</v>
      </c>
      <c r="E25" s="87">
        <f>+SUM(G25+H25)</f>
        <v>736</v>
      </c>
      <c r="F25" s="106">
        <f>IF(D25&gt;0,E25/D25*100,"-")</f>
        <v>5.1249912958707604</v>
      </c>
      <c r="G25" s="87">
        <v>736</v>
      </c>
      <c r="H25" s="87">
        <v>0</v>
      </c>
      <c r="I25" s="87">
        <f>+SUM(K25,+M25,O25+P25)</f>
        <v>13625</v>
      </c>
      <c r="J25" s="88">
        <f>IF(D25&gt;0,I25/D25*100,"-")</f>
        <v>94.875008704129243</v>
      </c>
      <c r="K25" s="87">
        <v>10531</v>
      </c>
      <c r="L25" s="88">
        <f>IF(D25&gt;0,K25/D25*100,"-")</f>
        <v>73.330548011976887</v>
      </c>
      <c r="M25" s="87">
        <v>0</v>
      </c>
      <c r="N25" s="88">
        <f>IF(D25&gt;0,M25/D25*100,"-")</f>
        <v>0</v>
      </c>
      <c r="O25" s="87">
        <v>60</v>
      </c>
      <c r="P25" s="87">
        <f>SUM(Q25:S25)</f>
        <v>3034</v>
      </c>
      <c r="Q25" s="87">
        <v>2374</v>
      </c>
      <c r="R25" s="87">
        <v>660</v>
      </c>
      <c r="S25" s="87">
        <v>0</v>
      </c>
      <c r="T25" s="88">
        <f>IF(D25&gt;0,P25/D25*100,"-")</f>
        <v>21.126662488684634</v>
      </c>
      <c r="U25" s="87">
        <v>188</v>
      </c>
      <c r="V25" s="85"/>
      <c r="W25" s="85"/>
      <c r="X25" s="85"/>
      <c r="Y25" s="85" t="s">
        <v>263</v>
      </c>
      <c r="Z25" s="85"/>
      <c r="AA25" s="85"/>
      <c r="AB25" s="85"/>
      <c r="AC25" s="85" t="s">
        <v>263</v>
      </c>
      <c r="AD25" s="184" t="s">
        <v>262</v>
      </c>
    </row>
    <row r="26" spans="1:30" ht="13.5" customHeight="1">
      <c r="A26" s="85" t="s">
        <v>35</v>
      </c>
      <c r="B26" s="86" t="s">
        <v>298</v>
      </c>
      <c r="C26" s="85" t="s">
        <v>299</v>
      </c>
      <c r="D26" s="87">
        <f>+SUM(E26,+I26)</f>
        <v>20966</v>
      </c>
      <c r="E26" s="87">
        <f>+SUM(G26+H26)</f>
        <v>18</v>
      </c>
      <c r="F26" s="106">
        <f>IF(D26&gt;0,E26/D26*100,"-")</f>
        <v>8.5853286273013446E-2</v>
      </c>
      <c r="G26" s="87">
        <v>18</v>
      </c>
      <c r="H26" s="87">
        <v>0</v>
      </c>
      <c r="I26" s="87">
        <f>+SUM(K26,+M26,O26+P26)</f>
        <v>20948</v>
      </c>
      <c r="J26" s="88">
        <f>IF(D26&gt;0,I26/D26*100,"-")</f>
        <v>99.914146713726979</v>
      </c>
      <c r="K26" s="87">
        <v>18495</v>
      </c>
      <c r="L26" s="88">
        <f>IF(D26&gt;0,K26/D26*100,"-")</f>
        <v>88.21425164552133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2453</v>
      </c>
      <c r="Q26" s="87">
        <v>0</v>
      </c>
      <c r="R26" s="87">
        <v>1107</v>
      </c>
      <c r="S26" s="87">
        <v>1346</v>
      </c>
      <c r="T26" s="88">
        <f>IF(D26&gt;0,P26/D26*100,"-")</f>
        <v>11.699895068205667</v>
      </c>
      <c r="U26" s="87">
        <v>757</v>
      </c>
      <c r="V26" s="85"/>
      <c r="W26" s="85"/>
      <c r="X26" s="85"/>
      <c r="Y26" s="85" t="s">
        <v>263</v>
      </c>
      <c r="Z26" s="85"/>
      <c r="AA26" s="85"/>
      <c r="AB26" s="85"/>
      <c r="AC26" s="85" t="s">
        <v>263</v>
      </c>
      <c r="AD26" s="184" t="s">
        <v>262</v>
      </c>
    </row>
    <row r="27" spans="1:30" ht="13.5" customHeight="1">
      <c r="A27" s="85" t="s">
        <v>35</v>
      </c>
      <c r="B27" s="86" t="s">
        <v>300</v>
      </c>
      <c r="C27" s="85" t="s">
        <v>301</v>
      </c>
      <c r="D27" s="87">
        <f>+SUM(E27,+I27)</f>
        <v>1567</v>
      </c>
      <c r="E27" s="87">
        <f>+SUM(G27+H27)</f>
        <v>10</v>
      </c>
      <c r="F27" s="106">
        <f>IF(D27&gt;0,E27/D27*100,"-")</f>
        <v>0.63816209317166561</v>
      </c>
      <c r="G27" s="87">
        <v>10</v>
      </c>
      <c r="H27" s="87">
        <v>0</v>
      </c>
      <c r="I27" s="87">
        <f>+SUM(K27,+M27,O27+P27)</f>
        <v>1557</v>
      </c>
      <c r="J27" s="88">
        <f>IF(D27&gt;0,I27/D27*100,"-")</f>
        <v>99.361837906828328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1557</v>
      </c>
      <c r="Q27" s="87">
        <v>0</v>
      </c>
      <c r="R27" s="87">
        <v>1288</v>
      </c>
      <c r="S27" s="87">
        <v>269</v>
      </c>
      <c r="T27" s="88">
        <f>IF(D27&gt;0,P27/D27*100,"-")</f>
        <v>99.361837906828328</v>
      </c>
      <c r="U27" s="87">
        <v>12</v>
      </c>
      <c r="V27" s="85"/>
      <c r="W27" s="85" t="s">
        <v>263</v>
      </c>
      <c r="X27" s="85"/>
      <c r="Y27" s="85"/>
      <c r="Z27" s="85"/>
      <c r="AA27" s="85" t="s">
        <v>263</v>
      </c>
      <c r="AB27" s="85"/>
      <c r="AC27" s="85"/>
      <c r="AD27" s="184" t="s">
        <v>262</v>
      </c>
    </row>
    <row r="28" spans="1:30" ht="13.5" customHeight="1">
      <c r="A28" s="85" t="s">
        <v>35</v>
      </c>
      <c r="B28" s="86" t="s">
        <v>302</v>
      </c>
      <c r="C28" s="85" t="s">
        <v>303</v>
      </c>
      <c r="D28" s="87">
        <f>+SUM(E28,+I28)</f>
        <v>4100</v>
      </c>
      <c r="E28" s="87">
        <f>+SUM(G28+H28)</f>
        <v>163</v>
      </c>
      <c r="F28" s="106">
        <f>IF(D28&gt;0,E28/D28*100,"-")</f>
        <v>3.975609756097561</v>
      </c>
      <c r="G28" s="87">
        <v>163</v>
      </c>
      <c r="H28" s="87">
        <v>0</v>
      </c>
      <c r="I28" s="87">
        <f>+SUM(K28,+M28,O28+P28)</f>
        <v>3937</v>
      </c>
      <c r="J28" s="88">
        <f>IF(D28&gt;0,I28/D28*100,"-")</f>
        <v>96.024390243902431</v>
      </c>
      <c r="K28" s="87">
        <v>1803</v>
      </c>
      <c r="L28" s="88">
        <f>IF(D28&gt;0,K28/D28*100,"-")</f>
        <v>43.975609756097562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2134</v>
      </c>
      <c r="Q28" s="87">
        <v>894</v>
      </c>
      <c r="R28" s="87">
        <v>678</v>
      </c>
      <c r="S28" s="87">
        <v>562</v>
      </c>
      <c r="T28" s="88">
        <f>IF(D28&gt;0,P28/D28*100,"-")</f>
        <v>52.048780487804876</v>
      </c>
      <c r="U28" s="87">
        <v>42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35</v>
      </c>
      <c r="B29" s="86" t="s">
        <v>304</v>
      </c>
      <c r="C29" s="85" t="s">
        <v>305</v>
      </c>
      <c r="D29" s="87">
        <f>+SUM(E29,+I29)</f>
        <v>9749</v>
      </c>
      <c r="E29" s="87">
        <f>+SUM(G29+H29)</f>
        <v>55</v>
      </c>
      <c r="F29" s="106">
        <f>IF(D29&gt;0,E29/D29*100,"-")</f>
        <v>0.56416042671043187</v>
      </c>
      <c r="G29" s="87">
        <v>55</v>
      </c>
      <c r="H29" s="87">
        <v>0</v>
      </c>
      <c r="I29" s="87">
        <f>+SUM(K29,+M29,O29+P29)</f>
        <v>9694</v>
      </c>
      <c r="J29" s="88">
        <f>IF(D29&gt;0,I29/D29*100,"-")</f>
        <v>99.43583957328957</v>
      </c>
      <c r="K29" s="87">
        <v>5555</v>
      </c>
      <c r="L29" s="88">
        <f>IF(D29&gt;0,K29/D29*100,"-")</f>
        <v>56.980203097753609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4139</v>
      </c>
      <c r="Q29" s="87">
        <v>0</v>
      </c>
      <c r="R29" s="87">
        <v>810</v>
      </c>
      <c r="S29" s="87">
        <v>3329</v>
      </c>
      <c r="T29" s="88">
        <f>IF(D29&gt;0,P29/D29*100,"-")</f>
        <v>42.455636475535954</v>
      </c>
      <c r="U29" s="87">
        <v>323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35</v>
      </c>
      <c r="B30" s="86" t="s">
        <v>306</v>
      </c>
      <c r="C30" s="85" t="s">
        <v>307</v>
      </c>
      <c r="D30" s="87">
        <f>+SUM(E30,+I30)</f>
        <v>5770</v>
      </c>
      <c r="E30" s="87">
        <f>+SUM(G30+H30)</f>
        <v>0</v>
      </c>
      <c r="F30" s="106">
        <f>IF(D30&gt;0,E30/D30*100,"-")</f>
        <v>0</v>
      </c>
      <c r="G30" s="87">
        <v>0</v>
      </c>
      <c r="H30" s="87">
        <v>0</v>
      </c>
      <c r="I30" s="87">
        <f>+SUM(K30,+M30,O30+P30)</f>
        <v>5770</v>
      </c>
      <c r="J30" s="88">
        <f>IF(D30&gt;0,I30/D30*100,"-")</f>
        <v>100</v>
      </c>
      <c r="K30" s="87">
        <v>3398</v>
      </c>
      <c r="L30" s="88">
        <f>IF(D30&gt;0,K30/D30*100,"-")</f>
        <v>58.890814558058921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2372</v>
      </c>
      <c r="Q30" s="87">
        <v>1319</v>
      </c>
      <c r="R30" s="87">
        <v>1053</v>
      </c>
      <c r="S30" s="87">
        <v>0</v>
      </c>
      <c r="T30" s="88">
        <f>IF(D30&gt;0,P30/D30*100,"-")</f>
        <v>41.109185441941079</v>
      </c>
      <c r="U30" s="87">
        <v>220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35</v>
      </c>
      <c r="B31" s="86" t="s">
        <v>308</v>
      </c>
      <c r="C31" s="85" t="s">
        <v>309</v>
      </c>
      <c r="D31" s="87">
        <f>+SUM(E31,+I31)</f>
        <v>3115</v>
      </c>
      <c r="E31" s="87">
        <f>+SUM(G31+H31)</f>
        <v>74</v>
      </c>
      <c r="F31" s="106">
        <f>IF(D31&gt;0,E31/D31*100,"-")</f>
        <v>2.375601926163724</v>
      </c>
      <c r="G31" s="87">
        <v>74</v>
      </c>
      <c r="H31" s="87">
        <v>0</v>
      </c>
      <c r="I31" s="87">
        <f>+SUM(K31,+M31,O31+P31)</f>
        <v>3041</v>
      </c>
      <c r="J31" s="88">
        <f>IF(D31&gt;0,I31/D31*100,"-")</f>
        <v>97.624398073836275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3041</v>
      </c>
      <c r="Q31" s="87">
        <v>1074</v>
      </c>
      <c r="R31" s="87">
        <v>1967</v>
      </c>
      <c r="S31" s="87">
        <v>0</v>
      </c>
      <c r="T31" s="88">
        <f>IF(D31&gt;0,P31/D31*100,"-")</f>
        <v>97.624398073836275</v>
      </c>
      <c r="U31" s="87">
        <v>43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35</v>
      </c>
      <c r="B32" s="86" t="s">
        <v>310</v>
      </c>
      <c r="C32" s="85" t="s">
        <v>311</v>
      </c>
      <c r="D32" s="87">
        <f>+SUM(E32,+I32)</f>
        <v>26787</v>
      </c>
      <c r="E32" s="87">
        <f>+SUM(G32+H32)</f>
        <v>486</v>
      </c>
      <c r="F32" s="106">
        <f>IF(D32&gt;0,E32/D32*100,"-")</f>
        <v>1.8143129129801772</v>
      </c>
      <c r="G32" s="87">
        <v>486</v>
      </c>
      <c r="H32" s="87">
        <v>0</v>
      </c>
      <c r="I32" s="87">
        <f>+SUM(K32,+M32,O32+P32)</f>
        <v>26301</v>
      </c>
      <c r="J32" s="88">
        <f>IF(D32&gt;0,I32/D32*100,"-")</f>
        <v>98.185687087019829</v>
      </c>
      <c r="K32" s="87">
        <v>18633</v>
      </c>
      <c r="L32" s="88">
        <f>IF(D32&gt;0,K32/D32*100,"-")</f>
        <v>69.559861126665922</v>
      </c>
      <c r="M32" s="87">
        <v>103</v>
      </c>
      <c r="N32" s="88">
        <f>IF(D32&gt;0,M32/D32*100,"-")</f>
        <v>0.3845148766192556</v>
      </c>
      <c r="O32" s="87">
        <v>0</v>
      </c>
      <c r="P32" s="87">
        <f>SUM(Q32:S32)</f>
        <v>7565</v>
      </c>
      <c r="Q32" s="87">
        <v>2619</v>
      </c>
      <c r="R32" s="87">
        <v>4946</v>
      </c>
      <c r="S32" s="87">
        <v>0</v>
      </c>
      <c r="T32" s="88">
        <f>IF(D32&gt;0,P32/D32*100,"-")</f>
        <v>28.241311083734651</v>
      </c>
      <c r="U32" s="87">
        <v>591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35</v>
      </c>
      <c r="B33" s="86" t="s">
        <v>312</v>
      </c>
      <c r="C33" s="85" t="s">
        <v>313</v>
      </c>
      <c r="D33" s="87">
        <f>+SUM(E33,+I33)</f>
        <v>662</v>
      </c>
      <c r="E33" s="87">
        <f>+SUM(G33+H33)</f>
        <v>0</v>
      </c>
      <c r="F33" s="106">
        <f>IF(D33&gt;0,E33/D33*100,"-")</f>
        <v>0</v>
      </c>
      <c r="G33" s="87">
        <v>0</v>
      </c>
      <c r="H33" s="87">
        <v>0</v>
      </c>
      <c r="I33" s="87">
        <f>+SUM(K33,+M33,O33+P33)</f>
        <v>662</v>
      </c>
      <c r="J33" s="88">
        <f>IF(D33&gt;0,I33/D33*100,"-")</f>
        <v>100</v>
      </c>
      <c r="K33" s="87">
        <v>615</v>
      </c>
      <c r="L33" s="88">
        <f>IF(D33&gt;0,K33/D33*100,"-")</f>
        <v>92.900302114803623</v>
      </c>
      <c r="M33" s="87">
        <v>0</v>
      </c>
      <c r="N33" s="88">
        <f>IF(D33&gt;0,M33/D33*100,"-")</f>
        <v>0</v>
      </c>
      <c r="O33" s="87">
        <v>47</v>
      </c>
      <c r="P33" s="87">
        <f>SUM(Q33:S33)</f>
        <v>0</v>
      </c>
      <c r="Q33" s="87">
        <v>0</v>
      </c>
      <c r="R33" s="87">
        <v>0</v>
      </c>
      <c r="S33" s="87">
        <v>0</v>
      </c>
      <c r="T33" s="88">
        <f>IF(D33&gt;0,P33/D33*100,"-")</f>
        <v>0</v>
      </c>
      <c r="U33" s="87">
        <v>11</v>
      </c>
      <c r="V33" s="85"/>
      <c r="W33" s="85"/>
      <c r="X33" s="85"/>
      <c r="Y33" s="85" t="s">
        <v>263</v>
      </c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35</v>
      </c>
      <c r="B34" s="86" t="s">
        <v>314</v>
      </c>
      <c r="C34" s="85" t="s">
        <v>315</v>
      </c>
      <c r="D34" s="87">
        <f>+SUM(E34,+I34)</f>
        <v>532</v>
      </c>
      <c r="E34" s="87">
        <f>+SUM(G34+H34)</f>
        <v>6</v>
      </c>
      <c r="F34" s="106">
        <f>IF(D34&gt;0,E34/D34*100,"-")</f>
        <v>1.1278195488721803</v>
      </c>
      <c r="G34" s="87">
        <v>0</v>
      </c>
      <c r="H34" s="87">
        <v>6</v>
      </c>
      <c r="I34" s="87">
        <f>+SUM(K34,+M34,O34+P34)</f>
        <v>526</v>
      </c>
      <c r="J34" s="88">
        <f>IF(D34&gt;0,I34/D34*100,"-")</f>
        <v>98.872180451127818</v>
      </c>
      <c r="K34" s="87">
        <v>511</v>
      </c>
      <c r="L34" s="88">
        <f>IF(D34&gt;0,K34/D34*100,"-")</f>
        <v>96.05263157894737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15</v>
      </c>
      <c r="Q34" s="87">
        <v>5</v>
      </c>
      <c r="R34" s="87">
        <v>10</v>
      </c>
      <c r="S34" s="87">
        <v>0</v>
      </c>
      <c r="T34" s="88">
        <f>IF(D34&gt;0,P34/D34*100,"-")</f>
        <v>2.8195488721804511</v>
      </c>
      <c r="U34" s="87">
        <v>2</v>
      </c>
      <c r="V34" s="85" t="s">
        <v>263</v>
      </c>
      <c r="W34" s="85"/>
      <c r="X34" s="85"/>
      <c r="Y34" s="85"/>
      <c r="Z34" s="85"/>
      <c r="AA34" s="85"/>
      <c r="AB34" s="85" t="s">
        <v>263</v>
      </c>
      <c r="AC34" s="85"/>
      <c r="AD34" s="184" t="s">
        <v>262</v>
      </c>
    </row>
    <row r="35" spans="1:30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4">
    <sortCondition ref="A8:A34"/>
    <sortCondition ref="B8:B34"/>
    <sortCondition ref="C8:C3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山梨県</v>
      </c>
      <c r="B7" s="90" t="str">
        <f>水洗化人口等!B7</f>
        <v>19000</v>
      </c>
      <c r="C7" s="89" t="s">
        <v>199</v>
      </c>
      <c r="D7" s="91">
        <f>SUM(E7,+H7,+K7)</f>
        <v>139120</v>
      </c>
      <c r="E7" s="91">
        <f>SUM(F7:G7)</f>
        <v>11087</v>
      </c>
      <c r="F7" s="91">
        <f>SUM(F$8:F$207)</f>
        <v>772</v>
      </c>
      <c r="G7" s="91">
        <f>SUM(G$8:G$207)</f>
        <v>10315</v>
      </c>
      <c r="H7" s="91">
        <f>SUM(I7:J7)</f>
        <v>686</v>
      </c>
      <c r="I7" s="91">
        <f>SUM(I$8:I$207)</f>
        <v>61</v>
      </c>
      <c r="J7" s="91">
        <f>SUM(J$8:J$207)</f>
        <v>625</v>
      </c>
      <c r="K7" s="91">
        <f>SUM(L7:M7)</f>
        <v>127347</v>
      </c>
      <c r="L7" s="91">
        <f>SUM(L$8:L$207)</f>
        <v>6606</v>
      </c>
      <c r="M7" s="91">
        <f>SUM(M$8:M$207)</f>
        <v>120741</v>
      </c>
      <c r="N7" s="91">
        <f>SUM(O7,+V7,+AC7)</f>
        <v>139132</v>
      </c>
      <c r="O7" s="91">
        <f>SUM(P7:U7)</f>
        <v>7439</v>
      </c>
      <c r="P7" s="91">
        <f t="shared" ref="P7:U7" si="0">SUM(P$8:P$207)</f>
        <v>7009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si="0"/>
        <v>0</v>
      </c>
      <c r="U7" s="91">
        <f t="shared" si="0"/>
        <v>430</v>
      </c>
      <c r="V7" s="91">
        <f>SUM(W7:AB7)</f>
        <v>131681</v>
      </c>
      <c r="W7" s="91">
        <f t="shared" ref="W7:AB7" si="1">SUM(W$8:W$207)</f>
        <v>124918</v>
      </c>
      <c r="X7" s="91">
        <f t="shared" si="1"/>
        <v>2850</v>
      </c>
      <c r="Y7" s="91">
        <f t="shared" si="1"/>
        <v>0</v>
      </c>
      <c r="Z7" s="91">
        <f t="shared" si="1"/>
        <v>0</v>
      </c>
      <c r="AA7" s="91">
        <f t="shared" si="1"/>
        <v>0</v>
      </c>
      <c r="AB7" s="91">
        <f t="shared" si="1"/>
        <v>3913</v>
      </c>
      <c r="AC7" s="91">
        <f>SUM(AD7:AE7)</f>
        <v>12</v>
      </c>
      <c r="AD7" s="91">
        <f>SUM(AD$8:AD$207)</f>
        <v>0</v>
      </c>
      <c r="AE7" s="91">
        <f>SUM(AE$8:AE$207)</f>
        <v>12</v>
      </c>
      <c r="AF7" s="91">
        <f>SUM(AG7:AI7)</f>
        <v>3454</v>
      </c>
      <c r="AG7" s="91">
        <f>SUM(AG$8:AG$207)</f>
        <v>3454</v>
      </c>
      <c r="AH7" s="91">
        <f>SUM(AH$8:AH$207)</f>
        <v>0</v>
      </c>
      <c r="AI7" s="91">
        <f>SUM(AI$8:AI$207)</f>
        <v>0</v>
      </c>
      <c r="AJ7" s="91">
        <f>SUM(AK7:AS7)</f>
        <v>3847</v>
      </c>
      <c r="AK7" s="91">
        <f t="shared" ref="AK7:AS7" si="2">SUM(AK$8:AK$207)</f>
        <v>440</v>
      </c>
      <c r="AL7" s="91">
        <f t="shared" si="2"/>
        <v>0</v>
      </c>
      <c r="AM7" s="91">
        <f t="shared" si="2"/>
        <v>1361</v>
      </c>
      <c r="AN7" s="91">
        <f t="shared" si="2"/>
        <v>854</v>
      </c>
      <c r="AO7" s="91">
        <f t="shared" si="2"/>
        <v>0</v>
      </c>
      <c r="AP7" s="91">
        <f t="shared" si="2"/>
        <v>0</v>
      </c>
      <c r="AQ7" s="91">
        <f t="shared" si="2"/>
        <v>354</v>
      </c>
      <c r="AR7" s="91">
        <f t="shared" si="2"/>
        <v>21</v>
      </c>
      <c r="AS7" s="91">
        <f t="shared" si="2"/>
        <v>817</v>
      </c>
      <c r="AT7" s="91">
        <f>SUM(AU7:AY7)</f>
        <v>47</v>
      </c>
      <c r="AU7" s="91">
        <f>SUM(AU$8:AU$207)</f>
        <v>47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13</v>
      </c>
      <c r="BA7" s="91">
        <f>SUM(BA$8:BA$207)</f>
        <v>0</v>
      </c>
      <c r="BB7" s="91">
        <f>SUM(BB$8:BB$207)</f>
        <v>13</v>
      </c>
      <c r="BC7" s="91">
        <f>SUM(BC$8:BC$207)</f>
        <v>0</v>
      </c>
    </row>
    <row r="8" spans="1:55" ht="13.5" customHeight="1">
      <c r="A8" s="98" t="s">
        <v>35</v>
      </c>
      <c r="B8" s="96" t="s">
        <v>260</v>
      </c>
      <c r="C8" s="85" t="s">
        <v>261</v>
      </c>
      <c r="D8" s="87">
        <f>SUM(E8,+H8,+K8)</f>
        <v>4343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4343</v>
      </c>
      <c r="L8" s="87">
        <v>430</v>
      </c>
      <c r="M8" s="87">
        <v>3913</v>
      </c>
      <c r="N8" s="87">
        <f>SUM(O8,+V8,+AC8)</f>
        <v>4343</v>
      </c>
      <c r="O8" s="87">
        <f>SUM(P8:U8)</f>
        <v>430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430</v>
      </c>
      <c r="V8" s="87">
        <f>SUM(W8:AB8)</f>
        <v>3913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3913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35</v>
      </c>
      <c r="B9" s="96" t="s">
        <v>264</v>
      </c>
      <c r="C9" s="85" t="s">
        <v>265</v>
      </c>
      <c r="D9" s="87">
        <f>SUM(E9,+H9,+K9)</f>
        <v>14136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14136</v>
      </c>
      <c r="L9" s="87">
        <v>177</v>
      </c>
      <c r="M9" s="87">
        <v>13959</v>
      </c>
      <c r="N9" s="87">
        <f>SUM(O9,+V9,+AC9)</f>
        <v>14136</v>
      </c>
      <c r="O9" s="87">
        <f>SUM(P9:U9)</f>
        <v>177</v>
      </c>
      <c r="P9" s="87">
        <v>177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13959</v>
      </c>
      <c r="W9" s="87">
        <v>13959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38</v>
      </c>
      <c r="AK9" s="87">
        <v>38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35</v>
      </c>
      <c r="B10" s="96" t="s">
        <v>266</v>
      </c>
      <c r="C10" s="85" t="s">
        <v>267</v>
      </c>
      <c r="D10" s="87">
        <f>SUM(E10,+H10,+K10)</f>
        <v>5996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5996</v>
      </c>
      <c r="L10" s="87">
        <v>100</v>
      </c>
      <c r="M10" s="87">
        <v>5896</v>
      </c>
      <c r="N10" s="87">
        <f>SUM(O10,+V10,+AC10)</f>
        <v>5996</v>
      </c>
      <c r="O10" s="87">
        <f>SUM(P10:U10)</f>
        <v>100</v>
      </c>
      <c r="P10" s="87">
        <v>100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5896</v>
      </c>
      <c r="W10" s="87">
        <v>5896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263</v>
      </c>
      <c r="AG10" s="87">
        <v>263</v>
      </c>
      <c r="AH10" s="87">
        <v>0</v>
      </c>
      <c r="AI10" s="87">
        <v>0</v>
      </c>
      <c r="AJ10" s="87">
        <f>SUM(AK10:AS10)</f>
        <v>263</v>
      </c>
      <c r="AK10" s="87">
        <v>0</v>
      </c>
      <c r="AL10" s="87">
        <v>0</v>
      </c>
      <c r="AM10" s="87">
        <v>263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35</v>
      </c>
      <c r="B11" s="96" t="s">
        <v>268</v>
      </c>
      <c r="C11" s="85" t="s">
        <v>269</v>
      </c>
      <c r="D11" s="87">
        <f>SUM(E11,+H11,+K11)</f>
        <v>8862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8862</v>
      </c>
      <c r="L11" s="87">
        <v>511</v>
      </c>
      <c r="M11" s="87">
        <v>8351</v>
      </c>
      <c r="N11" s="87">
        <f>SUM(O11,+V11,+AC11)</f>
        <v>8862</v>
      </c>
      <c r="O11" s="87">
        <f>SUM(P11:U11)</f>
        <v>511</v>
      </c>
      <c r="P11" s="87">
        <v>511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8351</v>
      </c>
      <c r="W11" s="87">
        <v>8351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421</v>
      </c>
      <c r="AG11" s="87">
        <v>421</v>
      </c>
      <c r="AH11" s="87">
        <v>0</v>
      </c>
      <c r="AI11" s="87">
        <v>0</v>
      </c>
      <c r="AJ11" s="87">
        <f>SUM(AK11:AS11)</f>
        <v>421</v>
      </c>
      <c r="AK11" s="87">
        <v>0</v>
      </c>
      <c r="AL11" s="87">
        <v>0</v>
      </c>
      <c r="AM11" s="87">
        <v>421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35</v>
      </c>
      <c r="B12" s="96" t="s">
        <v>270</v>
      </c>
      <c r="C12" s="85" t="s">
        <v>271</v>
      </c>
      <c r="D12" s="87">
        <f>SUM(E12,+H12,+K12)</f>
        <v>8176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8176</v>
      </c>
      <c r="L12" s="87">
        <v>154</v>
      </c>
      <c r="M12" s="87">
        <v>8022</v>
      </c>
      <c r="N12" s="87">
        <f>SUM(O12,+V12,+AC12)</f>
        <v>8176</v>
      </c>
      <c r="O12" s="87">
        <f>SUM(P12:U12)</f>
        <v>154</v>
      </c>
      <c r="P12" s="87">
        <v>154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8022</v>
      </c>
      <c r="W12" s="87">
        <v>8022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360</v>
      </c>
      <c r="AG12" s="87">
        <v>360</v>
      </c>
      <c r="AH12" s="87">
        <v>0</v>
      </c>
      <c r="AI12" s="87">
        <v>0</v>
      </c>
      <c r="AJ12" s="87">
        <f>SUM(AK12:AS12)</f>
        <v>360</v>
      </c>
      <c r="AK12" s="87">
        <v>0</v>
      </c>
      <c r="AL12" s="87">
        <v>0</v>
      </c>
      <c r="AM12" s="87">
        <v>0</v>
      </c>
      <c r="AN12" s="87">
        <v>360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35</v>
      </c>
      <c r="B13" s="96" t="s">
        <v>272</v>
      </c>
      <c r="C13" s="85" t="s">
        <v>273</v>
      </c>
      <c r="D13" s="87">
        <f>SUM(E13,+H13,+K13)</f>
        <v>4498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4498</v>
      </c>
      <c r="L13" s="87">
        <v>545</v>
      </c>
      <c r="M13" s="87">
        <v>3953</v>
      </c>
      <c r="N13" s="87">
        <f>SUM(O13,+V13,+AC13)</f>
        <v>4498</v>
      </c>
      <c r="O13" s="87">
        <f>SUM(P13:U13)</f>
        <v>545</v>
      </c>
      <c r="P13" s="87">
        <v>545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3953</v>
      </c>
      <c r="W13" s="87">
        <v>3953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218</v>
      </c>
      <c r="AG13" s="87">
        <v>218</v>
      </c>
      <c r="AH13" s="87">
        <v>0</v>
      </c>
      <c r="AI13" s="87">
        <v>0</v>
      </c>
      <c r="AJ13" s="87">
        <f>SUM(AK13:AS13)</f>
        <v>218</v>
      </c>
      <c r="AK13" s="87">
        <v>0</v>
      </c>
      <c r="AL13" s="87">
        <v>0</v>
      </c>
      <c r="AM13" s="87">
        <v>4</v>
      </c>
      <c r="AN13" s="87">
        <v>214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35</v>
      </c>
      <c r="B14" s="96" t="s">
        <v>274</v>
      </c>
      <c r="C14" s="85" t="s">
        <v>275</v>
      </c>
      <c r="D14" s="87">
        <f>SUM(E14,+H14,+K14)</f>
        <v>16774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16774</v>
      </c>
      <c r="L14" s="87">
        <v>273</v>
      </c>
      <c r="M14" s="87">
        <v>16501</v>
      </c>
      <c r="N14" s="87">
        <f>SUM(O14,+V14,+AC14)</f>
        <v>16774</v>
      </c>
      <c r="O14" s="87">
        <f>SUM(P14:U14)</f>
        <v>273</v>
      </c>
      <c r="P14" s="87">
        <v>273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16501</v>
      </c>
      <c r="W14" s="87">
        <v>16501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191</v>
      </c>
      <c r="AG14" s="87">
        <v>191</v>
      </c>
      <c r="AH14" s="87">
        <v>0</v>
      </c>
      <c r="AI14" s="87">
        <v>0</v>
      </c>
      <c r="AJ14" s="87">
        <f>SUM(AK14:AS14)</f>
        <v>258</v>
      </c>
      <c r="AK14" s="87">
        <v>76</v>
      </c>
      <c r="AL14" s="87">
        <v>0</v>
      </c>
      <c r="AM14" s="87">
        <v>0</v>
      </c>
      <c r="AN14" s="87">
        <v>173</v>
      </c>
      <c r="AO14" s="87">
        <v>0</v>
      </c>
      <c r="AP14" s="87">
        <v>0</v>
      </c>
      <c r="AQ14" s="87">
        <v>0</v>
      </c>
      <c r="AR14" s="87">
        <v>0</v>
      </c>
      <c r="AS14" s="87">
        <v>9</v>
      </c>
      <c r="AT14" s="87">
        <f>SUM(AU14:AY14)</f>
        <v>9</v>
      </c>
      <c r="AU14" s="87">
        <v>9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35</v>
      </c>
      <c r="B15" s="96" t="s">
        <v>276</v>
      </c>
      <c r="C15" s="85" t="s">
        <v>277</v>
      </c>
      <c r="D15" s="87">
        <f>SUM(E15,+H15,+K15)</f>
        <v>9291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9291</v>
      </c>
      <c r="L15" s="87">
        <v>1703</v>
      </c>
      <c r="M15" s="87">
        <v>7588</v>
      </c>
      <c r="N15" s="87">
        <f>SUM(O15,+V15,+AC15)</f>
        <v>9291</v>
      </c>
      <c r="O15" s="87">
        <f>SUM(P15:U15)</f>
        <v>1703</v>
      </c>
      <c r="P15" s="87">
        <v>1703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7588</v>
      </c>
      <c r="W15" s="87">
        <v>7588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195</v>
      </c>
      <c r="AG15" s="87">
        <v>195</v>
      </c>
      <c r="AH15" s="87">
        <v>0</v>
      </c>
      <c r="AI15" s="87">
        <v>0</v>
      </c>
      <c r="AJ15" s="87">
        <f>SUM(AK15:AS15)</f>
        <v>411</v>
      </c>
      <c r="AK15" s="87">
        <v>237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148</v>
      </c>
      <c r="AR15" s="87">
        <v>0</v>
      </c>
      <c r="AS15" s="87">
        <v>26</v>
      </c>
      <c r="AT15" s="87">
        <f>SUM(AU15:AY15)</f>
        <v>21</v>
      </c>
      <c r="AU15" s="87">
        <v>21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35</v>
      </c>
      <c r="B16" s="96" t="s">
        <v>278</v>
      </c>
      <c r="C16" s="85" t="s">
        <v>279</v>
      </c>
      <c r="D16" s="87">
        <f>SUM(E16,+H16,+K16)</f>
        <v>7137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7137</v>
      </c>
      <c r="L16" s="87">
        <v>364</v>
      </c>
      <c r="M16" s="87">
        <v>6773</v>
      </c>
      <c r="N16" s="87">
        <f>SUM(O16,+V16,+AC16)</f>
        <v>7137</v>
      </c>
      <c r="O16" s="87">
        <f>SUM(P16:U16)</f>
        <v>364</v>
      </c>
      <c r="P16" s="87">
        <v>364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6773</v>
      </c>
      <c r="W16" s="87">
        <v>6773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176</v>
      </c>
      <c r="AG16" s="87">
        <v>176</v>
      </c>
      <c r="AH16" s="87">
        <v>0</v>
      </c>
      <c r="AI16" s="87">
        <v>0</v>
      </c>
      <c r="AJ16" s="87">
        <f>SUM(AK16:AS16)</f>
        <v>176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176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35</v>
      </c>
      <c r="B17" s="96" t="s">
        <v>280</v>
      </c>
      <c r="C17" s="85" t="s">
        <v>281</v>
      </c>
      <c r="D17" s="87">
        <f>SUM(E17,+H17,+K17)</f>
        <v>8429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8429</v>
      </c>
      <c r="L17" s="87">
        <v>480</v>
      </c>
      <c r="M17" s="87">
        <v>7949</v>
      </c>
      <c r="N17" s="87">
        <f>SUM(O17,+V17,+AC17)</f>
        <v>8429</v>
      </c>
      <c r="O17" s="87">
        <f>SUM(P17:U17)</f>
        <v>480</v>
      </c>
      <c r="P17" s="87">
        <v>480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7949</v>
      </c>
      <c r="W17" s="87">
        <v>7949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485</v>
      </c>
      <c r="AG17" s="87">
        <v>485</v>
      </c>
      <c r="AH17" s="87">
        <v>0</v>
      </c>
      <c r="AI17" s="87">
        <v>0</v>
      </c>
      <c r="AJ17" s="87">
        <f>SUM(AK17:AS17)</f>
        <v>485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485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35</v>
      </c>
      <c r="B18" s="96" t="s">
        <v>282</v>
      </c>
      <c r="C18" s="85" t="s">
        <v>283</v>
      </c>
      <c r="D18" s="87">
        <f>SUM(E18,+H18,+K18)</f>
        <v>8237</v>
      </c>
      <c r="E18" s="87">
        <f>SUM(F18:G18)</f>
        <v>8237</v>
      </c>
      <c r="F18" s="87">
        <v>772</v>
      </c>
      <c r="G18" s="87">
        <v>7465</v>
      </c>
      <c r="H18" s="87">
        <f>SUM(I18:J18)</f>
        <v>0</v>
      </c>
      <c r="I18" s="87">
        <v>0</v>
      </c>
      <c r="J18" s="87">
        <v>0</v>
      </c>
      <c r="K18" s="87">
        <f>SUM(L18:M18)</f>
        <v>0</v>
      </c>
      <c r="L18" s="87">
        <v>0</v>
      </c>
      <c r="M18" s="87">
        <v>0</v>
      </c>
      <c r="N18" s="87">
        <f>SUM(O18,+V18,+AC18)</f>
        <v>8237</v>
      </c>
      <c r="O18" s="87">
        <f>SUM(P18:U18)</f>
        <v>772</v>
      </c>
      <c r="P18" s="87">
        <v>772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>SUM(W18:AB18)</f>
        <v>7465</v>
      </c>
      <c r="W18" s="87">
        <v>7465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393</v>
      </c>
      <c r="AG18" s="87">
        <v>393</v>
      </c>
      <c r="AH18" s="87">
        <v>0</v>
      </c>
      <c r="AI18" s="87">
        <v>0</v>
      </c>
      <c r="AJ18" s="87">
        <f>SUM(AK18:AS18)</f>
        <v>393</v>
      </c>
      <c r="AK18" s="87">
        <v>0</v>
      </c>
      <c r="AL18" s="87">
        <v>0</v>
      </c>
      <c r="AM18" s="87">
        <v>393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35</v>
      </c>
      <c r="B19" s="96" t="s">
        <v>284</v>
      </c>
      <c r="C19" s="85" t="s">
        <v>285</v>
      </c>
      <c r="D19" s="87">
        <f>SUM(E19,+H19,+K19)</f>
        <v>7289</v>
      </c>
      <c r="E19" s="87">
        <f>SUM(F19:G19)</f>
        <v>0</v>
      </c>
      <c r="F19" s="87">
        <v>0</v>
      </c>
      <c r="G19" s="87">
        <v>0</v>
      </c>
      <c r="H19" s="87">
        <f>SUM(I19:J19)</f>
        <v>674</v>
      </c>
      <c r="I19" s="87">
        <v>61</v>
      </c>
      <c r="J19" s="87">
        <v>613</v>
      </c>
      <c r="K19" s="87">
        <f>SUM(L19:M19)</f>
        <v>6615</v>
      </c>
      <c r="L19" s="87">
        <v>566</v>
      </c>
      <c r="M19" s="87">
        <v>6049</v>
      </c>
      <c r="N19" s="87">
        <f>SUM(O19,+V19,+AC19)</f>
        <v>7289</v>
      </c>
      <c r="O19" s="87">
        <f>SUM(P19:U19)</f>
        <v>627</v>
      </c>
      <c r="P19" s="87">
        <v>627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6662</v>
      </c>
      <c r="W19" s="87">
        <v>6662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144</v>
      </c>
      <c r="AG19" s="87">
        <v>144</v>
      </c>
      <c r="AH19" s="87">
        <v>0</v>
      </c>
      <c r="AI19" s="87">
        <v>0</v>
      </c>
      <c r="AJ19" s="87">
        <f>SUM(AK19:AS19)</f>
        <v>144</v>
      </c>
      <c r="AK19" s="87">
        <v>0</v>
      </c>
      <c r="AL19" s="87">
        <v>0</v>
      </c>
      <c r="AM19" s="87">
        <v>15</v>
      </c>
      <c r="AN19" s="87">
        <v>0</v>
      </c>
      <c r="AO19" s="87">
        <v>0</v>
      </c>
      <c r="AP19" s="87">
        <v>0</v>
      </c>
      <c r="AQ19" s="87">
        <v>15</v>
      </c>
      <c r="AR19" s="87">
        <v>0</v>
      </c>
      <c r="AS19" s="87">
        <v>114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35</v>
      </c>
      <c r="B20" s="96" t="s">
        <v>286</v>
      </c>
      <c r="C20" s="85" t="s">
        <v>287</v>
      </c>
      <c r="D20" s="87">
        <f>SUM(E20,+H20,+K20)</f>
        <v>7355</v>
      </c>
      <c r="E20" s="87">
        <f>SUM(F20:G20)</f>
        <v>2850</v>
      </c>
      <c r="F20" s="87">
        <v>0</v>
      </c>
      <c r="G20" s="87">
        <v>2850</v>
      </c>
      <c r="H20" s="87">
        <f>SUM(I20:J20)</f>
        <v>0</v>
      </c>
      <c r="I20" s="87">
        <v>0</v>
      </c>
      <c r="J20" s="87">
        <v>0</v>
      </c>
      <c r="K20" s="87">
        <f>SUM(L20:M20)</f>
        <v>4505</v>
      </c>
      <c r="L20" s="87">
        <v>93</v>
      </c>
      <c r="M20" s="87">
        <v>4412</v>
      </c>
      <c r="N20" s="87">
        <f>SUM(O20,+V20,+AC20)</f>
        <v>7355</v>
      </c>
      <c r="O20" s="87">
        <f>SUM(P20:U20)</f>
        <v>93</v>
      </c>
      <c r="P20" s="87">
        <v>93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7262</v>
      </c>
      <c r="W20" s="87">
        <v>4412</v>
      </c>
      <c r="X20" s="87">
        <v>2850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13</v>
      </c>
      <c r="AG20" s="87">
        <v>13</v>
      </c>
      <c r="AH20" s="87">
        <v>0</v>
      </c>
      <c r="AI20" s="87">
        <v>0</v>
      </c>
      <c r="AJ20" s="87">
        <f>SUM(AK20:AS20)</f>
        <v>13</v>
      </c>
      <c r="AK20" s="87">
        <v>0</v>
      </c>
      <c r="AL20" s="87">
        <v>0</v>
      </c>
      <c r="AM20" s="87">
        <v>3</v>
      </c>
      <c r="AN20" s="87">
        <v>0</v>
      </c>
      <c r="AO20" s="87">
        <v>0</v>
      </c>
      <c r="AP20" s="87">
        <v>0</v>
      </c>
      <c r="AQ20" s="87">
        <v>5</v>
      </c>
      <c r="AR20" s="87">
        <v>0</v>
      </c>
      <c r="AS20" s="87">
        <v>5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13</v>
      </c>
      <c r="BA20" s="87">
        <v>0</v>
      </c>
      <c r="BB20" s="87">
        <v>13</v>
      </c>
      <c r="BC20" s="87">
        <v>0</v>
      </c>
    </row>
    <row r="21" spans="1:55" ht="13.5" customHeight="1">
      <c r="A21" s="98" t="s">
        <v>35</v>
      </c>
      <c r="B21" s="96" t="s">
        <v>288</v>
      </c>
      <c r="C21" s="85" t="s">
        <v>289</v>
      </c>
      <c r="D21" s="87">
        <f>SUM(E21,+H21,+K21)</f>
        <v>1171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1171</v>
      </c>
      <c r="L21" s="87">
        <v>64</v>
      </c>
      <c r="M21" s="87">
        <v>1107</v>
      </c>
      <c r="N21" s="87">
        <f>SUM(O21,+V21,+AC21)</f>
        <v>1171</v>
      </c>
      <c r="O21" s="87">
        <f>SUM(P21:U21)</f>
        <v>64</v>
      </c>
      <c r="P21" s="87">
        <v>64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1107</v>
      </c>
      <c r="W21" s="87">
        <v>1107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42</v>
      </c>
      <c r="AG21" s="87">
        <v>42</v>
      </c>
      <c r="AH21" s="87">
        <v>0</v>
      </c>
      <c r="AI21" s="87">
        <v>0</v>
      </c>
      <c r="AJ21" s="87">
        <f>SUM(AK21:AS21)</f>
        <v>56</v>
      </c>
      <c r="AK21" s="87">
        <v>16</v>
      </c>
      <c r="AL21" s="87">
        <v>0</v>
      </c>
      <c r="AM21" s="87">
        <v>3</v>
      </c>
      <c r="AN21" s="87">
        <v>37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2</v>
      </c>
      <c r="AU21" s="87">
        <v>2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35</v>
      </c>
      <c r="B22" s="96" t="s">
        <v>290</v>
      </c>
      <c r="C22" s="85" t="s">
        <v>291</v>
      </c>
      <c r="D22" s="87">
        <f>SUM(E22,+H22,+K22)</f>
        <v>855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855</v>
      </c>
      <c r="L22" s="87">
        <v>108</v>
      </c>
      <c r="M22" s="87">
        <v>747</v>
      </c>
      <c r="N22" s="87">
        <f>SUM(O22,+V22,+AC22)</f>
        <v>855</v>
      </c>
      <c r="O22" s="87">
        <f>SUM(P22:U22)</f>
        <v>108</v>
      </c>
      <c r="P22" s="87">
        <v>108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747</v>
      </c>
      <c r="W22" s="87">
        <v>747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22</v>
      </c>
      <c r="AG22" s="87">
        <v>22</v>
      </c>
      <c r="AH22" s="87">
        <v>0</v>
      </c>
      <c r="AI22" s="87">
        <v>0</v>
      </c>
      <c r="AJ22" s="87">
        <f>SUM(AK22:AS22)</f>
        <v>22</v>
      </c>
      <c r="AK22" s="87">
        <v>0</v>
      </c>
      <c r="AL22" s="87">
        <v>0</v>
      </c>
      <c r="AM22" s="87">
        <v>22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35</v>
      </c>
      <c r="B23" s="96" t="s">
        <v>292</v>
      </c>
      <c r="C23" s="85" t="s">
        <v>293</v>
      </c>
      <c r="D23" s="87">
        <f>SUM(E23,+H23,+K23)</f>
        <v>4886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4886</v>
      </c>
      <c r="L23" s="87">
        <v>506</v>
      </c>
      <c r="M23" s="87">
        <v>4380</v>
      </c>
      <c r="N23" s="87">
        <f>SUM(O23,+V23,+AC23)</f>
        <v>4886</v>
      </c>
      <c r="O23" s="87">
        <f>SUM(P23:U23)</f>
        <v>506</v>
      </c>
      <c r="P23" s="87">
        <v>506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4380</v>
      </c>
      <c r="W23" s="87">
        <v>4380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128</v>
      </c>
      <c r="AG23" s="87">
        <v>128</v>
      </c>
      <c r="AH23" s="87">
        <v>0</v>
      </c>
      <c r="AI23" s="87">
        <v>0</v>
      </c>
      <c r="AJ23" s="87">
        <f>SUM(AK23:AS23)</f>
        <v>128</v>
      </c>
      <c r="AK23" s="87">
        <v>0</v>
      </c>
      <c r="AL23" s="87">
        <v>0</v>
      </c>
      <c r="AM23" s="87">
        <v>128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35</v>
      </c>
      <c r="B24" s="96" t="s">
        <v>294</v>
      </c>
      <c r="C24" s="85" t="s">
        <v>295</v>
      </c>
      <c r="D24" s="87">
        <f>SUM(E24,+H24,+K24)</f>
        <v>5014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5014</v>
      </c>
      <c r="L24" s="87">
        <v>182</v>
      </c>
      <c r="M24" s="87">
        <v>4832</v>
      </c>
      <c r="N24" s="87">
        <f>SUM(O24,+V24,+AC24)</f>
        <v>5014</v>
      </c>
      <c r="O24" s="87">
        <f>SUM(P24:U24)</f>
        <v>182</v>
      </c>
      <c r="P24" s="87">
        <v>182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4832</v>
      </c>
      <c r="W24" s="87">
        <v>4832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35</v>
      </c>
      <c r="AG24" s="87">
        <v>35</v>
      </c>
      <c r="AH24" s="87">
        <v>0</v>
      </c>
      <c r="AI24" s="87">
        <v>0</v>
      </c>
      <c r="AJ24" s="87">
        <f>SUM(AK24:AS24)</f>
        <v>35</v>
      </c>
      <c r="AK24" s="87">
        <v>0</v>
      </c>
      <c r="AL24" s="87">
        <v>0</v>
      </c>
      <c r="AM24" s="87">
        <v>0</v>
      </c>
      <c r="AN24" s="87">
        <v>35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35</v>
      </c>
      <c r="B25" s="96" t="s">
        <v>296</v>
      </c>
      <c r="C25" s="85" t="s">
        <v>297</v>
      </c>
      <c r="D25" s="87">
        <f>SUM(E25,+H25,+K25)</f>
        <v>1370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1370</v>
      </c>
      <c r="L25" s="87">
        <v>207</v>
      </c>
      <c r="M25" s="87">
        <v>1163</v>
      </c>
      <c r="N25" s="87">
        <f>SUM(O25,+V25,+AC25)</f>
        <v>1370</v>
      </c>
      <c r="O25" s="87">
        <f>SUM(P25:U25)</f>
        <v>207</v>
      </c>
      <c r="P25" s="87">
        <v>207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1163</v>
      </c>
      <c r="W25" s="87">
        <v>1163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37</v>
      </c>
      <c r="AG25" s="87">
        <v>37</v>
      </c>
      <c r="AH25" s="87">
        <v>0</v>
      </c>
      <c r="AI25" s="87">
        <v>0</v>
      </c>
      <c r="AJ25" s="87">
        <f>SUM(AK25:AS25)</f>
        <v>51</v>
      </c>
      <c r="AK25" s="87">
        <v>16</v>
      </c>
      <c r="AL25" s="87">
        <v>0</v>
      </c>
      <c r="AM25" s="87">
        <v>0</v>
      </c>
      <c r="AN25" s="87">
        <v>35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2</v>
      </c>
      <c r="AU25" s="87">
        <v>2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35</v>
      </c>
      <c r="B26" s="96" t="s">
        <v>298</v>
      </c>
      <c r="C26" s="85" t="s">
        <v>299</v>
      </c>
      <c r="D26" s="87">
        <f>SUM(E26,+H26,+K26)</f>
        <v>1505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1505</v>
      </c>
      <c r="L26" s="87">
        <v>16</v>
      </c>
      <c r="M26" s="87">
        <v>1489</v>
      </c>
      <c r="N26" s="87">
        <f>SUM(O26,+V26,+AC26)</f>
        <v>1505</v>
      </c>
      <c r="O26" s="87">
        <f>SUM(P26:U26)</f>
        <v>16</v>
      </c>
      <c r="P26" s="87">
        <v>16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1489</v>
      </c>
      <c r="W26" s="87">
        <v>1489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2</v>
      </c>
      <c r="AG26" s="87">
        <v>2</v>
      </c>
      <c r="AH26" s="87">
        <v>0</v>
      </c>
      <c r="AI26" s="87">
        <v>0</v>
      </c>
      <c r="AJ26" s="87">
        <f>SUM(AK26:AS26)</f>
        <v>2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2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35</v>
      </c>
      <c r="B27" s="96" t="s">
        <v>300</v>
      </c>
      <c r="C27" s="85" t="s">
        <v>301</v>
      </c>
      <c r="D27" s="87">
        <f>SUM(E27,+H27,+K27)</f>
        <v>1111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1111</v>
      </c>
      <c r="L27" s="87">
        <v>2</v>
      </c>
      <c r="M27" s="87">
        <v>1109</v>
      </c>
      <c r="N27" s="87">
        <f>SUM(O27,+V27,+AC27)</f>
        <v>1111</v>
      </c>
      <c r="O27" s="87">
        <f>SUM(P27:U27)</f>
        <v>2</v>
      </c>
      <c r="P27" s="87">
        <v>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1109</v>
      </c>
      <c r="W27" s="87">
        <v>1109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44</v>
      </c>
      <c r="AG27" s="87">
        <v>44</v>
      </c>
      <c r="AH27" s="87">
        <v>0</v>
      </c>
      <c r="AI27" s="87">
        <v>0</v>
      </c>
      <c r="AJ27" s="87">
        <f>SUM(AK27:AS27)</f>
        <v>44</v>
      </c>
      <c r="AK27" s="87">
        <v>0</v>
      </c>
      <c r="AL27" s="87">
        <v>0</v>
      </c>
      <c r="AM27" s="87">
        <v>8</v>
      </c>
      <c r="AN27" s="87">
        <v>0</v>
      </c>
      <c r="AO27" s="87">
        <v>0</v>
      </c>
      <c r="AP27" s="87">
        <v>0</v>
      </c>
      <c r="AQ27" s="87">
        <v>15</v>
      </c>
      <c r="AR27" s="87">
        <v>21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35</v>
      </c>
      <c r="B28" s="96" t="s">
        <v>302</v>
      </c>
      <c r="C28" s="85" t="s">
        <v>303</v>
      </c>
      <c r="D28" s="87">
        <f>SUM(E28,+H28,+K28)</f>
        <v>666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666</v>
      </c>
      <c r="L28" s="87">
        <v>33</v>
      </c>
      <c r="M28" s="87">
        <v>633</v>
      </c>
      <c r="N28" s="87">
        <f>SUM(O28,+V28,+AC28)</f>
        <v>666</v>
      </c>
      <c r="O28" s="87">
        <f>SUM(P28:U28)</f>
        <v>33</v>
      </c>
      <c r="P28" s="87">
        <v>33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633</v>
      </c>
      <c r="W28" s="87">
        <v>633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2</v>
      </c>
      <c r="AG28" s="87">
        <v>2</v>
      </c>
      <c r="AH28" s="87">
        <v>0</v>
      </c>
      <c r="AI28" s="87">
        <v>0</v>
      </c>
      <c r="AJ28" s="87">
        <f>SUM(AK28:AS28)</f>
        <v>2</v>
      </c>
      <c r="AK28" s="87">
        <v>2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2</v>
      </c>
      <c r="AU28" s="87">
        <v>2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35</v>
      </c>
      <c r="B29" s="96" t="s">
        <v>304</v>
      </c>
      <c r="C29" s="85" t="s">
        <v>305</v>
      </c>
      <c r="D29" s="87">
        <f>SUM(E29,+H29,+K29)</f>
        <v>1158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1158</v>
      </c>
      <c r="L29" s="87">
        <v>2</v>
      </c>
      <c r="M29" s="87">
        <v>1156</v>
      </c>
      <c r="N29" s="87">
        <f>SUM(O29,+V29,+AC29)</f>
        <v>1158</v>
      </c>
      <c r="O29" s="87">
        <f>SUM(P29:U29)</f>
        <v>2</v>
      </c>
      <c r="P29" s="87">
        <v>2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1156</v>
      </c>
      <c r="W29" s="87">
        <v>1156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3</v>
      </c>
      <c r="AG29" s="87">
        <v>3</v>
      </c>
      <c r="AH29" s="87">
        <v>0</v>
      </c>
      <c r="AI29" s="87">
        <v>0</v>
      </c>
      <c r="AJ29" s="87">
        <f>SUM(AK29:AS29)</f>
        <v>47</v>
      </c>
      <c r="AK29" s="87">
        <v>47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3</v>
      </c>
      <c r="AU29" s="87">
        <v>3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35</v>
      </c>
      <c r="B30" s="96" t="s">
        <v>306</v>
      </c>
      <c r="C30" s="85" t="s">
        <v>307</v>
      </c>
      <c r="D30" s="87">
        <f>SUM(E30,+H30,+K30)</f>
        <v>3081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3081</v>
      </c>
      <c r="L30" s="87">
        <v>44</v>
      </c>
      <c r="M30" s="87">
        <v>3037</v>
      </c>
      <c r="N30" s="87">
        <f>SUM(O30,+V30,+AC30)</f>
        <v>3081</v>
      </c>
      <c r="O30" s="87">
        <f>SUM(P30:U30)</f>
        <v>44</v>
      </c>
      <c r="P30" s="87">
        <v>44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3037</v>
      </c>
      <c r="W30" s="87">
        <v>3037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8</v>
      </c>
      <c r="AG30" s="87">
        <v>8</v>
      </c>
      <c r="AH30" s="87">
        <v>0</v>
      </c>
      <c r="AI30" s="87">
        <v>0</v>
      </c>
      <c r="AJ30" s="87">
        <f>SUM(AK30:AS30)</f>
        <v>8</v>
      </c>
      <c r="AK30" s="87">
        <v>8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8</v>
      </c>
      <c r="AU30" s="87">
        <v>8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35</v>
      </c>
      <c r="B31" s="96" t="s">
        <v>308</v>
      </c>
      <c r="C31" s="85" t="s">
        <v>309</v>
      </c>
      <c r="D31" s="87">
        <f>SUM(E31,+H31,+K31)</f>
        <v>2147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2147</v>
      </c>
      <c r="L31" s="87">
        <v>11</v>
      </c>
      <c r="M31" s="87">
        <v>2136</v>
      </c>
      <c r="N31" s="87">
        <f>SUM(O31,+V31,+AC31)</f>
        <v>2147</v>
      </c>
      <c r="O31" s="87">
        <f>SUM(P31:U31)</f>
        <v>11</v>
      </c>
      <c r="P31" s="87">
        <v>11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2136</v>
      </c>
      <c r="W31" s="87">
        <v>2136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75</v>
      </c>
      <c r="AG31" s="87">
        <v>75</v>
      </c>
      <c r="AH31" s="87">
        <v>0</v>
      </c>
      <c r="AI31" s="87">
        <v>0</v>
      </c>
      <c r="AJ31" s="87">
        <f>SUM(AK31:AS31)</f>
        <v>75</v>
      </c>
      <c r="AK31" s="87">
        <v>0</v>
      </c>
      <c r="AL31" s="87">
        <v>0</v>
      </c>
      <c r="AM31" s="87">
        <v>28</v>
      </c>
      <c r="AN31" s="87">
        <v>0</v>
      </c>
      <c r="AO31" s="87">
        <v>0</v>
      </c>
      <c r="AP31" s="87">
        <v>0</v>
      </c>
      <c r="AQ31" s="87">
        <v>47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35</v>
      </c>
      <c r="B32" s="96" t="s">
        <v>310</v>
      </c>
      <c r="C32" s="85" t="s">
        <v>311</v>
      </c>
      <c r="D32" s="87">
        <f>SUM(E32,+H32,+K32)</f>
        <v>5621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5621</v>
      </c>
      <c r="L32" s="87">
        <v>35</v>
      </c>
      <c r="M32" s="87">
        <v>5586</v>
      </c>
      <c r="N32" s="87">
        <f>SUM(O32,+V32,+AC32)</f>
        <v>5621</v>
      </c>
      <c r="O32" s="87">
        <f>SUM(P32:U32)</f>
        <v>35</v>
      </c>
      <c r="P32" s="87">
        <v>35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5586</v>
      </c>
      <c r="W32" s="87">
        <v>5586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197</v>
      </c>
      <c r="AG32" s="87">
        <v>197</v>
      </c>
      <c r="AH32" s="87">
        <v>0</v>
      </c>
      <c r="AI32" s="87">
        <v>0</v>
      </c>
      <c r="AJ32" s="87">
        <f>SUM(AK32:AS32)</f>
        <v>197</v>
      </c>
      <c r="AK32" s="87">
        <v>0</v>
      </c>
      <c r="AL32" s="87">
        <v>0</v>
      </c>
      <c r="AM32" s="87">
        <v>73</v>
      </c>
      <c r="AN32" s="87">
        <v>0</v>
      </c>
      <c r="AO32" s="87">
        <v>0</v>
      </c>
      <c r="AP32" s="87">
        <v>0</v>
      </c>
      <c r="AQ32" s="87">
        <v>124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35</v>
      </c>
      <c r="B33" s="96" t="s">
        <v>312</v>
      </c>
      <c r="C33" s="85" t="s">
        <v>313</v>
      </c>
      <c r="D33" s="87">
        <f>SUM(E33,+H33,+K33)</f>
        <v>0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0</v>
      </c>
      <c r="L33" s="87">
        <v>0</v>
      </c>
      <c r="M33" s="87">
        <v>0</v>
      </c>
      <c r="N33" s="87">
        <f>SUM(O33,+V33,+AC33)</f>
        <v>0</v>
      </c>
      <c r="O33" s="87">
        <f>SUM(P33:U33)</f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0</v>
      </c>
      <c r="AG33" s="87">
        <v>0</v>
      </c>
      <c r="AH33" s="87">
        <v>0</v>
      </c>
      <c r="AI33" s="87">
        <v>0</v>
      </c>
      <c r="AJ33" s="87">
        <f>SUM(AK33:AS33)</f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35</v>
      </c>
      <c r="B34" s="96" t="s">
        <v>314</v>
      </c>
      <c r="C34" s="85" t="s">
        <v>315</v>
      </c>
      <c r="D34" s="87">
        <f>SUM(E34,+H34,+K34)</f>
        <v>12</v>
      </c>
      <c r="E34" s="87">
        <f>SUM(F34:G34)</f>
        <v>0</v>
      </c>
      <c r="F34" s="87">
        <v>0</v>
      </c>
      <c r="G34" s="87">
        <v>0</v>
      </c>
      <c r="H34" s="87">
        <f>SUM(I34:J34)</f>
        <v>12</v>
      </c>
      <c r="I34" s="87">
        <v>0</v>
      </c>
      <c r="J34" s="87">
        <v>12</v>
      </c>
      <c r="K34" s="87">
        <f>SUM(L34:M34)</f>
        <v>0</v>
      </c>
      <c r="L34" s="87">
        <v>0</v>
      </c>
      <c r="M34" s="87">
        <v>0</v>
      </c>
      <c r="N34" s="87">
        <f>SUM(O34,+V34,+AC34)</f>
        <v>24</v>
      </c>
      <c r="O34" s="87">
        <f>SUM(P34:U34)</f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12</v>
      </c>
      <c r="W34" s="87">
        <v>12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12</v>
      </c>
      <c r="AD34" s="87">
        <v>0</v>
      </c>
      <c r="AE34" s="87">
        <v>12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19000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19201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19202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19204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19205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19206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19207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19208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19209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19210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19211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19212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19213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19214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19346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19364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19365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19366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19368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19384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19422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19423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19424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19425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19429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19430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19442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19443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2024-02-06T01:04:14Z</dcterms:modified>
</cp:coreProperties>
</file>