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8福井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組合分担金内訳!$A$6:$BE$23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'廃棄物事業経費（市町村）'!$A$6:$DJ$23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組合分担金内訳!$2:$24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'廃棄物事業経費（市町村）'!$2:$24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13" i="5"/>
  <c r="I18" i="5"/>
  <c r="I20" i="5"/>
  <c r="I21" i="5"/>
  <c r="H8" i="5"/>
  <c r="H9" i="5"/>
  <c r="I9" i="5" s="1"/>
  <c r="H10" i="5"/>
  <c r="H11" i="5"/>
  <c r="H12" i="5"/>
  <c r="I12" i="5" s="1"/>
  <c r="H13" i="5"/>
  <c r="H14" i="5"/>
  <c r="H15" i="5"/>
  <c r="H16" i="5"/>
  <c r="H17" i="5"/>
  <c r="I17" i="5" s="1"/>
  <c r="H18" i="5"/>
  <c r="H19" i="5"/>
  <c r="H20" i="5"/>
  <c r="H21" i="5"/>
  <c r="H22" i="5"/>
  <c r="H23" i="5"/>
  <c r="H24" i="5"/>
  <c r="G8" i="5"/>
  <c r="I8" i="5" s="1"/>
  <c r="G9" i="5"/>
  <c r="G10" i="5"/>
  <c r="I10" i="5" s="1"/>
  <c r="G11" i="5"/>
  <c r="I11" i="5" s="1"/>
  <c r="G12" i="5"/>
  <c r="G13" i="5"/>
  <c r="G14" i="5"/>
  <c r="I14" i="5" s="1"/>
  <c r="G15" i="5"/>
  <c r="I15" i="5" s="1"/>
  <c r="G16" i="5"/>
  <c r="I16" i="5" s="1"/>
  <c r="G17" i="5"/>
  <c r="G18" i="5"/>
  <c r="G19" i="5"/>
  <c r="I19" i="5" s="1"/>
  <c r="G20" i="5"/>
  <c r="G21" i="5"/>
  <c r="G22" i="5"/>
  <c r="I22" i="5" s="1"/>
  <c r="G23" i="5"/>
  <c r="I23" i="5" s="1"/>
  <c r="G24" i="5"/>
  <c r="I24" i="5" s="1"/>
  <c r="F10" i="5"/>
  <c r="F15" i="5"/>
  <c r="F17" i="5"/>
  <c r="F18" i="5"/>
  <c r="F23" i="5"/>
  <c r="E8" i="5"/>
  <c r="E9" i="5"/>
  <c r="F9" i="5" s="1"/>
  <c r="E10" i="5"/>
  <c r="E11" i="5"/>
  <c r="E12" i="5"/>
  <c r="E13" i="5"/>
  <c r="E14" i="5"/>
  <c r="F14" i="5" s="1"/>
  <c r="E15" i="5"/>
  <c r="E16" i="5"/>
  <c r="E17" i="5"/>
  <c r="E18" i="5"/>
  <c r="E19" i="5"/>
  <c r="E20" i="5"/>
  <c r="E21" i="5"/>
  <c r="E22" i="5"/>
  <c r="F22" i="5" s="1"/>
  <c r="E23" i="5"/>
  <c r="E24" i="5"/>
  <c r="D8" i="5"/>
  <c r="F8" i="5" s="1"/>
  <c r="D9" i="5"/>
  <c r="D10" i="5"/>
  <c r="D11" i="5"/>
  <c r="F11" i="5" s="1"/>
  <c r="D12" i="5"/>
  <c r="F12" i="5" s="1"/>
  <c r="D13" i="5"/>
  <c r="F13" i="5" s="1"/>
  <c r="D14" i="5"/>
  <c r="D15" i="5"/>
  <c r="D16" i="5"/>
  <c r="F16" i="5" s="1"/>
  <c r="D17" i="5"/>
  <c r="D18" i="5"/>
  <c r="D19" i="5"/>
  <c r="F19" i="5" s="1"/>
  <c r="D20" i="5"/>
  <c r="F20" i="5" s="1"/>
  <c r="D21" i="5"/>
  <c r="F21" i="5" s="1"/>
  <c r="D22" i="5"/>
  <c r="D23" i="5"/>
  <c r="D24" i="5"/>
  <c r="F2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14" i="4"/>
  <c r="CA15" i="4"/>
  <c r="CA2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V14" i="4"/>
  <c r="BV15" i="4"/>
  <c r="BV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14" i="4"/>
  <c r="BQ15" i="4"/>
  <c r="BQ30" i="4"/>
  <c r="BQ31" i="4"/>
  <c r="BP14" i="4"/>
  <c r="BP22" i="4"/>
  <c r="BP30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I23" i="4"/>
  <c r="BI30" i="4"/>
  <c r="BI31" i="4"/>
  <c r="BH22" i="4"/>
  <c r="BH23" i="4"/>
  <c r="BH30" i="4"/>
  <c r="BG14" i="4"/>
  <c r="BG15" i="4"/>
  <c r="BG22" i="4"/>
  <c r="BG23" i="4"/>
  <c r="BG2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AN15" i="4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AN23" i="4"/>
  <c r="AN24" i="4"/>
  <c r="BG24" i="4" s="1"/>
  <c r="AN25" i="4"/>
  <c r="BG25" i="4" s="1"/>
  <c r="AN26" i="4"/>
  <c r="BG26" i="4" s="1"/>
  <c r="AN27" i="4"/>
  <c r="BG27" i="4" s="1"/>
  <c r="AN28" i="4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E14" i="4"/>
  <c r="CI14" i="4" s="1"/>
  <c r="AE15" i="4"/>
  <c r="CI15" i="4" s="1"/>
  <c r="AE22" i="4"/>
  <c r="CI22" i="4" s="1"/>
  <c r="AE23" i="4"/>
  <c r="CI23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M31" i="4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L31" i="4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E31" i="4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AE20" i="4" s="1"/>
  <c r="D21" i="4"/>
  <c r="BH21" i="4" s="1"/>
  <c r="D22" i="4"/>
  <c r="D23" i="4"/>
  <c r="D24" i="4"/>
  <c r="BH24" i="4" s="1"/>
  <c r="D25" i="4"/>
  <c r="BH25" i="4" s="1"/>
  <c r="D26" i="4"/>
  <c r="BH26" i="4" s="1"/>
  <c r="D27" i="4"/>
  <c r="BH27" i="4" s="1"/>
  <c r="D28" i="4"/>
  <c r="AE28" i="4" s="1"/>
  <c r="CI28" i="4" s="1"/>
  <c r="D29" i="4"/>
  <c r="BH29" i="4" s="1"/>
  <c r="D30" i="4"/>
  <c r="AE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4" i="3"/>
  <c r="W15" i="3"/>
  <c r="W20" i="3"/>
  <c r="W22" i="3"/>
  <c r="W30" i="3"/>
  <c r="V12" i="3"/>
  <c r="V14" i="3"/>
  <c r="V15" i="3"/>
  <c r="V20" i="3"/>
  <c r="V28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E16" i="3"/>
  <c r="W16" i="3" s="1"/>
  <c r="E17" i="3"/>
  <c r="W17" i="3" s="1"/>
  <c r="E18" i="3"/>
  <c r="W18" i="3" s="1"/>
  <c r="E19" i="3"/>
  <c r="W19" i="3" s="1"/>
  <c r="E20" i="3"/>
  <c r="E21" i="3"/>
  <c r="W21" i="3" s="1"/>
  <c r="E22" i="3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E31" i="3"/>
  <c r="W31" i="3" s="1"/>
  <c r="D8" i="3"/>
  <c r="V8" i="3" s="1"/>
  <c r="D9" i="3"/>
  <c r="V9" i="3" s="1"/>
  <c r="D10" i="3"/>
  <c r="V10" i="3" s="1"/>
  <c r="D11" i="3"/>
  <c r="V11" i="3" s="1"/>
  <c r="D12" i="3"/>
  <c r="D13" i="3"/>
  <c r="V13" i="3" s="1"/>
  <c r="D14" i="3"/>
  <c r="D15" i="3"/>
  <c r="D16" i="3"/>
  <c r="V16" i="3" s="1"/>
  <c r="D17" i="3"/>
  <c r="V17" i="3" s="1"/>
  <c r="D18" i="3"/>
  <c r="V18" i="3" s="1"/>
  <c r="D19" i="3"/>
  <c r="V19" i="3" s="1"/>
  <c r="D20" i="3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D29" i="3"/>
  <c r="V29" i="3" s="1"/>
  <c r="D30" i="3"/>
  <c r="V30" i="3" s="1"/>
  <c r="D31" i="3"/>
  <c r="V31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1" i="2"/>
  <c r="DB13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1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8" i="2"/>
  <c r="CR13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2" i="2"/>
  <c r="BZ8" i="2"/>
  <c r="DB8" i="2" s="1"/>
  <c r="BZ9" i="2"/>
  <c r="DB9" i="2" s="1"/>
  <c r="BZ10" i="2"/>
  <c r="DB10" i="2" s="1"/>
  <c r="BZ11" i="2"/>
  <c r="BZ12" i="2"/>
  <c r="DB12" i="2" s="1"/>
  <c r="BZ13" i="2"/>
  <c r="BZ14" i="2"/>
  <c r="BU8" i="2"/>
  <c r="CW8" i="2" s="1"/>
  <c r="BU9" i="2"/>
  <c r="CW9" i="2" s="1"/>
  <c r="BU10" i="2"/>
  <c r="CW10" i="2" s="1"/>
  <c r="BU11" i="2"/>
  <c r="BU12" i="2"/>
  <c r="CW12" i="2" s="1"/>
  <c r="BU13" i="2"/>
  <c r="CW13" i="2" s="1"/>
  <c r="BU14" i="2"/>
  <c r="CW14" i="2" s="1"/>
  <c r="BP8" i="2"/>
  <c r="BP9" i="2"/>
  <c r="BP10" i="2"/>
  <c r="CR10" i="2" s="1"/>
  <c r="BP11" i="2"/>
  <c r="BP12" i="2"/>
  <c r="CR12" i="2" s="1"/>
  <c r="BP13" i="2"/>
  <c r="BP14" i="2"/>
  <c r="BO14" i="2" s="1"/>
  <c r="CQ14" i="2" s="1"/>
  <c r="BO12" i="2"/>
  <c r="BO13" i="2"/>
  <c r="BH8" i="2"/>
  <c r="CJ8" i="2" s="1"/>
  <c r="BH9" i="2"/>
  <c r="BH10" i="2"/>
  <c r="BH11" i="2"/>
  <c r="BH12" i="2"/>
  <c r="BH13" i="2"/>
  <c r="BH14" i="2"/>
  <c r="CJ14" i="2" s="1"/>
  <c r="BG9" i="2"/>
  <c r="BG12" i="2"/>
  <c r="BG14" i="2"/>
  <c r="CI14" i="2" s="1"/>
  <c r="AX8" i="2"/>
  <c r="AX9" i="2"/>
  <c r="AX10" i="2"/>
  <c r="AX11" i="2"/>
  <c r="AX12" i="2"/>
  <c r="AX13" i="2"/>
  <c r="AX14" i="2"/>
  <c r="AM14" i="2" s="1"/>
  <c r="AS8" i="2"/>
  <c r="AS9" i="2"/>
  <c r="AS10" i="2"/>
  <c r="AS11" i="2"/>
  <c r="AS12" i="2"/>
  <c r="AS13" i="2"/>
  <c r="AS14" i="2"/>
  <c r="AN8" i="2"/>
  <c r="AN9" i="2"/>
  <c r="AN10" i="2"/>
  <c r="AM10" i="2" s="1"/>
  <c r="AN11" i="2"/>
  <c r="AM11" i="2" s="1"/>
  <c r="BF11" i="2" s="1"/>
  <c r="AN12" i="2"/>
  <c r="AN13" i="2"/>
  <c r="AM13" i="2" s="1"/>
  <c r="AN14" i="2"/>
  <c r="AM9" i="2"/>
  <c r="AM12" i="2"/>
  <c r="AF8" i="2"/>
  <c r="AF9" i="2"/>
  <c r="CJ9" i="2" s="1"/>
  <c r="AF10" i="2"/>
  <c r="AE10" i="2" s="1"/>
  <c r="AF11" i="2"/>
  <c r="AF12" i="2"/>
  <c r="AE12" i="2" s="1"/>
  <c r="AF13" i="2"/>
  <c r="AE13" i="2" s="1"/>
  <c r="AF14" i="2"/>
  <c r="AE8" i="2"/>
  <c r="AE11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W13" i="2"/>
  <c r="W14" i="2"/>
  <c r="N8" i="2"/>
  <c r="W8" i="2" s="1"/>
  <c r="N9" i="2"/>
  <c r="N10" i="2"/>
  <c r="M10" i="2" s="1"/>
  <c r="N11" i="2"/>
  <c r="N12" i="2"/>
  <c r="M12" i="2" s="1"/>
  <c r="N13" i="2"/>
  <c r="M13" i="2" s="1"/>
  <c r="N14" i="2"/>
  <c r="M8" i="2"/>
  <c r="M9" i="2"/>
  <c r="M11" i="2"/>
  <c r="M14" i="2"/>
  <c r="E8" i="2"/>
  <c r="E9" i="2"/>
  <c r="E10" i="2"/>
  <c r="W10" i="2" s="1"/>
  <c r="E11" i="2"/>
  <c r="E12" i="2"/>
  <c r="D12" i="2" s="1"/>
  <c r="V12" i="2" s="1"/>
  <c r="E13" i="2"/>
  <c r="E14" i="2"/>
  <c r="D14" i="2" s="1"/>
  <c r="V14" i="2" s="1"/>
  <c r="D8" i="2"/>
  <c r="V8" i="2" s="1"/>
  <c r="D10" i="2"/>
  <c r="V10" i="2" s="1"/>
  <c r="D11" i="2"/>
  <c r="V11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B9" i="1"/>
  <c r="DB11" i="1"/>
  <c r="DB17" i="1"/>
  <c r="DB1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W22" i="1"/>
  <c r="CW2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9" i="1"/>
  <c r="CR15" i="1"/>
  <c r="CR17" i="1"/>
  <c r="CR18" i="1"/>
  <c r="CR23" i="1"/>
  <c r="CQ17" i="1"/>
  <c r="CQ2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15" i="1"/>
  <c r="CJ23" i="1"/>
  <c r="CI14" i="1"/>
  <c r="CI17" i="1"/>
  <c r="CI22" i="1"/>
  <c r="BZ8" i="1"/>
  <c r="BZ9" i="1"/>
  <c r="BZ10" i="1"/>
  <c r="DB10" i="1" s="1"/>
  <c r="BZ11" i="1"/>
  <c r="BZ12" i="1"/>
  <c r="DB12" i="1" s="1"/>
  <c r="BZ13" i="1"/>
  <c r="BZ14" i="1"/>
  <c r="DB14" i="1" s="1"/>
  <c r="BZ15" i="1"/>
  <c r="BZ16" i="1"/>
  <c r="BZ17" i="1"/>
  <c r="BZ18" i="1"/>
  <c r="DB18" i="1" s="1"/>
  <c r="BZ19" i="1"/>
  <c r="BZ20" i="1"/>
  <c r="DB20" i="1" s="1"/>
  <c r="BZ21" i="1"/>
  <c r="BZ22" i="1"/>
  <c r="DB22" i="1" s="1"/>
  <c r="BZ23" i="1"/>
  <c r="BZ24" i="1"/>
  <c r="BU8" i="1"/>
  <c r="CW8" i="1" s="1"/>
  <c r="BU9" i="1"/>
  <c r="CW9" i="1" s="1"/>
  <c r="BU10" i="1"/>
  <c r="CW10" i="1" s="1"/>
  <c r="BU11" i="1"/>
  <c r="CW11" i="1" s="1"/>
  <c r="BU12" i="1"/>
  <c r="BU13" i="1"/>
  <c r="CW13" i="1" s="1"/>
  <c r="BU14" i="1"/>
  <c r="BU15" i="1"/>
  <c r="BU16" i="1"/>
  <c r="CW16" i="1" s="1"/>
  <c r="BU17" i="1"/>
  <c r="CW17" i="1" s="1"/>
  <c r="BU18" i="1"/>
  <c r="CW18" i="1" s="1"/>
  <c r="BU19" i="1"/>
  <c r="CW19" i="1" s="1"/>
  <c r="BU20" i="1"/>
  <c r="BU21" i="1"/>
  <c r="CW21" i="1" s="1"/>
  <c r="BU22" i="1"/>
  <c r="BU23" i="1"/>
  <c r="BU24" i="1"/>
  <c r="CW24" i="1" s="1"/>
  <c r="BP8" i="1"/>
  <c r="CR8" i="1" s="1"/>
  <c r="BP9" i="1"/>
  <c r="BP10" i="1"/>
  <c r="BO10" i="1" s="1"/>
  <c r="BP11" i="1"/>
  <c r="BP12" i="1"/>
  <c r="CR12" i="1" s="1"/>
  <c r="BP13" i="1"/>
  <c r="BP14" i="1"/>
  <c r="BP15" i="1"/>
  <c r="BP16" i="1"/>
  <c r="CR16" i="1" s="1"/>
  <c r="BP17" i="1"/>
  <c r="BP18" i="1"/>
  <c r="BO18" i="1" s="1"/>
  <c r="BP19" i="1"/>
  <c r="BP20" i="1"/>
  <c r="CR20" i="1" s="1"/>
  <c r="BP21" i="1"/>
  <c r="BP22" i="1"/>
  <c r="BP23" i="1"/>
  <c r="BP24" i="1"/>
  <c r="CR24" i="1" s="1"/>
  <c r="BO8" i="1"/>
  <c r="BO9" i="1"/>
  <c r="CQ9" i="1" s="1"/>
  <c r="BO11" i="1"/>
  <c r="BO12" i="1"/>
  <c r="BO16" i="1"/>
  <c r="BO17" i="1"/>
  <c r="BO24" i="1"/>
  <c r="BH8" i="1"/>
  <c r="BH9" i="1"/>
  <c r="BH10" i="1"/>
  <c r="CJ10" i="1" s="1"/>
  <c r="BH11" i="1"/>
  <c r="BH12" i="1"/>
  <c r="CJ12" i="1" s="1"/>
  <c r="BH13" i="1"/>
  <c r="CJ13" i="1" s="1"/>
  <c r="BH14" i="1"/>
  <c r="CJ14" i="1" s="1"/>
  <c r="BH15" i="1"/>
  <c r="BH16" i="1"/>
  <c r="BH17" i="1"/>
  <c r="BH18" i="1"/>
  <c r="CJ18" i="1" s="1"/>
  <c r="BH19" i="1"/>
  <c r="BH20" i="1"/>
  <c r="CJ20" i="1" s="1"/>
  <c r="BH21" i="1"/>
  <c r="CJ21" i="1" s="1"/>
  <c r="BH22" i="1"/>
  <c r="CJ22" i="1" s="1"/>
  <c r="BH23" i="1"/>
  <c r="BH24" i="1"/>
  <c r="BG9" i="1"/>
  <c r="CI9" i="1" s="1"/>
  <c r="BG10" i="1"/>
  <c r="CI10" i="1" s="1"/>
  <c r="BG12" i="1"/>
  <c r="BG13" i="1"/>
  <c r="CI13" i="1" s="1"/>
  <c r="BG14" i="1"/>
  <c r="BG15" i="1"/>
  <c r="CI15" i="1" s="1"/>
  <c r="BG17" i="1"/>
  <c r="BG20" i="1"/>
  <c r="CI20" i="1" s="1"/>
  <c r="BG21" i="1"/>
  <c r="CI21" i="1" s="1"/>
  <c r="BG22" i="1"/>
  <c r="BG23" i="1"/>
  <c r="CI23" i="1" s="1"/>
  <c r="BF14" i="1"/>
  <c r="BF16" i="1"/>
  <c r="BF17" i="1"/>
  <c r="BF22" i="1"/>
  <c r="AX8" i="1"/>
  <c r="AM8" i="1" s="1"/>
  <c r="CQ8" i="1" s="1"/>
  <c r="AX9" i="1"/>
  <c r="AX10" i="1"/>
  <c r="AX11" i="1"/>
  <c r="AX12" i="1"/>
  <c r="AX13" i="1"/>
  <c r="AX14" i="1"/>
  <c r="AX15" i="1"/>
  <c r="AX16" i="1"/>
  <c r="AM16" i="1" s="1"/>
  <c r="CQ16" i="1" s="1"/>
  <c r="AX17" i="1"/>
  <c r="AX18" i="1"/>
  <c r="AX19" i="1"/>
  <c r="AX20" i="1"/>
  <c r="AX21" i="1"/>
  <c r="AM21" i="1" s="1"/>
  <c r="BF21" i="1" s="1"/>
  <c r="AX22" i="1"/>
  <c r="AX23" i="1"/>
  <c r="AX24" i="1"/>
  <c r="AM24" i="1" s="1"/>
  <c r="BF24" i="1" s="1"/>
  <c r="AS8" i="1"/>
  <c r="AS9" i="1"/>
  <c r="AS10" i="1"/>
  <c r="AS11" i="1"/>
  <c r="AS12" i="1"/>
  <c r="CW12" i="1" s="1"/>
  <c r="AS13" i="1"/>
  <c r="AS14" i="1"/>
  <c r="CW14" i="1" s="1"/>
  <c r="AS15" i="1"/>
  <c r="AM15" i="1" s="1"/>
  <c r="BF15" i="1" s="1"/>
  <c r="AS16" i="1"/>
  <c r="AS17" i="1"/>
  <c r="AS18" i="1"/>
  <c r="AS19" i="1"/>
  <c r="AS20" i="1"/>
  <c r="AM20" i="1" s="1"/>
  <c r="BF20" i="1" s="1"/>
  <c r="AS21" i="1"/>
  <c r="AS22" i="1"/>
  <c r="AS23" i="1"/>
  <c r="AM23" i="1" s="1"/>
  <c r="BF23" i="1" s="1"/>
  <c r="AS24" i="1"/>
  <c r="AN8" i="1"/>
  <c r="AN9" i="1"/>
  <c r="AN10" i="1"/>
  <c r="AN11" i="1"/>
  <c r="AM11" i="1" s="1"/>
  <c r="AN12" i="1"/>
  <c r="AN13" i="1"/>
  <c r="AN14" i="1"/>
  <c r="AM14" i="1" s="1"/>
  <c r="AN15" i="1"/>
  <c r="AN16" i="1"/>
  <c r="AN17" i="1"/>
  <c r="AN18" i="1"/>
  <c r="AN19" i="1"/>
  <c r="AM19" i="1" s="1"/>
  <c r="AN20" i="1"/>
  <c r="AN21" i="1"/>
  <c r="AN22" i="1"/>
  <c r="AM22" i="1" s="1"/>
  <c r="AN23" i="1"/>
  <c r="AN24" i="1"/>
  <c r="AM9" i="1"/>
  <c r="AM10" i="1"/>
  <c r="AM12" i="1"/>
  <c r="BF12" i="1" s="1"/>
  <c r="AM13" i="1"/>
  <c r="BF13" i="1" s="1"/>
  <c r="AM17" i="1"/>
  <c r="AM18" i="1"/>
  <c r="AF8" i="1"/>
  <c r="AF9" i="1"/>
  <c r="AE9" i="1" s="1"/>
  <c r="BF9" i="1" s="1"/>
  <c r="AF10" i="1"/>
  <c r="AF11" i="1"/>
  <c r="AF12" i="1"/>
  <c r="AE12" i="1" s="1"/>
  <c r="AF13" i="1"/>
  <c r="AF14" i="1"/>
  <c r="AF15" i="1"/>
  <c r="AF16" i="1"/>
  <c r="AF17" i="1"/>
  <c r="AE17" i="1" s="1"/>
  <c r="AF18" i="1"/>
  <c r="AF19" i="1"/>
  <c r="AE19" i="1" s="1"/>
  <c r="AF20" i="1"/>
  <c r="AE20" i="1" s="1"/>
  <c r="AF21" i="1"/>
  <c r="AF22" i="1"/>
  <c r="AF23" i="1"/>
  <c r="AF24" i="1"/>
  <c r="AE8" i="1"/>
  <c r="BF8" i="1" s="1"/>
  <c r="AE10" i="1"/>
  <c r="AE11" i="1"/>
  <c r="AE13" i="1"/>
  <c r="AE14" i="1"/>
  <c r="AE15" i="1"/>
  <c r="AE16" i="1"/>
  <c r="AE18" i="1"/>
  <c r="AE21" i="1"/>
  <c r="AE22" i="1"/>
  <c r="AE23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12" i="1"/>
  <c r="W13" i="1"/>
  <c r="W14" i="1"/>
  <c r="W16" i="1"/>
  <c r="W19" i="1"/>
  <c r="V19" i="1"/>
  <c r="N8" i="1"/>
  <c r="N9" i="1"/>
  <c r="N10" i="1"/>
  <c r="M10" i="1" s="1"/>
  <c r="N11" i="1"/>
  <c r="N12" i="1"/>
  <c r="M12" i="1" s="1"/>
  <c r="N13" i="1"/>
  <c r="N14" i="1"/>
  <c r="N15" i="1"/>
  <c r="N16" i="1"/>
  <c r="N17" i="1"/>
  <c r="N18" i="1"/>
  <c r="M18" i="1" s="1"/>
  <c r="N19" i="1"/>
  <c r="N20" i="1"/>
  <c r="M20" i="1" s="1"/>
  <c r="N21" i="1"/>
  <c r="N22" i="1"/>
  <c r="N23" i="1"/>
  <c r="N24" i="1"/>
  <c r="M8" i="1"/>
  <c r="M9" i="1"/>
  <c r="V9" i="1" s="1"/>
  <c r="M11" i="1"/>
  <c r="M13" i="1"/>
  <c r="M14" i="1"/>
  <c r="M15" i="1"/>
  <c r="M16" i="1"/>
  <c r="M17" i="1"/>
  <c r="V17" i="1" s="1"/>
  <c r="M19" i="1"/>
  <c r="M21" i="1"/>
  <c r="M22" i="1"/>
  <c r="M23" i="1"/>
  <c r="M24" i="1"/>
  <c r="E8" i="1"/>
  <c r="D8" i="1" s="1"/>
  <c r="V8" i="1" s="1"/>
  <c r="E9" i="1"/>
  <c r="E10" i="1"/>
  <c r="W10" i="1" s="1"/>
  <c r="E11" i="1"/>
  <c r="W11" i="1" s="1"/>
  <c r="E12" i="1"/>
  <c r="E13" i="1"/>
  <c r="E14" i="1"/>
  <c r="E15" i="1"/>
  <c r="W15" i="1" s="1"/>
  <c r="E16" i="1"/>
  <c r="D16" i="1" s="1"/>
  <c r="V16" i="1" s="1"/>
  <c r="E17" i="1"/>
  <c r="E18" i="1"/>
  <c r="W18" i="1" s="1"/>
  <c r="E19" i="1"/>
  <c r="E20" i="1"/>
  <c r="W20" i="1" s="1"/>
  <c r="E21" i="1"/>
  <c r="W21" i="1" s="1"/>
  <c r="E22" i="1"/>
  <c r="W22" i="1" s="1"/>
  <c r="E23" i="1"/>
  <c r="W23" i="1" s="1"/>
  <c r="E24" i="1"/>
  <c r="D24" i="1" s="1"/>
  <c r="V24" i="1" s="1"/>
  <c r="D9" i="1"/>
  <c r="D11" i="1"/>
  <c r="V11" i="1" s="1"/>
  <c r="D12" i="1"/>
  <c r="D13" i="1"/>
  <c r="V13" i="1" s="1"/>
  <c r="D14" i="1"/>
  <c r="V14" i="1" s="1"/>
  <c r="D15" i="1"/>
  <c r="V15" i="1" s="1"/>
  <c r="D17" i="1"/>
  <c r="D19" i="1"/>
  <c r="D20" i="1"/>
  <c r="D21" i="1"/>
  <c r="V21" i="1" s="1"/>
  <c r="D22" i="1"/>
  <c r="V22" i="1" s="1"/>
  <c r="D23" i="1"/>
  <c r="V23" i="1" s="1"/>
  <c r="BF13" i="2" l="1"/>
  <c r="V12" i="1"/>
  <c r="CI30" i="4"/>
  <c r="V20" i="1"/>
  <c r="CI20" i="4"/>
  <c r="CQ11" i="1"/>
  <c r="W9" i="2"/>
  <c r="D9" i="2"/>
  <c r="V9" i="2" s="1"/>
  <c r="BF11" i="1"/>
  <c r="DB21" i="1"/>
  <c r="BF10" i="1"/>
  <c r="CJ16" i="1"/>
  <c r="BG16" i="1"/>
  <c r="CQ10" i="1"/>
  <c r="CH10" i="1"/>
  <c r="DJ10" i="1" s="1"/>
  <c r="CR9" i="2"/>
  <c r="BO9" i="2"/>
  <c r="BO20" i="1"/>
  <c r="CR10" i="1"/>
  <c r="CW20" i="1"/>
  <c r="CJ13" i="2"/>
  <c r="BG13" i="2"/>
  <c r="CI13" i="2" s="1"/>
  <c r="BO10" i="2"/>
  <c r="DB14" i="2"/>
  <c r="BH20" i="4"/>
  <c r="CR11" i="2"/>
  <c r="BO11" i="2"/>
  <c r="CR11" i="1"/>
  <c r="CI12" i="2"/>
  <c r="BG18" i="1"/>
  <c r="CI18" i="1" s="1"/>
  <c r="CQ18" i="1"/>
  <c r="BO8" i="2"/>
  <c r="D18" i="1"/>
  <c r="V18" i="1" s="1"/>
  <c r="D10" i="1"/>
  <c r="V10" i="1" s="1"/>
  <c r="BO19" i="1"/>
  <c r="CW15" i="1"/>
  <c r="BF10" i="2"/>
  <c r="AE31" i="4"/>
  <c r="CI31" i="4" s="1"/>
  <c r="AE12" i="4"/>
  <c r="CI12" i="4" s="1"/>
  <c r="CQ12" i="1"/>
  <c r="CH12" i="1"/>
  <c r="DJ12" i="1" s="1"/>
  <c r="BF19" i="1"/>
  <c r="DB13" i="1"/>
  <c r="CJ24" i="1"/>
  <c r="BG24" i="1"/>
  <c r="CJ8" i="1"/>
  <c r="BG8" i="1"/>
  <c r="CJ9" i="1"/>
  <c r="CQ13" i="2"/>
  <c r="W8" i="1"/>
  <c r="BF18" i="1"/>
  <c r="CH17" i="1"/>
  <c r="DJ17" i="1" s="1"/>
  <c r="CR22" i="1"/>
  <c r="CR14" i="1"/>
  <c r="DB24" i="1"/>
  <c r="DB16" i="1"/>
  <c r="DB8" i="1"/>
  <c r="BF12" i="2"/>
  <c r="CJ11" i="2"/>
  <c r="BG11" i="2"/>
  <c r="CI11" i="2" s="1"/>
  <c r="CR19" i="1"/>
  <c r="BH28" i="4"/>
  <c r="W24" i="1"/>
  <c r="CH9" i="1"/>
  <c r="DJ9" i="1" s="1"/>
  <c r="CH14" i="2"/>
  <c r="DJ14" i="2" s="1"/>
  <c r="CQ12" i="2"/>
  <c r="CH12" i="2"/>
  <c r="DJ12" i="2" s="1"/>
  <c r="W17" i="1"/>
  <c r="W9" i="1"/>
  <c r="CI12" i="1"/>
  <c r="CJ19" i="1"/>
  <c r="BG19" i="1"/>
  <c r="CI19" i="1" s="1"/>
  <c r="CJ11" i="1"/>
  <c r="BG11" i="1"/>
  <c r="CI11" i="1" s="1"/>
  <c r="BO21" i="1"/>
  <c r="CR21" i="1"/>
  <c r="BO13" i="1"/>
  <c r="CR13" i="1"/>
  <c r="BO22" i="1"/>
  <c r="BO14" i="1"/>
  <c r="DB23" i="1"/>
  <c r="BO23" i="1"/>
  <c r="DB15" i="1"/>
  <c r="BO15" i="1"/>
  <c r="CJ17" i="1"/>
  <c r="AM8" i="2"/>
  <c r="BF8" i="2" s="1"/>
  <c r="BF14" i="2"/>
  <c r="CJ10" i="2"/>
  <c r="W12" i="2"/>
  <c r="CR14" i="2"/>
  <c r="AE29" i="4"/>
  <c r="CI29" i="4" s="1"/>
  <c r="AE21" i="4"/>
  <c r="CI21" i="4" s="1"/>
  <c r="AE13" i="4"/>
  <c r="CI13" i="4" s="1"/>
  <c r="AE27" i="4"/>
  <c r="CI27" i="4" s="1"/>
  <c r="AE19" i="4"/>
  <c r="CI19" i="4" s="1"/>
  <c r="AE11" i="4"/>
  <c r="CI11" i="4" s="1"/>
  <c r="AE9" i="2"/>
  <c r="BF9" i="2" s="1"/>
  <c r="BG10" i="2"/>
  <c r="CI10" i="2" s="1"/>
  <c r="AE26" i="4"/>
  <c r="CI26" i="4" s="1"/>
  <c r="AE18" i="4"/>
  <c r="CI18" i="4" s="1"/>
  <c r="AE10" i="4"/>
  <c r="CI10" i="4" s="1"/>
  <c r="AE25" i="4"/>
  <c r="CI25" i="4" s="1"/>
  <c r="AE17" i="4"/>
  <c r="CI17" i="4" s="1"/>
  <c r="AE9" i="4"/>
  <c r="CI9" i="4" s="1"/>
  <c r="BG8" i="2"/>
  <c r="CI8" i="2" s="1"/>
  <c r="AE24" i="4"/>
  <c r="CI24" i="4" s="1"/>
  <c r="AE16" i="4"/>
  <c r="CI16" i="4" s="1"/>
  <c r="AE8" i="4"/>
  <c r="CI8" i="4" s="1"/>
  <c r="C1" i="8"/>
  <c r="B1" i="8"/>
  <c r="CQ19" i="1" l="1"/>
  <c r="CH19" i="1"/>
  <c r="DJ19" i="1" s="1"/>
  <c r="CH11" i="1"/>
  <c r="DJ11" i="1" s="1"/>
  <c r="CH13" i="2"/>
  <c r="DJ13" i="2" s="1"/>
  <c r="CH16" i="1"/>
  <c r="DJ16" i="1" s="1"/>
  <c r="CI16" i="1"/>
  <c r="CQ10" i="2"/>
  <c r="CH10" i="2"/>
  <c r="DJ10" i="2" s="1"/>
  <c r="CH8" i="1"/>
  <c r="DJ8" i="1" s="1"/>
  <c r="CI8" i="1"/>
  <c r="CI9" i="2"/>
  <c r="CQ20" i="1"/>
  <c r="CH20" i="1"/>
  <c r="DJ20" i="1" s="1"/>
  <c r="CQ21" i="1"/>
  <c r="CH21" i="1"/>
  <c r="DJ21" i="1" s="1"/>
  <c r="CQ23" i="1"/>
  <c r="CH23" i="1"/>
  <c r="DJ23" i="1" s="1"/>
  <c r="CH14" i="1"/>
  <c r="DJ14" i="1" s="1"/>
  <c r="CQ14" i="1"/>
  <c r="CQ8" i="2"/>
  <c r="CH8" i="2"/>
  <c r="DJ8" i="2" s="1"/>
  <c r="CQ13" i="1"/>
  <c r="CH13" i="1"/>
  <c r="DJ13" i="1" s="1"/>
  <c r="CH18" i="1"/>
  <c r="DJ18" i="1" s="1"/>
  <c r="CQ9" i="2"/>
  <c r="CH9" i="2"/>
  <c r="DJ9" i="2" s="1"/>
  <c r="CQ11" i="2"/>
  <c r="CH11" i="2"/>
  <c r="DJ11" i="2" s="1"/>
  <c r="CH22" i="1"/>
  <c r="DJ22" i="1" s="1"/>
  <c r="CQ22" i="1"/>
  <c r="CQ15" i="1"/>
  <c r="CH15" i="1"/>
  <c r="DJ15" i="1" s="1"/>
  <c r="CH24" i="1"/>
  <c r="DJ24" i="1" s="1"/>
  <c r="CI2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Z7" i="1" s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CS7" i="2" l="1"/>
  <c r="DC7" i="2"/>
  <c r="Y7" i="3"/>
  <c r="AA7" i="3"/>
  <c r="CT7" i="2"/>
  <c r="E7" i="6"/>
  <c r="AC7" i="2"/>
  <c r="AA7" i="2"/>
  <c r="BU7" i="2"/>
  <c r="DD7" i="2"/>
  <c r="CU7" i="2"/>
  <c r="CO7" i="2"/>
  <c r="DA7" i="2"/>
  <c r="AF7" i="2"/>
  <c r="AE7" i="2" s="1"/>
  <c r="N7" i="2"/>
  <c r="M7" i="2" s="1"/>
  <c r="CL7" i="2"/>
  <c r="CX7" i="2"/>
  <c r="DH7" i="2"/>
  <c r="BP7" i="2"/>
  <c r="BZ7" i="2"/>
  <c r="AD7" i="2"/>
  <c r="BR7" i="4"/>
  <c r="BH7" i="2"/>
  <c r="Z7" i="3"/>
  <c r="Z7" i="2"/>
  <c r="CM7" i="2"/>
  <c r="CY7" i="2"/>
  <c r="DI7" i="2"/>
  <c r="AS7" i="2"/>
  <c r="DF7" i="2"/>
  <c r="AT7" i="5"/>
  <c r="BK7" i="4"/>
  <c r="AC7" i="3"/>
  <c r="AN7" i="1"/>
  <c r="AD7" i="1"/>
  <c r="E7" i="1"/>
  <c r="D7" i="1" s="1"/>
  <c r="DD7" i="1"/>
  <c r="AC7" i="1"/>
  <c r="CK7" i="1"/>
  <c r="CU7" i="1"/>
  <c r="BO7" i="4"/>
  <c r="BZ7" i="4"/>
  <c r="BL7" i="4"/>
  <c r="BW7" i="4"/>
  <c r="CF7" i="4"/>
  <c r="CM7" i="1"/>
  <c r="CX7" i="1"/>
  <c r="DG7" i="1"/>
  <c r="BY7" i="4"/>
  <c r="DF7" i="1"/>
  <c r="CO7" i="1"/>
  <c r="CZ7" i="1"/>
  <c r="DI7" i="1"/>
  <c r="V7" i="5"/>
  <c r="E7" i="4"/>
  <c r="D7" i="4" s="1"/>
  <c r="AT7" i="4"/>
  <c r="AF7" i="1"/>
  <c r="BN7" i="4"/>
  <c r="CH7" i="4"/>
  <c r="BH7" i="1"/>
  <c r="BG7" i="1" s="1"/>
  <c r="BE7" i="5"/>
  <c r="W7" i="4"/>
  <c r="AX7" i="1"/>
  <c r="BJ7" i="4"/>
  <c r="CL7" i="1"/>
  <c r="CV7" i="1"/>
  <c r="AB7" i="3"/>
  <c r="BT7" i="4"/>
  <c r="CD7" i="4"/>
  <c r="AA7" i="1"/>
  <c r="N7" i="5"/>
  <c r="AL7" i="5"/>
  <c r="R7" i="4"/>
  <c r="CB7" i="4"/>
  <c r="BM7" i="4"/>
  <c r="BX7" i="4"/>
  <c r="Q7" i="5"/>
  <c r="BB7" i="5"/>
  <c r="N7" i="1"/>
  <c r="CY7" i="1"/>
  <c r="AG7" i="4"/>
  <c r="AF7" i="4" s="1"/>
  <c r="H7" i="5"/>
  <c r="AD7" i="5"/>
  <c r="AO7" i="4"/>
  <c r="CC7" i="4"/>
  <c r="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E7" i="1"/>
  <c r="AS7" i="1"/>
  <c r="BZ7" i="1"/>
  <c r="AF2" i="8"/>
  <c r="CR7" i="2" l="1"/>
  <c r="CJ7" i="2"/>
  <c r="BO7" i="2"/>
  <c r="BG7" i="2"/>
  <c r="CI7" i="2" s="1"/>
  <c r="W7" i="2"/>
  <c r="CW7" i="2"/>
  <c r="AM7" i="2"/>
  <c r="BF7" i="2" s="1"/>
  <c r="DB7" i="2"/>
  <c r="D7" i="2"/>
  <c r="V7" i="2" s="1"/>
  <c r="CR7" i="1"/>
  <c r="W7" i="1"/>
  <c r="DB7" i="1"/>
  <c r="BV7" i="4"/>
  <c r="CJ7" i="1"/>
  <c r="CA7" i="4"/>
  <c r="V7" i="3"/>
  <c r="AN7" i="4"/>
  <c r="BG7" i="4" s="1"/>
  <c r="BI7" i="4"/>
  <c r="M7" i="1"/>
  <c r="V7" i="1" s="1"/>
  <c r="CW7" i="1"/>
  <c r="I7" i="5"/>
  <c r="AM7" i="1"/>
  <c r="BF7" i="1" s="1"/>
  <c r="CI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H7" i="2" l="1"/>
  <c r="DJ7" i="2" s="1"/>
  <c r="CQ7" i="2"/>
  <c r="CI7" i="4"/>
  <c r="CQ7" i="1"/>
  <c r="BP7" i="4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<sst xmlns="http://schemas.openxmlformats.org/spreadsheetml/2006/main" count="1935" uniqueCount="376">
  <si>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</si>
  <si>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</si>
  <si>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</si>
  <si>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</si>
  <si>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</si>
  <si>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</si>
  <si>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</si>
  <si>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</si>
  <si>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</si>
  <si>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</si>
  <si>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</si>
  <si>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</si>
  <si>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</si>
  <si>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</si>
  <si>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</si>
  <si>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</si>
  <si>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</si>
  <si>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</si>
  <si>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</si>
  <si>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</si>
  <si>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</si>
  <si>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</si>
  <si>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</si>
  <si>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</si>
  <si>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</si>
  <si>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</si>
  <si>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</si>
  <si>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</si>
  <si>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</si>
  <si>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</si>
  <si>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</si>
  <si>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</si>
  <si>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</si>
  <si>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</si>
  <si>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</si>
  <si>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</si>
  <si>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</si>
  <si>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</si>
  <si>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</si>
  <si>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</si>
  <si>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</si>
  <si>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</si>
  <si>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</si>
  <si>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</si>
  <si>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</si>
  <si>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</si>
  <si>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</si>
  <si>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</si>
  <si>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</si>
  <si>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</si>
  <si>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</si>
  <si>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</si>
  <si>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</si>
  <si>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</si>
  <si>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</si>
  <si>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</si>
  <si>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</si>
  <si>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</si>
  <si>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</si>
  <si>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</si>
  <si>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</si>
  <si>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</si>
  <si>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</si>
  <si>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</si>
  <si>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</si>
  <si>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</si>
  <si>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</si>
  <si>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</si>
  <si>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</si>
  <si>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</si>
  <si>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</si>
  <si>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</si>
  <si>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</si>
  <si>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</si>
  <si>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</si>
  <si>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</si>
  <si>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</si>
  <si>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</si>
  <si>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</si>
  <si>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</si>
  <si>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</si>
  <si>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</si>
  <si>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</si>
  <si>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</si>
  <si>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</si>
  <si>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</si>
  <si>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</si>
  <si>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</si>
  <si>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</si>
  <si>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</si>
  <si>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</si>
  <si>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</si>
  <si>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</si>
  <si>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</si>
  <si>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</si>
  <si>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</si>
  <si>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</si>
  <si>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</si>
  <si>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</si>
  <si>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</si>
  <si>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</si>
  <si>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</si>
  <si>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</si>
  <si>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</si>
  <si>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</si>
  <si>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</si>
  <si>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</si>
  <si>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</si>
  <si>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</si>
  <si>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</si>
  <si>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</si>
  <si>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</si>
  <si>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</si>
  <si>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</si>
  <si>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</si>
  <si>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</si>
  <si>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</si>
  <si>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</si>
  <si>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</si>
  <si>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</si>
  <si>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</si>
  <si>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</si>
  <si>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</si>
  <si>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</si>
  <si>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</si>
  <si>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</si>
  <si>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</si>
  <si>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</si>
  <si>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</si>
  <si>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</si>
  <si>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</si>
  <si>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</si>
  <si>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</si>
  <si>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</si>
  <si>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</si>
  <si>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</si>
  <si>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</si>
  <si>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</si>
  <si>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</si>
  <si>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</si>
  <si>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</si>
  <si>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</si>
  <si>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</si>
  <si>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</si>
  <si>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</si>
  <si>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</si>
  <si>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</si>
  <si>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</si>
  <si>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</si>
  <si>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</si>
  <si>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</si>
  <si>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</si>
  <si>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</si>
  <si>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</si>
  <si>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</si>
  <si>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</si>
  <si>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</si>
  <si>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</si>
  <si>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</si>
  <si>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</si>
  <si>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</si>
  <si>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</si>
  <si>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</si>
  <si>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</si>
  <si>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</si>
  <si>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</si>
  <si>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</si>
  <si>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</si>
  <si>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</si>
  <si>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</si>
  <si>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</si>
  <si>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</si>
  <si>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</si>
  <si>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</si>
  <si>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</si>
  <si>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</si>
  <si>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</si>
  <si>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</si>
  <si>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</si>
  <si>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</si>
  <si>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</si>
  <si>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</si>
  <si>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</si>
  <si>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</si>
  <si>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</si>
  <si>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</si>
  <si>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</si>
  <si>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</si>
  <si>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</si>
  <si>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</si>
  <si>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</si>
  <si>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</si>
  <si>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</si>
  <si>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</si>
  <si>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</si>
  <si>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</si>
  <si>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</si>
  <si>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</si>
  <si>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</si>
  <si>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</si>
  <si>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</si>
  <si>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</si>
  <si>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</si>
  <si>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</si>
  <si>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</si>
  <si>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</si>
  <si>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</si>
  <si>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</si>
  <si>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</si>
  <si>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</si>
  <si>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</si>
  <si>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</si>
  <si>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</si>
  <si>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</si>
  <si>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</si>
  <si>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</si>
  <si>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</si>
  <si>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</si>
  <si>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</si>
  <si>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</si>
  <si>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</si>
  <si>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</si>
  <si>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</si>
  <si>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</si>
  <si>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</si>
  <si>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</si>
  <si>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</si>
  <si>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</si>
  <si>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</si>
  <si>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</si>
  <si>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</si>
  <si>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</si>
  <si>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</si>
  <si>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</si>
  <si>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</si>
  <si>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</si>
  <si>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</si>
  <si>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</si>
  <si>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</si>
  <si>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</si>
  <si>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</si>
  <si>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</si>
  <si>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</si>
  <si>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</si>
  <si>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</si>
  <si>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</si>
  <si>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</si>
  <si>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</si>
  <si>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</si>
  <si>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</si>
  <si>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</si>
  <si>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</si>
  <si>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</si>
  <si>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</si>
  <si>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</si>
  <si>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</si>
  <si>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</si>
  <si>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</si>
  <si>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</si>
  <si>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</si>
  <si>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</si>
  <si>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</si>
  <si>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</si>
  <si>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</si>
  <si>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</si>
  <si>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</si>
  <si>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</si>
  <si>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</si>
  <si>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</si>
  <si>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</si>
  <si>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</si>
  <si>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</si>
  <si>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</si>
  <si>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</si>
  <si>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</si>
  <si>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</si>
  <si>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</si>
  <si>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</si>
  <si>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</si>
  <si>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</si>
  <si>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</si>
  <si>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</si>
  <si>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</si>
  <si>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</si>
  <si>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</si>
  <si>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</si>
  <si>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</si>
  <si>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</si>
  <si>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</si>
  <si>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</si>
  <si>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</si>
  <si>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</si>
  <si>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</si>
  <si>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</si>
  <si>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</si>
  <si>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</si>
  <si>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</si>
  <si>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</si>
  <si>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</si>
  <si>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</si>
  <si>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</si>
  <si>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</si>
  <si>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</si>
  <si>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</si>
  <si>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</si>
  <si>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</si>
  <si>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</si>
  <si>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</si>
  <si>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</si>
  <si>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</si>
  <si>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</si>
  <si>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</si>
  <si>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</si>
  <si>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</si>
  <si>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</si>
  <si>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</si>
  <si>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18000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</si>
  <si>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</si>
  <si>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</si>
  <si>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</si>
  <si>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</si>
  <si>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</si>
  <si>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</si>
  <si>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18201</t>
  </si>
  <si>
    <t>福井市</t>
  </si>
  <si>
    <t/>
  </si>
  <si>
    <t>18825</t>
  </si>
  <si>
    <t>福井坂井地区広域市町村事務組合</t>
  </si>
  <si>
    <t>18844</t>
  </si>
  <si>
    <t>鯖江広域衛生施設組合</t>
  </si>
  <si>
    <t>18202</t>
  </si>
  <si>
    <t>敦賀市</t>
  </si>
  <si>
    <t>18204</t>
  </si>
  <si>
    <t>小浜市</t>
  </si>
  <si>
    <t>18205</t>
  </si>
  <si>
    <t>大野市</t>
  </si>
  <si>
    <t>18833</t>
  </si>
  <si>
    <t>大野・勝山地区広域行政事務組合</t>
  </si>
  <si>
    <t>18206</t>
  </si>
  <si>
    <t>勝山市</t>
  </si>
  <si>
    <t>18842</t>
  </si>
  <si>
    <t>勝山・永平寺衛生管理組合</t>
  </si>
  <si>
    <t>18207</t>
  </si>
  <si>
    <t>鯖江市</t>
  </si>
  <si>
    <t>18208</t>
  </si>
  <si>
    <t>あわら市</t>
  </si>
  <si>
    <t>福井坂井地区広域市町村圏事務組合</t>
  </si>
  <si>
    <t>18853</t>
  </si>
  <si>
    <t>坂井地区広域連合</t>
  </si>
  <si>
    <t>18209</t>
  </si>
  <si>
    <t>越前市</t>
  </si>
  <si>
    <t>18839</t>
  </si>
  <si>
    <t>南越清掃組合</t>
  </si>
  <si>
    <t>18210</t>
  </si>
  <si>
    <t>坂井市</t>
  </si>
  <si>
    <t>18322</t>
  </si>
  <si>
    <t>永平寺町</t>
  </si>
  <si>
    <t>福井坂井地区広域圏事務組合</t>
  </si>
  <si>
    <t>勝山･永平寺衛生管理組合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</si>
  <si>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</si>
  <si>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</si>
  <si>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</si>
  <si>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</si>
  <si>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</si>
  <si>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</si>
  <si>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</si>
  <si>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</si>
  <si>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18821</t>
  </si>
  <si>
    <t>美浜・三方環境衛生組合</t>
  </si>
  <si>
    <t>18481</t>
  </si>
  <si>
    <t>高浜町</t>
  </si>
  <si>
    <t>18483</t>
  </si>
  <si>
    <t>おおい町</t>
  </si>
  <si>
    <t>18501</t>
  </si>
  <si>
    <t>若狭町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</si>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</sst>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20</v>
      </c>
      <c r="B7" s="147" t="s">
        <v>316</v>
      </c>
      <c r="C7" s="131" t="s">
        <v>33</v>
      </c>
      <c r="D7" s="133">
        <f>SUM(E7,+L7)</f>
        <v>11217675</v>
      </c>
      <c r="E7" s="133">
        <f>SUM(F7:I7,K7)</f>
        <v>2270485</v>
      </c>
      <c r="F7" s="133">
        <f>SUM(F$8:F$207)</f>
        <v>653123</v>
      </c>
      <c r="G7" s="133">
        <f>SUM(G$8:G$207)</f>
        <v>99875</v>
      </c>
      <c r="H7" s="133">
        <f>SUM(H$8:H$207)</f>
        <v>557500</v>
      </c>
      <c r="I7" s="133">
        <f>SUM(I$8:I$207)</f>
        <v>549012</v>
      </c>
      <c r="J7" s="136" t="s">
        <v>311</v>
      </c>
      <c r="K7" s="133">
        <f>SUM(K$8:K$207)</f>
        <v>410975</v>
      </c>
      <c r="L7" s="133">
        <f>SUM(L$8:L$207)</f>
        <v>8947190</v>
      </c>
      <c r="M7" s="133">
        <f>SUM(N7,+U7)</f>
        <v>1068292</v>
      </c>
      <c r="N7" s="133">
        <f>SUM(O7:R7,T7)</f>
        <v>96993</v>
      </c>
      <c r="O7" s="133">
        <f>SUM(O$8:O$207)</f>
        <v>32590</v>
      </c>
      <c r="P7" s="133">
        <f>SUM(P$8:P$207)</f>
        <v>30200</v>
      </c>
      <c r="Q7" s="133">
        <f>SUM(Q$8:Q$207)</f>
        <v>0</v>
      </c>
      <c r="R7" s="133">
        <f>SUM(R$8:R$207)</f>
        <v>12465</v>
      </c>
      <c r="S7" s="136" t="s">
        <v>311</v>
      </c>
      <c r="T7" s="133">
        <f>SUM(T$8:T$207)</f>
        <v>21738</v>
      </c>
      <c r="U7" s="133">
        <f>SUM(U$8:U$207)</f>
        <v>971299</v>
      </c>
      <c r="V7" s="133">
        <f t="shared" ref="V7:AA7" si="0">+SUM(D7,M7)</f>
        <v>12285967</v>
      </c>
      <c r="W7" s="133">
        <f t="shared" si="0"/>
        <v>2367478</v>
      </c>
      <c r="X7" s="133">
        <f t="shared" si="0"/>
        <v>685713</v>
      </c>
      <c r="Y7" s="133">
        <f t="shared" si="0"/>
        <v>130075</v>
      </c>
      <c r="Z7" s="133">
        <f t="shared" si="0"/>
        <v>557500</v>
      </c>
      <c r="AA7" s="133">
        <f t="shared" si="0"/>
        <v>561477</v>
      </c>
      <c r="AB7" s="135" t="str">
        <f>IF(+SUM(J7,S7)=0,"-",+SUM(J7,S7))</f>
        <v>-</v>
      </c>
      <c r="AC7" s="133">
        <f>+SUM(K7,T7)</f>
        <v>432713</v>
      </c>
      <c r="AD7" s="133">
        <f>+SUM(L7,U7)</f>
        <v>9918489</v>
      </c>
      <c r="AE7" s="133">
        <f>SUM(AF7,+AK7)</f>
        <v>1161239</v>
      </c>
      <c r="AF7" s="133">
        <f>SUM(AG7:AJ7)</f>
        <v>1161239</v>
      </c>
      <c r="AG7" s="133">
        <f t="shared" ref="AG7:AL7" si="1">SUM(AG$8:AG$207)</f>
        <v>0</v>
      </c>
      <c r="AH7" s="133">
        <f t="shared" si="1"/>
        <v>1039484</v>
      </c>
      <c r="AI7" s="133">
        <f t="shared" si="1"/>
        <v>121755</v>
      </c>
      <c r="AJ7" s="133">
        <f t="shared" si="1"/>
        <v>0</v>
      </c>
      <c r="AK7" s="133">
        <f t="shared" si="1"/>
        <v>0</v>
      </c>
      <c r="AL7" s="133">
        <f t="shared" si="1"/>
        <v>25749</v>
      </c>
      <c r="AM7" s="133">
        <f>SUM(AN7,AS7,AW7,AX7,BD7)</f>
        <v>5661593</v>
      </c>
      <c r="AN7" s="133">
        <f>SUM(AO7:AR7)</f>
        <v>950064</v>
      </c>
      <c r="AO7" s="133">
        <f>SUM(AO$8:AO$207)</f>
        <v>380640</v>
      </c>
      <c r="AP7" s="133">
        <f>SUM(AP$8:AP$207)</f>
        <v>304863</v>
      </c>
      <c r="AQ7" s="133">
        <f>SUM(AQ$8:AQ$207)</f>
        <v>264561</v>
      </c>
      <c r="AR7" s="133">
        <f>SUM(AR$8:AR$207)</f>
        <v>0</v>
      </c>
      <c r="AS7" s="133">
        <f>SUM(AT7:AV7)</f>
        <v>864611</v>
      </c>
      <c r="AT7" s="133">
        <f>SUM(AT$8:AT$207)</f>
        <v>54061</v>
      </c>
      <c r="AU7" s="133">
        <f>SUM(AU$8:AU$207)</f>
        <v>749229</v>
      </c>
      <c r="AV7" s="133">
        <f>SUM(AV$8:AV$207)</f>
        <v>61321</v>
      </c>
      <c r="AW7" s="133">
        <f>SUM(AW$8:AW$207)</f>
        <v>15865</v>
      </c>
      <c r="AX7" s="133">
        <f>SUM(AY7:BB7)</f>
        <v>3830268</v>
      </c>
      <c r="AY7" s="133">
        <f t="shared" ref="AY7:BE7" si="2">SUM(AY$8:AY$207)</f>
        <v>2195702</v>
      </c>
      <c r="AZ7" s="133">
        <f t="shared" si="2"/>
        <v>1254957</v>
      </c>
      <c r="BA7" s="133">
        <f t="shared" si="2"/>
        <v>301048</v>
      </c>
      <c r="BB7" s="133">
        <f t="shared" si="2"/>
        <v>78561</v>
      </c>
      <c r="BC7" s="133">
        <f t="shared" si="2"/>
        <v>4295853</v>
      </c>
      <c r="BD7" s="133">
        <f t="shared" si="2"/>
        <v>785</v>
      </c>
      <c r="BE7" s="133">
        <f t="shared" si="2"/>
        <v>73241</v>
      </c>
      <c r="BF7" s="133">
        <f>SUM(AE7,+AM7,+BE7)</f>
        <v>6896073</v>
      </c>
      <c r="BG7" s="133">
        <f>SUM(BH7,+BM7)</f>
        <v>88344</v>
      </c>
      <c r="BH7" s="133">
        <f>SUM(BI7:BL7)</f>
        <v>85066</v>
      </c>
      <c r="BI7" s="133">
        <f t="shared" ref="BI7:BN7" si="3">SUM(BI$8:BI$207)</f>
        <v>0</v>
      </c>
      <c r="BJ7" s="133">
        <f t="shared" si="3"/>
        <v>78070</v>
      </c>
      <c r="BK7" s="133">
        <f t="shared" si="3"/>
        <v>6996</v>
      </c>
      <c r="BL7" s="133">
        <f t="shared" si="3"/>
        <v>0</v>
      </c>
      <c r="BM7" s="133">
        <f t="shared" si="3"/>
        <v>3278</v>
      </c>
      <c r="BN7" s="133">
        <f t="shared" si="3"/>
        <v>0</v>
      </c>
      <c r="BO7" s="133">
        <f>SUM(BP7,BU7,BY7,BZ7,CF7)</f>
        <v>455602</v>
      </c>
      <c r="BP7" s="133">
        <f>SUM(BQ7:BT7)</f>
        <v>67438</v>
      </c>
      <c r="BQ7" s="133">
        <f>SUM(BQ$8:BQ$207)</f>
        <v>33638</v>
      </c>
      <c r="BR7" s="133">
        <f>SUM(BR$8:BR$207)</f>
        <v>14122</v>
      </c>
      <c r="BS7" s="133">
        <f>SUM(BS$8:BS$207)</f>
        <v>19678</v>
      </c>
      <c r="BT7" s="133">
        <f>SUM(BT$8:BT$207)</f>
        <v>0</v>
      </c>
      <c r="BU7" s="133">
        <f>SUM(BV7:BX7)</f>
        <v>200218</v>
      </c>
      <c r="BV7" s="133">
        <f>SUM(BV$8:BV$207)</f>
        <v>61872</v>
      </c>
      <c r="BW7" s="133">
        <f>SUM(BW$8:BW$207)</f>
        <v>138346</v>
      </c>
      <c r="BX7" s="133">
        <f>SUM(BX$8:BX$207)</f>
        <v>0</v>
      </c>
      <c r="BY7" s="133">
        <f>SUM(BY$8:BY$207)</f>
        <v>0</v>
      </c>
      <c r="BZ7" s="133">
        <f>SUM(CA7:CD7)</f>
        <v>187946</v>
      </c>
      <c r="CA7" s="133">
        <f t="shared" ref="CA7:CG7" si="4">SUM(CA$8:CA$207)</f>
        <v>51127</v>
      </c>
      <c r="CB7" s="133">
        <f t="shared" si="4"/>
        <v>102776</v>
      </c>
      <c r="CC7" s="133">
        <f t="shared" si="4"/>
        <v>34043</v>
      </c>
      <c r="CD7" s="133">
        <f t="shared" si="4"/>
        <v>0</v>
      </c>
      <c r="CE7" s="133">
        <f t="shared" si="4"/>
        <v>514561</v>
      </c>
      <c r="CF7" s="133">
        <f t="shared" si="4"/>
        <v>0</v>
      </c>
      <c r="CG7" s="133">
        <f t="shared" si="4"/>
        <v>9785</v>
      </c>
      <c r="CH7" s="133">
        <f>SUM(BG7,+BO7,+CG7)</f>
        <v>553731</v>
      </c>
      <c r="CI7" s="133">
        <f>SUM(AE7,+BG7)</f>
        <v>1249583</v>
      </c>
      <c r="CJ7" s="133">
        <f>SUM(AF7,+BH7)</f>
        <v>1246305</v>
      </c>
      <c r="CK7" s="133">
        <f t="shared" ref="CK7:DJ7" si="5">SUM(AG7,+BI7)</f>
        <v>0</v>
      </c>
      <c r="CL7" s="133">
        <f t="shared" si="5"/>
        <v>1117554</v>
      </c>
      <c r="CM7" s="133">
        <f t="shared" si="5"/>
        <v>128751</v>
      </c>
      <c r="CN7" s="133">
        <f t="shared" si="5"/>
        <v>0</v>
      </c>
      <c r="CO7" s="133">
        <f t="shared" si="5"/>
        <v>3278</v>
      </c>
      <c r="CP7" s="133">
        <f t="shared" si="5"/>
        <v>25749</v>
      </c>
      <c r="CQ7" s="133">
        <f t="shared" si="5"/>
        <v>6117195</v>
      </c>
      <c r="CR7" s="133">
        <f t="shared" si="5"/>
        <v>1017502</v>
      </c>
      <c r="CS7" s="133">
        <f t="shared" si="5"/>
        <v>414278</v>
      </c>
      <c r="CT7" s="133">
        <f t="shared" si="5"/>
        <v>318985</v>
      </c>
      <c r="CU7" s="133">
        <f t="shared" si="5"/>
        <v>284239</v>
      </c>
      <c r="CV7" s="133">
        <f t="shared" si="5"/>
        <v>0</v>
      </c>
      <c r="CW7" s="133">
        <f t="shared" si="5"/>
        <v>1064829</v>
      </c>
      <c r="CX7" s="133">
        <f t="shared" si="5"/>
        <v>115933</v>
      </c>
      <c r="CY7" s="133">
        <f t="shared" si="5"/>
        <v>887575</v>
      </c>
      <c r="CZ7" s="133">
        <f t="shared" si="5"/>
        <v>61321</v>
      </c>
      <c r="DA7" s="133">
        <f t="shared" si="5"/>
        <v>15865</v>
      </c>
      <c r="DB7" s="133">
        <f t="shared" si="5"/>
        <v>4018214</v>
      </c>
      <c r="DC7" s="133">
        <f t="shared" si="5"/>
        <v>2246829</v>
      </c>
      <c r="DD7" s="133">
        <f t="shared" si="5"/>
        <v>1357733</v>
      </c>
      <c r="DE7" s="133">
        <f t="shared" si="5"/>
        <v>335091</v>
      </c>
      <c r="DF7" s="133">
        <f t="shared" si="5"/>
        <v>78561</v>
      </c>
      <c r="DG7" s="133">
        <f t="shared" si="5"/>
        <v>4810414</v>
      </c>
      <c r="DH7" s="133">
        <f t="shared" si="5"/>
        <v>785</v>
      </c>
      <c r="DI7" s="133">
        <f t="shared" si="5"/>
        <v>83026</v>
      </c>
      <c r="DJ7" s="133">
        <f t="shared" si="5"/>
        <v>7449804</v>
      </c>
    </row>
    <row r="8" spans="1:114" ht="13.5" customHeight="1" x14ac:dyDescent="0.15">
      <c r="A8" s="114" t="s">
        <v>20</v>
      </c>
      <c r="B8" s="115" t="s">
        <v>323</v>
      </c>
      <c r="C8" s="114" t="s">
        <v>324</v>
      </c>
      <c r="D8" s="116">
        <f>SUM(E8,+L8)</f>
        <v>3709099</v>
      </c>
      <c r="E8" s="116">
        <f>SUM(F8:I8,K8)</f>
        <v>929691</v>
      </c>
      <c r="F8" s="116">
        <v>93826</v>
      </c>
      <c r="G8" s="116">
        <v>0</v>
      </c>
      <c r="H8" s="116">
        <v>557500</v>
      </c>
      <c r="I8" s="116">
        <v>170925</v>
      </c>
      <c r="J8" s="117" t="s">
        <v>375</v>
      </c>
      <c r="K8" s="116">
        <v>107440</v>
      </c>
      <c r="L8" s="116">
        <v>2779408</v>
      </c>
      <c r="M8" s="116">
        <f>SUM(N8,+U8)</f>
        <v>112171</v>
      </c>
      <c r="N8" s="116">
        <f>SUM(O8:R8,T8)</f>
        <v>4760</v>
      </c>
      <c r="O8" s="116">
        <v>0</v>
      </c>
      <c r="P8" s="116">
        <v>0</v>
      </c>
      <c r="Q8" s="116">
        <v>0</v>
      </c>
      <c r="R8" s="116">
        <v>4760</v>
      </c>
      <c r="S8" s="117" t="s">
        <v>375</v>
      </c>
      <c r="T8" s="116">
        <v>0</v>
      </c>
      <c r="U8" s="116">
        <v>107411</v>
      </c>
      <c r="V8" s="116">
        <f>+SUM(D8,M8)</f>
        <v>3821270</v>
      </c>
      <c r="W8" s="116">
        <f>+SUM(E8,N8)</f>
        <v>934451</v>
      </c>
      <c r="X8" s="116">
        <f>+SUM(F8,O8)</f>
        <v>93826</v>
      </c>
      <c r="Y8" s="116">
        <f>+SUM(G8,P8)</f>
        <v>0</v>
      </c>
      <c r="Z8" s="116">
        <f>+SUM(H8,Q8)</f>
        <v>557500</v>
      </c>
      <c r="AA8" s="116">
        <f>+SUM(I8,R8)</f>
        <v>175685</v>
      </c>
      <c r="AB8" s="117" t="str">
        <f>IF(+SUM(J8,S8)=0,"-",+SUM(J8,S8))</f>
        <v>-</v>
      </c>
      <c r="AC8" s="116">
        <f>+SUM(K8,T8)</f>
        <v>107440</v>
      </c>
      <c r="AD8" s="116">
        <f>+SUM(L8,U8)</f>
        <v>2886819</v>
      </c>
      <c r="AE8" s="116">
        <f>SUM(AF8,+AK8)</f>
        <v>969399</v>
      </c>
      <c r="AF8" s="116">
        <f>SUM(AG8:AJ8)</f>
        <v>969399</v>
      </c>
      <c r="AG8" s="116">
        <v>0</v>
      </c>
      <c r="AH8" s="116">
        <v>969399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2225568</v>
      </c>
      <c r="AN8" s="116">
        <f>SUM(AO8:AR8)</f>
        <v>765229</v>
      </c>
      <c r="AO8" s="116">
        <v>209678</v>
      </c>
      <c r="AP8" s="116">
        <v>290990</v>
      </c>
      <c r="AQ8" s="116">
        <v>264561</v>
      </c>
      <c r="AR8" s="116">
        <v>0</v>
      </c>
      <c r="AS8" s="116">
        <f>SUM(AT8:AV8)</f>
        <v>191694</v>
      </c>
      <c r="AT8" s="116">
        <v>29138</v>
      </c>
      <c r="AU8" s="116">
        <v>162103</v>
      </c>
      <c r="AV8" s="116">
        <v>453</v>
      </c>
      <c r="AW8" s="116">
        <v>0</v>
      </c>
      <c r="AX8" s="116">
        <f>SUM(AY8:BB8)</f>
        <v>1267860</v>
      </c>
      <c r="AY8" s="116">
        <v>639796</v>
      </c>
      <c r="AZ8" s="116">
        <v>421443</v>
      </c>
      <c r="BA8" s="116">
        <v>206621</v>
      </c>
      <c r="BB8" s="116">
        <v>0</v>
      </c>
      <c r="BC8" s="116">
        <v>459860</v>
      </c>
      <c r="BD8" s="116">
        <v>785</v>
      </c>
      <c r="BE8" s="116">
        <v>54272</v>
      </c>
      <c r="BF8" s="116">
        <f>SUM(AE8,+AM8,+BE8)</f>
        <v>3249239</v>
      </c>
      <c r="BG8" s="116">
        <f>SUM(BH8,+BM8)</f>
        <v>23996</v>
      </c>
      <c r="BH8" s="116">
        <f>SUM(BI8:BL8)</f>
        <v>23996</v>
      </c>
      <c r="BI8" s="116">
        <v>0</v>
      </c>
      <c r="BJ8" s="116">
        <v>17000</v>
      </c>
      <c r="BK8" s="116">
        <v>6996</v>
      </c>
      <c r="BL8" s="116">
        <v>0</v>
      </c>
      <c r="BM8" s="116">
        <v>0</v>
      </c>
      <c r="BN8" s="116">
        <v>0</v>
      </c>
      <c r="BO8" s="116">
        <f>SUM(BP8,BU8,BY8,BZ8,CF8)</f>
        <v>78390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5735</v>
      </c>
      <c r="BV8" s="116">
        <v>0</v>
      </c>
      <c r="BW8" s="116">
        <v>5735</v>
      </c>
      <c r="BX8" s="116">
        <v>0</v>
      </c>
      <c r="BY8" s="116">
        <v>0</v>
      </c>
      <c r="BZ8" s="116">
        <f>SUM(CA8:CD8)</f>
        <v>72655</v>
      </c>
      <c r="CA8" s="116">
        <v>0</v>
      </c>
      <c r="CB8" s="116">
        <v>38612</v>
      </c>
      <c r="CC8" s="116">
        <v>34043</v>
      </c>
      <c r="CD8" s="116">
        <v>0</v>
      </c>
      <c r="CE8" s="116">
        <v>0</v>
      </c>
      <c r="CF8" s="116">
        <v>0</v>
      </c>
      <c r="CG8" s="116">
        <v>9785</v>
      </c>
      <c r="CH8" s="116">
        <f>SUM(BG8,+BO8,+CG8)</f>
        <v>112171</v>
      </c>
      <c r="CI8" s="116">
        <f>SUM(AE8,+BG8)</f>
        <v>993395</v>
      </c>
      <c r="CJ8" s="116">
        <f>SUM(AF8,+BH8)</f>
        <v>993395</v>
      </c>
      <c r="CK8" s="116">
        <f>SUM(AG8,+BI8)</f>
        <v>0</v>
      </c>
      <c r="CL8" s="116">
        <f>SUM(AH8,+BJ8)</f>
        <v>986399</v>
      </c>
      <c r="CM8" s="116">
        <f>SUM(AI8,+BK8)</f>
        <v>6996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2303958</v>
      </c>
      <c r="CR8" s="116">
        <f>SUM(AN8,+BP8)</f>
        <v>765229</v>
      </c>
      <c r="CS8" s="116">
        <f>SUM(AO8,+BQ8)</f>
        <v>209678</v>
      </c>
      <c r="CT8" s="116">
        <f>SUM(AP8,+BR8)</f>
        <v>290990</v>
      </c>
      <c r="CU8" s="116">
        <f>SUM(AQ8,+BS8)</f>
        <v>264561</v>
      </c>
      <c r="CV8" s="116">
        <f>SUM(AR8,+BT8)</f>
        <v>0</v>
      </c>
      <c r="CW8" s="116">
        <f>SUM(AS8,+BU8)</f>
        <v>197429</v>
      </c>
      <c r="CX8" s="116">
        <f>SUM(AT8,+BV8)</f>
        <v>29138</v>
      </c>
      <c r="CY8" s="116">
        <f>SUM(AU8,+BW8)</f>
        <v>167838</v>
      </c>
      <c r="CZ8" s="116">
        <f>SUM(AV8,+BX8)</f>
        <v>453</v>
      </c>
      <c r="DA8" s="116">
        <f>SUM(AW8,+BY8)</f>
        <v>0</v>
      </c>
      <c r="DB8" s="116">
        <f>SUM(AX8,+BZ8)</f>
        <v>1340515</v>
      </c>
      <c r="DC8" s="116">
        <f>SUM(AY8,+CA8)</f>
        <v>639796</v>
      </c>
      <c r="DD8" s="116">
        <f>SUM(AZ8,+CB8)</f>
        <v>460055</v>
      </c>
      <c r="DE8" s="116">
        <f>SUM(BA8,+CC8)</f>
        <v>240664</v>
      </c>
      <c r="DF8" s="116">
        <f>SUM(BB8,+CD8)</f>
        <v>0</v>
      </c>
      <c r="DG8" s="116">
        <f>SUM(BC8,+CE8)</f>
        <v>459860</v>
      </c>
      <c r="DH8" s="116">
        <f>SUM(BD8,+CF8)</f>
        <v>785</v>
      </c>
      <c r="DI8" s="116">
        <f>SUM(BE8,+CG8)</f>
        <v>64057</v>
      </c>
      <c r="DJ8" s="116">
        <f>SUM(BF8,+CH8)</f>
        <v>3361410</v>
      </c>
    </row>
    <row r="9" spans="1:114" ht="13.5" customHeight="1" x14ac:dyDescent="0.15">
      <c r="A9" s="114" t="s">
        <v>20</v>
      </c>
      <c r="B9" s="115" t="s">
        <v>330</v>
      </c>
      <c r="C9" s="114" t="s">
        <v>331</v>
      </c>
      <c r="D9" s="116">
        <f>SUM(E9,+L9)</f>
        <v>832134</v>
      </c>
      <c r="E9" s="116">
        <f>SUM(F9:I9,K9)</f>
        <v>477957</v>
      </c>
      <c r="F9" s="116">
        <v>264000</v>
      </c>
      <c r="G9" s="116">
        <v>0</v>
      </c>
      <c r="H9" s="116">
        <v>0</v>
      </c>
      <c r="I9" s="116">
        <v>41278</v>
      </c>
      <c r="J9" s="117" t="s">
        <v>375</v>
      </c>
      <c r="K9" s="116">
        <v>172679</v>
      </c>
      <c r="L9" s="116">
        <v>354177</v>
      </c>
      <c r="M9" s="116">
        <f>SUM(N9,+U9)</f>
        <v>145465</v>
      </c>
      <c r="N9" s="116">
        <f>SUM(O9:R9,T9)</f>
        <v>2468</v>
      </c>
      <c r="O9" s="116">
        <v>0</v>
      </c>
      <c r="P9" s="116">
        <v>0</v>
      </c>
      <c r="Q9" s="116">
        <v>0</v>
      </c>
      <c r="R9" s="116">
        <v>2468</v>
      </c>
      <c r="S9" s="117" t="s">
        <v>375</v>
      </c>
      <c r="T9" s="116">
        <v>0</v>
      </c>
      <c r="U9" s="116">
        <v>142997</v>
      </c>
      <c r="V9" s="116">
        <f>+SUM(D9,M9)</f>
        <v>977599</v>
      </c>
      <c r="W9" s="116">
        <f>+SUM(E9,N9)</f>
        <v>480425</v>
      </c>
      <c r="X9" s="116">
        <f>+SUM(F9,O9)</f>
        <v>264000</v>
      </c>
      <c r="Y9" s="116">
        <f>+SUM(G9,P9)</f>
        <v>0</v>
      </c>
      <c r="Z9" s="116">
        <f>+SUM(H9,Q9)</f>
        <v>0</v>
      </c>
      <c r="AA9" s="116">
        <f>+SUM(I9,R9)</f>
        <v>43746</v>
      </c>
      <c r="AB9" s="117" t="str">
        <f>IF(+SUM(J9,S9)=0,"-",+SUM(J9,S9))</f>
        <v>-</v>
      </c>
      <c r="AC9" s="116">
        <f>+SUM(K9,T9)</f>
        <v>172679</v>
      </c>
      <c r="AD9" s="116">
        <f>+SUM(L9,U9)</f>
        <v>497174</v>
      </c>
      <c r="AE9" s="116">
        <f>SUM(AF9,+AK9)</f>
        <v>31251</v>
      </c>
      <c r="AF9" s="116">
        <f>SUM(AG9:AJ9)</f>
        <v>31251</v>
      </c>
      <c r="AG9" s="116">
        <v>0</v>
      </c>
      <c r="AH9" s="116">
        <v>31251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793514</v>
      </c>
      <c r="AN9" s="116">
        <f>SUM(AO9:AR9)</f>
        <v>58905</v>
      </c>
      <c r="AO9" s="116">
        <v>58905</v>
      </c>
      <c r="AP9" s="116">
        <v>0</v>
      </c>
      <c r="AQ9" s="116">
        <v>0</v>
      </c>
      <c r="AR9" s="116">
        <v>0</v>
      </c>
      <c r="AS9" s="116">
        <f>SUM(AT9:AV9)</f>
        <v>308963</v>
      </c>
      <c r="AT9" s="116">
        <v>0</v>
      </c>
      <c r="AU9" s="116">
        <v>285307</v>
      </c>
      <c r="AV9" s="116">
        <v>23656</v>
      </c>
      <c r="AW9" s="116">
        <v>0</v>
      </c>
      <c r="AX9" s="116">
        <f>SUM(AY9:BB9)</f>
        <v>425646</v>
      </c>
      <c r="AY9" s="116">
        <v>139783</v>
      </c>
      <c r="AZ9" s="116">
        <v>267338</v>
      </c>
      <c r="BA9" s="116">
        <v>18525</v>
      </c>
      <c r="BB9" s="116">
        <v>0</v>
      </c>
      <c r="BC9" s="116">
        <v>0</v>
      </c>
      <c r="BD9" s="116">
        <v>0</v>
      </c>
      <c r="BE9" s="116">
        <v>7369</v>
      </c>
      <c r="BF9" s="116">
        <f>SUM(AE9,+AM9,+BE9)</f>
        <v>832134</v>
      </c>
      <c r="BG9" s="116">
        <f>SUM(BH9,+BM9)</f>
        <v>56791</v>
      </c>
      <c r="BH9" s="116">
        <f>SUM(BI9:BL9)</f>
        <v>53513</v>
      </c>
      <c r="BI9" s="116">
        <v>0</v>
      </c>
      <c r="BJ9" s="116">
        <v>53513</v>
      </c>
      <c r="BK9" s="116">
        <v>0</v>
      </c>
      <c r="BL9" s="116">
        <v>0</v>
      </c>
      <c r="BM9" s="116">
        <v>3278</v>
      </c>
      <c r="BN9" s="116">
        <v>0</v>
      </c>
      <c r="BO9" s="116">
        <f>SUM(BP9,BU9,BY9,BZ9,CF9)</f>
        <v>88674</v>
      </c>
      <c r="BP9" s="116">
        <f>SUM(BQ9:BT9)</f>
        <v>26802</v>
      </c>
      <c r="BQ9" s="116">
        <v>12680</v>
      </c>
      <c r="BR9" s="116">
        <v>14122</v>
      </c>
      <c r="BS9" s="116">
        <v>0</v>
      </c>
      <c r="BT9" s="116">
        <v>0</v>
      </c>
      <c r="BU9" s="116">
        <f>SUM(BV9:BX9)</f>
        <v>61872</v>
      </c>
      <c r="BV9" s="116">
        <v>61872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145465</v>
      </c>
      <c r="CI9" s="116">
        <f>SUM(AE9,+BG9)</f>
        <v>88042</v>
      </c>
      <c r="CJ9" s="116">
        <f>SUM(AF9,+BH9)</f>
        <v>84764</v>
      </c>
      <c r="CK9" s="116">
        <f>SUM(AG9,+BI9)</f>
        <v>0</v>
      </c>
      <c r="CL9" s="116">
        <f>SUM(AH9,+BJ9)</f>
        <v>84764</v>
      </c>
      <c r="CM9" s="116">
        <f>SUM(AI9,+BK9)</f>
        <v>0</v>
      </c>
      <c r="CN9" s="116">
        <f>SUM(AJ9,+BL9)</f>
        <v>0</v>
      </c>
      <c r="CO9" s="116">
        <f>SUM(AK9,+BM9)</f>
        <v>3278</v>
      </c>
      <c r="CP9" s="116">
        <f>SUM(AL9,+BN9)</f>
        <v>0</v>
      </c>
      <c r="CQ9" s="116">
        <f>SUM(AM9,+BO9)</f>
        <v>882188</v>
      </c>
      <c r="CR9" s="116">
        <f>SUM(AN9,+BP9)</f>
        <v>85707</v>
      </c>
      <c r="CS9" s="116">
        <f>SUM(AO9,+BQ9)</f>
        <v>71585</v>
      </c>
      <c r="CT9" s="116">
        <f>SUM(AP9,+BR9)</f>
        <v>14122</v>
      </c>
      <c r="CU9" s="116">
        <f>SUM(AQ9,+BS9)</f>
        <v>0</v>
      </c>
      <c r="CV9" s="116">
        <f>SUM(AR9,+BT9)</f>
        <v>0</v>
      </c>
      <c r="CW9" s="116">
        <f>SUM(AS9,+BU9)</f>
        <v>370835</v>
      </c>
      <c r="CX9" s="116">
        <f>SUM(AT9,+BV9)</f>
        <v>61872</v>
      </c>
      <c r="CY9" s="116">
        <f>SUM(AU9,+BW9)</f>
        <v>285307</v>
      </c>
      <c r="CZ9" s="116">
        <f>SUM(AV9,+BX9)</f>
        <v>23656</v>
      </c>
      <c r="DA9" s="116">
        <f>SUM(AW9,+BY9)</f>
        <v>0</v>
      </c>
      <c r="DB9" s="116">
        <f>SUM(AX9,+BZ9)</f>
        <v>425646</v>
      </c>
      <c r="DC9" s="116">
        <f>SUM(AY9,+CA9)</f>
        <v>139783</v>
      </c>
      <c r="DD9" s="116">
        <f>SUM(AZ9,+CB9)</f>
        <v>267338</v>
      </c>
      <c r="DE9" s="116">
        <f>SUM(BA9,+CC9)</f>
        <v>18525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7369</v>
      </c>
      <c r="DJ9" s="116">
        <f>SUM(BF9,+CH9)</f>
        <v>977599</v>
      </c>
    </row>
    <row r="10" spans="1:114" ht="13.5" customHeight="1" x14ac:dyDescent="0.15">
      <c r="A10" s="114" t="s">
        <v>20</v>
      </c>
      <c r="B10" s="115" t="s">
        <v>332</v>
      </c>
      <c r="C10" s="114" t="s">
        <v>333</v>
      </c>
      <c r="D10" s="116">
        <f>SUM(E10,+L10)</f>
        <v>618104</v>
      </c>
      <c r="E10" s="116">
        <f>SUM(F10:I10,K10)</f>
        <v>134724</v>
      </c>
      <c r="F10" s="116">
        <v>0</v>
      </c>
      <c r="G10" s="116">
        <v>0</v>
      </c>
      <c r="H10" s="116">
        <v>0</v>
      </c>
      <c r="I10" s="116">
        <v>50178</v>
      </c>
      <c r="J10" s="117" t="s">
        <v>375</v>
      </c>
      <c r="K10" s="116">
        <v>84546</v>
      </c>
      <c r="L10" s="116">
        <v>483380</v>
      </c>
      <c r="M10" s="116">
        <f>SUM(N10,+U10)</f>
        <v>84400</v>
      </c>
      <c r="N10" s="116">
        <f>SUM(O10:R10,T10)</f>
        <v>20171</v>
      </c>
      <c r="O10" s="116">
        <v>0</v>
      </c>
      <c r="P10" s="116">
        <v>0</v>
      </c>
      <c r="Q10" s="116">
        <v>0</v>
      </c>
      <c r="R10" s="116">
        <v>953</v>
      </c>
      <c r="S10" s="117" t="s">
        <v>375</v>
      </c>
      <c r="T10" s="116">
        <v>19218</v>
      </c>
      <c r="U10" s="116">
        <v>64229</v>
      </c>
      <c r="V10" s="116">
        <f>+SUM(D10,M10)</f>
        <v>702504</v>
      </c>
      <c r="W10" s="116">
        <f>+SUM(E10,N10)</f>
        <v>154895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51131</v>
      </c>
      <c r="AB10" s="117" t="str">
        <f>IF(+SUM(J10,S10)=0,"-",+SUM(J10,S10))</f>
        <v>-</v>
      </c>
      <c r="AC10" s="116">
        <f>+SUM(K10,T10)</f>
        <v>103764</v>
      </c>
      <c r="AD10" s="116">
        <f>+SUM(L10,U10)</f>
        <v>547609</v>
      </c>
      <c r="AE10" s="116">
        <f>SUM(AF10,+AK10)</f>
        <v>4037</v>
      </c>
      <c r="AF10" s="116">
        <f>SUM(AG10:AJ10)</f>
        <v>4037</v>
      </c>
      <c r="AG10" s="116">
        <v>0</v>
      </c>
      <c r="AH10" s="116">
        <v>0</v>
      </c>
      <c r="AI10" s="116">
        <v>4037</v>
      </c>
      <c r="AJ10" s="116">
        <v>0</v>
      </c>
      <c r="AK10" s="116">
        <v>0</v>
      </c>
      <c r="AL10" s="116">
        <v>0</v>
      </c>
      <c r="AM10" s="116">
        <f>SUM(AN10,AS10,AW10,AX10,BD10)</f>
        <v>614067</v>
      </c>
      <c r="AN10" s="116">
        <f>SUM(AO10:AR10)</f>
        <v>19038</v>
      </c>
      <c r="AO10" s="116">
        <v>19038</v>
      </c>
      <c r="AP10" s="116">
        <v>0</v>
      </c>
      <c r="AQ10" s="116">
        <v>0</v>
      </c>
      <c r="AR10" s="116">
        <v>0</v>
      </c>
      <c r="AS10" s="116">
        <f>SUM(AT10:AV10)</f>
        <v>162321</v>
      </c>
      <c r="AT10" s="116">
        <v>652</v>
      </c>
      <c r="AU10" s="116">
        <v>161669</v>
      </c>
      <c r="AV10" s="116">
        <v>0</v>
      </c>
      <c r="AW10" s="116">
        <v>4887</v>
      </c>
      <c r="AX10" s="116">
        <f>SUM(AY10:BB10)</f>
        <v>427821</v>
      </c>
      <c r="AY10" s="116">
        <v>166786</v>
      </c>
      <c r="AZ10" s="116">
        <v>258740</v>
      </c>
      <c r="BA10" s="116">
        <v>1120</v>
      </c>
      <c r="BB10" s="116">
        <v>1175</v>
      </c>
      <c r="BC10" s="116">
        <v>0</v>
      </c>
      <c r="BD10" s="116">
        <v>0</v>
      </c>
      <c r="BE10" s="116">
        <v>0</v>
      </c>
      <c r="BF10" s="116">
        <f>SUM(AE10,+AM10,+BE10)</f>
        <v>618104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84400</v>
      </c>
      <c r="BP10" s="116">
        <f>SUM(BQ10:BT10)</f>
        <v>8844</v>
      </c>
      <c r="BQ10" s="116">
        <v>8844</v>
      </c>
      <c r="BR10" s="116">
        <v>0</v>
      </c>
      <c r="BS10" s="116">
        <v>0</v>
      </c>
      <c r="BT10" s="116">
        <v>0</v>
      </c>
      <c r="BU10" s="116">
        <f>SUM(BV10:BX10)</f>
        <v>37273</v>
      </c>
      <c r="BV10" s="116">
        <v>0</v>
      </c>
      <c r="BW10" s="116">
        <v>37273</v>
      </c>
      <c r="BX10" s="116">
        <v>0</v>
      </c>
      <c r="BY10" s="116">
        <v>0</v>
      </c>
      <c r="BZ10" s="116">
        <f>SUM(CA10:CD10)</f>
        <v>38283</v>
      </c>
      <c r="CA10" s="116">
        <v>0</v>
      </c>
      <c r="CB10" s="116">
        <v>38283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84400</v>
      </c>
      <c r="CI10" s="116">
        <f>SUM(AE10,+BG10)</f>
        <v>4037</v>
      </c>
      <c r="CJ10" s="116">
        <f>SUM(AF10,+BH10)</f>
        <v>4037</v>
      </c>
      <c r="CK10" s="116">
        <f>SUM(AG10,+BI10)</f>
        <v>0</v>
      </c>
      <c r="CL10" s="116">
        <f>SUM(AH10,+BJ10)</f>
        <v>0</v>
      </c>
      <c r="CM10" s="116">
        <f>SUM(AI10,+BK10)</f>
        <v>4037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698467</v>
      </c>
      <c r="CR10" s="116">
        <f>SUM(AN10,+BP10)</f>
        <v>27882</v>
      </c>
      <c r="CS10" s="116">
        <f>SUM(AO10,+BQ10)</f>
        <v>27882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199594</v>
      </c>
      <c r="CX10" s="116">
        <f>SUM(AT10,+BV10)</f>
        <v>652</v>
      </c>
      <c r="CY10" s="116">
        <f>SUM(AU10,+BW10)</f>
        <v>198942</v>
      </c>
      <c r="CZ10" s="116">
        <f>SUM(AV10,+BX10)</f>
        <v>0</v>
      </c>
      <c r="DA10" s="116">
        <f>SUM(AW10,+BY10)</f>
        <v>4887</v>
      </c>
      <c r="DB10" s="116">
        <f>SUM(AX10,+BZ10)</f>
        <v>466104</v>
      </c>
      <c r="DC10" s="116">
        <f>SUM(AY10,+CA10)</f>
        <v>166786</v>
      </c>
      <c r="DD10" s="116">
        <f>SUM(AZ10,+CB10)</f>
        <v>297023</v>
      </c>
      <c r="DE10" s="116">
        <f>SUM(BA10,+CC10)</f>
        <v>1120</v>
      </c>
      <c r="DF10" s="116">
        <f>SUM(BB10,+CD10)</f>
        <v>1175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702504</v>
      </c>
    </row>
    <row r="11" spans="1:114" ht="13.5" customHeight="1" x14ac:dyDescent="0.15">
      <c r="A11" s="114" t="s">
        <v>20</v>
      </c>
      <c r="B11" s="115" t="s">
        <v>334</v>
      </c>
      <c r="C11" s="114" t="s">
        <v>335</v>
      </c>
      <c r="D11" s="116">
        <f>SUM(E11,+L11)</f>
        <v>623959</v>
      </c>
      <c r="E11" s="116">
        <f>SUM(F11:I11,K11)</f>
        <v>670</v>
      </c>
      <c r="F11" s="116">
        <v>0</v>
      </c>
      <c r="G11" s="116">
        <v>0</v>
      </c>
      <c r="H11" s="116">
        <v>0</v>
      </c>
      <c r="I11" s="116">
        <v>70</v>
      </c>
      <c r="J11" s="117" t="s">
        <v>375</v>
      </c>
      <c r="K11" s="116">
        <v>600</v>
      </c>
      <c r="L11" s="116">
        <v>623289</v>
      </c>
      <c r="M11" s="116">
        <f>SUM(N11,+U11)</f>
        <v>92330</v>
      </c>
      <c r="N11" s="116">
        <f>SUM(O11:R11,T11)</f>
        <v>3573</v>
      </c>
      <c r="O11" s="116">
        <v>0</v>
      </c>
      <c r="P11" s="116">
        <v>0</v>
      </c>
      <c r="Q11" s="116">
        <v>0</v>
      </c>
      <c r="R11" s="116">
        <v>3573</v>
      </c>
      <c r="S11" s="117" t="s">
        <v>375</v>
      </c>
      <c r="T11" s="116">
        <v>0</v>
      </c>
      <c r="U11" s="116">
        <v>88757</v>
      </c>
      <c r="V11" s="116">
        <f>+SUM(D11,M11)</f>
        <v>716289</v>
      </c>
      <c r="W11" s="116">
        <f>+SUM(E11,N11)</f>
        <v>4243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3643</v>
      </c>
      <c r="AB11" s="117" t="str">
        <f>IF(+SUM(J11,S11)=0,"-",+SUM(J11,S11))</f>
        <v>-</v>
      </c>
      <c r="AC11" s="116">
        <f>+SUM(K11,T11)</f>
        <v>600</v>
      </c>
      <c r="AD11" s="116">
        <f>+SUM(L11,U11)</f>
        <v>712046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171490</v>
      </c>
      <c r="AN11" s="116">
        <f>SUM(AO11:AR11)</f>
        <v>8829</v>
      </c>
      <c r="AO11" s="116">
        <v>8829</v>
      </c>
      <c r="AP11" s="116">
        <v>0</v>
      </c>
      <c r="AQ11" s="116">
        <v>0</v>
      </c>
      <c r="AR11" s="116">
        <v>0</v>
      </c>
      <c r="AS11" s="116">
        <f>SUM(AT11:AV11)</f>
        <v>6993</v>
      </c>
      <c r="AT11" s="116">
        <v>3249</v>
      </c>
      <c r="AU11" s="116">
        <v>1276</v>
      </c>
      <c r="AV11" s="116">
        <v>2468</v>
      </c>
      <c r="AW11" s="116">
        <v>0</v>
      </c>
      <c r="AX11" s="116">
        <f>SUM(AY11:BB11)</f>
        <v>155668</v>
      </c>
      <c r="AY11" s="116">
        <v>155575</v>
      </c>
      <c r="AZ11" s="116">
        <v>93</v>
      </c>
      <c r="BA11" s="116">
        <v>0</v>
      </c>
      <c r="BB11" s="116">
        <v>0</v>
      </c>
      <c r="BC11" s="116">
        <v>451722</v>
      </c>
      <c r="BD11" s="116">
        <v>0</v>
      </c>
      <c r="BE11" s="116">
        <v>747</v>
      </c>
      <c r="BF11" s="116">
        <f>SUM(AE11,+AM11,+BE11)</f>
        <v>172237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92330</v>
      </c>
      <c r="BP11" s="116">
        <f>SUM(BQ11:BT11)</f>
        <v>25511</v>
      </c>
      <c r="BQ11" s="116">
        <v>5833</v>
      </c>
      <c r="BR11" s="116">
        <v>0</v>
      </c>
      <c r="BS11" s="116">
        <v>19678</v>
      </c>
      <c r="BT11" s="116">
        <v>0</v>
      </c>
      <c r="BU11" s="116">
        <f>SUM(BV11:BX11)</f>
        <v>63951</v>
      </c>
      <c r="BV11" s="116">
        <v>0</v>
      </c>
      <c r="BW11" s="116">
        <v>63951</v>
      </c>
      <c r="BX11" s="116">
        <v>0</v>
      </c>
      <c r="BY11" s="116">
        <v>0</v>
      </c>
      <c r="BZ11" s="116">
        <f>SUM(CA11:CD11)</f>
        <v>2868</v>
      </c>
      <c r="CA11" s="116">
        <v>2868</v>
      </c>
      <c r="CB11" s="116">
        <v>0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92330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263820</v>
      </c>
      <c r="CR11" s="116">
        <f>SUM(AN11,+BP11)</f>
        <v>34340</v>
      </c>
      <c r="CS11" s="116">
        <f>SUM(AO11,+BQ11)</f>
        <v>14662</v>
      </c>
      <c r="CT11" s="116">
        <f>SUM(AP11,+BR11)</f>
        <v>0</v>
      </c>
      <c r="CU11" s="116">
        <f>SUM(AQ11,+BS11)</f>
        <v>19678</v>
      </c>
      <c r="CV11" s="116">
        <f>SUM(AR11,+BT11)</f>
        <v>0</v>
      </c>
      <c r="CW11" s="116">
        <f>SUM(AS11,+BU11)</f>
        <v>70944</v>
      </c>
      <c r="CX11" s="116">
        <f>SUM(AT11,+BV11)</f>
        <v>3249</v>
      </c>
      <c r="CY11" s="116">
        <f>SUM(AU11,+BW11)</f>
        <v>65227</v>
      </c>
      <c r="CZ11" s="116">
        <f>SUM(AV11,+BX11)</f>
        <v>2468</v>
      </c>
      <c r="DA11" s="116">
        <f>SUM(AW11,+BY11)</f>
        <v>0</v>
      </c>
      <c r="DB11" s="116">
        <f>SUM(AX11,+BZ11)</f>
        <v>158536</v>
      </c>
      <c r="DC11" s="116">
        <f>SUM(AY11,+CA11)</f>
        <v>158443</v>
      </c>
      <c r="DD11" s="116">
        <f>SUM(AZ11,+CB11)</f>
        <v>93</v>
      </c>
      <c r="DE11" s="116">
        <f>SUM(BA11,+CC11)</f>
        <v>0</v>
      </c>
      <c r="DF11" s="116">
        <f>SUM(BB11,+CD11)</f>
        <v>0</v>
      </c>
      <c r="DG11" s="116">
        <f>SUM(BC11,+CE11)</f>
        <v>451722</v>
      </c>
      <c r="DH11" s="116">
        <f>SUM(BD11,+CF11)</f>
        <v>0</v>
      </c>
      <c r="DI11" s="116">
        <f>SUM(BE11,+CG11)</f>
        <v>747</v>
      </c>
      <c r="DJ11" s="116">
        <f>SUM(BF11,+CH11)</f>
        <v>264567</v>
      </c>
    </row>
    <row r="12" spans="1:114" ht="13.5" customHeight="1" x14ac:dyDescent="0.15">
      <c r="A12" s="114" t="s">
        <v>20</v>
      </c>
      <c r="B12" s="115" t="s">
        <v>338</v>
      </c>
      <c r="C12" s="114" t="s">
        <v>339</v>
      </c>
      <c r="D12" s="116">
        <f>SUM(E12,+L12)</f>
        <v>414737</v>
      </c>
      <c r="E12" s="116">
        <f>SUM(F12:I12,K12)</f>
        <v>1809</v>
      </c>
      <c r="F12" s="116">
        <v>0</v>
      </c>
      <c r="G12" s="116">
        <v>0</v>
      </c>
      <c r="H12" s="116">
        <v>0</v>
      </c>
      <c r="I12" s="116">
        <v>1809</v>
      </c>
      <c r="J12" s="117" t="s">
        <v>375</v>
      </c>
      <c r="K12" s="116">
        <v>0</v>
      </c>
      <c r="L12" s="116">
        <v>412928</v>
      </c>
      <c r="M12" s="116">
        <f>SUM(N12,+U12)</f>
        <v>31018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375</v>
      </c>
      <c r="T12" s="116">
        <v>0</v>
      </c>
      <c r="U12" s="116">
        <v>31018</v>
      </c>
      <c r="V12" s="116">
        <f>+SUM(D12,M12)</f>
        <v>445755</v>
      </c>
      <c r="W12" s="116">
        <f>+SUM(E12,N12)</f>
        <v>1809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1809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443946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87853</v>
      </c>
      <c r="AN12" s="116">
        <f>SUM(AO12:AR12)</f>
        <v>28487</v>
      </c>
      <c r="AO12" s="116">
        <v>28487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59366</v>
      </c>
      <c r="AY12" s="116">
        <v>59366</v>
      </c>
      <c r="AZ12" s="116">
        <v>0</v>
      </c>
      <c r="BA12" s="116">
        <v>0</v>
      </c>
      <c r="BB12" s="116">
        <v>0</v>
      </c>
      <c r="BC12" s="116">
        <v>326884</v>
      </c>
      <c r="BD12" s="116">
        <v>0</v>
      </c>
      <c r="BE12" s="116">
        <v>0</v>
      </c>
      <c r="BF12" s="116">
        <f>SUM(AE12,+AM12,+BE12)</f>
        <v>87853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2487</v>
      </c>
      <c r="BP12" s="116">
        <f>SUM(BQ12:BT12)</f>
        <v>2487</v>
      </c>
      <c r="BQ12" s="116">
        <v>2487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28531</v>
      </c>
      <c r="CF12" s="116">
        <v>0</v>
      </c>
      <c r="CG12" s="116">
        <v>0</v>
      </c>
      <c r="CH12" s="116">
        <f>SUM(BG12,+BO12,+CG12)</f>
        <v>2487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90340</v>
      </c>
      <c r="CR12" s="116">
        <f>SUM(AN12,+BP12)</f>
        <v>30974</v>
      </c>
      <c r="CS12" s="116">
        <f>SUM(AO12,+BQ12)</f>
        <v>30974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0</v>
      </c>
      <c r="CX12" s="116">
        <f>SUM(AT12,+BV12)</f>
        <v>0</v>
      </c>
      <c r="CY12" s="116">
        <f>SUM(AU12,+BW12)</f>
        <v>0</v>
      </c>
      <c r="CZ12" s="116">
        <f>SUM(AV12,+BX12)</f>
        <v>0</v>
      </c>
      <c r="DA12" s="116">
        <f>SUM(AW12,+BY12)</f>
        <v>0</v>
      </c>
      <c r="DB12" s="116">
        <f>SUM(AX12,+BZ12)</f>
        <v>59366</v>
      </c>
      <c r="DC12" s="116">
        <f>SUM(AY12,+CA12)</f>
        <v>59366</v>
      </c>
      <c r="DD12" s="116">
        <f>SUM(AZ12,+CB12)</f>
        <v>0</v>
      </c>
      <c r="DE12" s="116">
        <f>SUM(BA12,+CC12)</f>
        <v>0</v>
      </c>
      <c r="DF12" s="116">
        <f>SUM(BB12,+CD12)</f>
        <v>0</v>
      </c>
      <c r="DG12" s="116">
        <f>SUM(BC12,+CE12)</f>
        <v>355415</v>
      </c>
      <c r="DH12" s="116">
        <f>SUM(BD12,+CF12)</f>
        <v>0</v>
      </c>
      <c r="DI12" s="116">
        <f>SUM(BE12,+CG12)</f>
        <v>0</v>
      </c>
      <c r="DJ12" s="116">
        <f>SUM(BF12,+CH12)</f>
        <v>90340</v>
      </c>
    </row>
    <row r="13" spans="1:114" ht="13.5" customHeight="1" x14ac:dyDescent="0.15">
      <c r="A13" s="114" t="s">
        <v>20</v>
      </c>
      <c r="B13" s="115" t="s">
        <v>342</v>
      </c>
      <c r="C13" s="114" t="s">
        <v>343</v>
      </c>
      <c r="D13" s="116">
        <f>SUM(E13,+L13)</f>
        <v>830223</v>
      </c>
      <c r="E13" s="116">
        <f>SUM(F13:I13,K13)</f>
        <v>13151</v>
      </c>
      <c r="F13" s="116">
        <v>0</v>
      </c>
      <c r="G13" s="116">
        <v>0</v>
      </c>
      <c r="H13" s="116">
        <v>0</v>
      </c>
      <c r="I13" s="116">
        <v>0</v>
      </c>
      <c r="J13" s="117" t="s">
        <v>375</v>
      </c>
      <c r="K13" s="116">
        <v>13151</v>
      </c>
      <c r="L13" s="116">
        <v>817072</v>
      </c>
      <c r="M13" s="116">
        <f>SUM(N13,+U13)</f>
        <v>105804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375</v>
      </c>
      <c r="T13" s="116">
        <v>0</v>
      </c>
      <c r="U13" s="116">
        <v>105804</v>
      </c>
      <c r="V13" s="116">
        <f>+SUM(D13,M13)</f>
        <v>936027</v>
      </c>
      <c r="W13" s="116">
        <f>+SUM(E13,N13)</f>
        <v>13151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13151</v>
      </c>
      <c r="AD13" s="116">
        <f>+SUM(L13,U13)</f>
        <v>922876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290472</v>
      </c>
      <c r="AN13" s="116">
        <f>SUM(AO13:AR13)</f>
        <v>30189</v>
      </c>
      <c r="AO13" s="116">
        <v>30189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260283</v>
      </c>
      <c r="AY13" s="116">
        <v>216130</v>
      </c>
      <c r="AZ13" s="116">
        <v>44153</v>
      </c>
      <c r="BA13" s="116">
        <v>0</v>
      </c>
      <c r="BB13" s="116">
        <v>0</v>
      </c>
      <c r="BC13" s="116">
        <v>539751</v>
      </c>
      <c r="BD13" s="116">
        <v>0</v>
      </c>
      <c r="BE13" s="116">
        <v>0</v>
      </c>
      <c r="BF13" s="116">
        <f>SUM(AE13,+AM13,+BE13)</f>
        <v>290472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105804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290472</v>
      </c>
      <c r="CR13" s="116">
        <f>SUM(AN13,+BP13)</f>
        <v>30189</v>
      </c>
      <c r="CS13" s="116">
        <f>SUM(AO13,+BQ13)</f>
        <v>30189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260283</v>
      </c>
      <c r="DC13" s="116">
        <f>SUM(AY13,+CA13)</f>
        <v>216130</v>
      </c>
      <c r="DD13" s="116">
        <f>SUM(AZ13,+CB13)</f>
        <v>44153</v>
      </c>
      <c r="DE13" s="116">
        <f>SUM(BA13,+CC13)</f>
        <v>0</v>
      </c>
      <c r="DF13" s="116">
        <f>SUM(BB13,+CD13)</f>
        <v>0</v>
      </c>
      <c r="DG13" s="116">
        <f>SUM(BC13,+CE13)</f>
        <v>645555</v>
      </c>
      <c r="DH13" s="116">
        <f>SUM(BD13,+CF13)</f>
        <v>0</v>
      </c>
      <c r="DI13" s="116">
        <f>SUM(BE13,+CG13)</f>
        <v>0</v>
      </c>
      <c r="DJ13" s="116">
        <f>SUM(BF13,+CH13)</f>
        <v>290472</v>
      </c>
    </row>
    <row r="14" spans="1:114" ht="13.5" customHeight="1" x14ac:dyDescent="0.15">
      <c r="A14" s="114" t="s">
        <v>20</v>
      </c>
      <c r="B14" s="115" t="s">
        <v>344</v>
      </c>
      <c r="C14" s="114" t="s">
        <v>345</v>
      </c>
      <c r="D14" s="116">
        <f>SUM(E14,+L14)</f>
        <v>345659</v>
      </c>
      <c r="E14" s="116">
        <f>SUM(F14:I14,K14)</f>
        <v>63993</v>
      </c>
      <c r="F14" s="116">
        <v>0</v>
      </c>
      <c r="G14" s="116">
        <v>0</v>
      </c>
      <c r="H14" s="116">
        <v>0</v>
      </c>
      <c r="I14" s="116">
        <v>63763</v>
      </c>
      <c r="J14" s="117" t="s">
        <v>375</v>
      </c>
      <c r="K14" s="116">
        <v>230</v>
      </c>
      <c r="L14" s="116">
        <v>281666</v>
      </c>
      <c r="M14" s="116">
        <f>SUM(N14,+U14)</f>
        <v>50095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375</v>
      </c>
      <c r="T14" s="116">
        <v>0</v>
      </c>
      <c r="U14" s="116">
        <v>50095</v>
      </c>
      <c r="V14" s="116">
        <f>+SUM(D14,M14)</f>
        <v>395754</v>
      </c>
      <c r="W14" s="116">
        <f>+SUM(E14,N14)</f>
        <v>63993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63763</v>
      </c>
      <c r="AB14" s="117" t="str">
        <f>IF(+SUM(J14,S14)=0,"-",+SUM(J14,S14))</f>
        <v>-</v>
      </c>
      <c r="AC14" s="116">
        <f>+SUM(K14,T14)</f>
        <v>230</v>
      </c>
      <c r="AD14" s="116">
        <f>+SUM(L14,U14)</f>
        <v>331761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135669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135669</v>
      </c>
      <c r="AY14" s="116">
        <v>135669</v>
      </c>
      <c r="AZ14" s="116">
        <v>0</v>
      </c>
      <c r="BA14" s="116">
        <v>0</v>
      </c>
      <c r="BB14" s="116">
        <v>0</v>
      </c>
      <c r="BC14" s="116">
        <v>209990</v>
      </c>
      <c r="BD14" s="116">
        <v>0</v>
      </c>
      <c r="BE14" s="116">
        <v>0</v>
      </c>
      <c r="BF14" s="116">
        <f>SUM(AE14,+AM14,+BE14)</f>
        <v>135669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50095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135669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135669</v>
      </c>
      <c r="DC14" s="116">
        <f>SUM(AY14,+CA14)</f>
        <v>135669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260085</v>
      </c>
      <c r="DH14" s="116">
        <f>SUM(BD14,+CF14)</f>
        <v>0</v>
      </c>
      <c r="DI14" s="116">
        <f>SUM(BE14,+CG14)</f>
        <v>0</v>
      </c>
      <c r="DJ14" s="116">
        <f>SUM(BF14,+CH14)</f>
        <v>135669</v>
      </c>
    </row>
    <row r="15" spans="1:114" ht="13.5" customHeight="1" x14ac:dyDescent="0.15">
      <c r="A15" s="114" t="s">
        <v>20</v>
      </c>
      <c r="B15" s="115" t="s">
        <v>349</v>
      </c>
      <c r="C15" s="114" t="s">
        <v>350</v>
      </c>
      <c r="D15" s="116">
        <f>SUM(E15,+L15)</f>
        <v>1014873</v>
      </c>
      <c r="E15" s="116">
        <f>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7" t="s">
        <v>375</v>
      </c>
      <c r="K15" s="116">
        <v>0</v>
      </c>
      <c r="L15" s="116">
        <v>1014873</v>
      </c>
      <c r="M15" s="116">
        <f>SUM(N15,+U15)</f>
        <v>110530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375</v>
      </c>
      <c r="T15" s="116">
        <v>0</v>
      </c>
      <c r="U15" s="116">
        <v>110530</v>
      </c>
      <c r="V15" s="116">
        <f>+SUM(D15,M15)</f>
        <v>1125403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1125403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1014873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110530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0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1125403</v>
      </c>
      <c r="DH15" s="116">
        <f>SUM(BD15,+CF15)</f>
        <v>0</v>
      </c>
      <c r="DI15" s="116">
        <f>SUM(BE15,+CG15)</f>
        <v>0</v>
      </c>
      <c r="DJ15" s="116">
        <f>SUM(BF15,+CH15)</f>
        <v>0</v>
      </c>
    </row>
    <row r="16" spans="1:114" ht="13.5" customHeight="1" x14ac:dyDescent="0.15">
      <c r="A16" s="114" t="s">
        <v>20</v>
      </c>
      <c r="B16" s="115" t="s">
        <v>353</v>
      </c>
      <c r="C16" s="114" t="s">
        <v>354</v>
      </c>
      <c r="D16" s="116">
        <f>SUM(E16,+L16)</f>
        <v>886444</v>
      </c>
      <c r="E16" s="116">
        <f>SUM(F16:I16,K16)</f>
        <v>177844</v>
      </c>
      <c r="F16" s="116">
        <v>0</v>
      </c>
      <c r="G16" s="116">
        <v>0</v>
      </c>
      <c r="H16" s="116">
        <v>0</v>
      </c>
      <c r="I16" s="116">
        <v>171365</v>
      </c>
      <c r="J16" s="117" t="s">
        <v>375</v>
      </c>
      <c r="K16" s="116">
        <v>6479</v>
      </c>
      <c r="L16" s="116">
        <v>708600</v>
      </c>
      <c r="M16" s="116">
        <f>SUM(N16,+U16)</f>
        <v>109667</v>
      </c>
      <c r="N16" s="116">
        <f>SUM(O16:R16,T16)</f>
        <v>2500</v>
      </c>
      <c r="O16" s="116">
        <v>0</v>
      </c>
      <c r="P16" s="116">
        <v>0</v>
      </c>
      <c r="Q16" s="116">
        <v>0</v>
      </c>
      <c r="R16" s="116">
        <v>0</v>
      </c>
      <c r="S16" s="117" t="s">
        <v>375</v>
      </c>
      <c r="T16" s="116">
        <v>2500</v>
      </c>
      <c r="U16" s="116">
        <v>107167</v>
      </c>
      <c r="V16" s="116">
        <f>+SUM(D16,M16)</f>
        <v>996111</v>
      </c>
      <c r="W16" s="116">
        <f>+SUM(E16,N16)</f>
        <v>180344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171365</v>
      </c>
      <c r="AB16" s="117" t="str">
        <f>IF(+SUM(J16,S16)=0,"-",+SUM(J16,S16))</f>
        <v>-</v>
      </c>
      <c r="AC16" s="116">
        <f>+SUM(K16,T16)</f>
        <v>8979</v>
      </c>
      <c r="AD16" s="116">
        <f>+SUM(L16,U16)</f>
        <v>815767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321372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321372</v>
      </c>
      <c r="AY16" s="116">
        <v>261407</v>
      </c>
      <c r="AZ16" s="116">
        <v>9406</v>
      </c>
      <c r="BA16" s="116">
        <v>0</v>
      </c>
      <c r="BB16" s="116">
        <v>50559</v>
      </c>
      <c r="BC16" s="116">
        <v>565072</v>
      </c>
      <c r="BD16" s="116">
        <v>0</v>
      </c>
      <c r="BE16" s="116">
        <v>0</v>
      </c>
      <c r="BF16" s="116">
        <f>SUM(AE16,+AM16,+BE16)</f>
        <v>321372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109667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321372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321372</v>
      </c>
      <c r="DC16" s="116">
        <f>SUM(AY16,+CA16)</f>
        <v>261407</v>
      </c>
      <c r="DD16" s="116">
        <f>SUM(AZ16,+CB16)</f>
        <v>9406</v>
      </c>
      <c r="DE16" s="116">
        <f>SUM(BA16,+CC16)</f>
        <v>0</v>
      </c>
      <c r="DF16" s="116">
        <f>SUM(BB16,+CD16)</f>
        <v>50559</v>
      </c>
      <c r="DG16" s="116">
        <f>SUM(BC16,+CE16)</f>
        <v>674739</v>
      </c>
      <c r="DH16" s="116">
        <f>SUM(BD16,+CF16)</f>
        <v>0</v>
      </c>
      <c r="DI16" s="116">
        <f>SUM(BE16,+CG16)</f>
        <v>0</v>
      </c>
      <c r="DJ16" s="116">
        <f>SUM(BF16,+CH16)</f>
        <v>321372</v>
      </c>
    </row>
    <row r="17" spans="1:114" ht="13.5" customHeight="1" x14ac:dyDescent="0.15">
      <c r="A17" s="114" t="s">
        <v>20</v>
      </c>
      <c r="B17" s="115" t="s">
        <v>355</v>
      </c>
      <c r="C17" s="114" t="s">
        <v>356</v>
      </c>
      <c r="D17" s="116">
        <f>SUM(E17,+L17)</f>
        <v>225957</v>
      </c>
      <c r="E17" s="116">
        <f>SUM(F17:I17,K17)</f>
        <v>16446</v>
      </c>
      <c r="F17" s="116">
        <v>0</v>
      </c>
      <c r="G17" s="116">
        <v>0</v>
      </c>
      <c r="H17" s="116">
        <v>0</v>
      </c>
      <c r="I17" s="116">
        <v>0</v>
      </c>
      <c r="J17" s="117" t="s">
        <v>375</v>
      </c>
      <c r="K17" s="116">
        <v>16446</v>
      </c>
      <c r="L17" s="116">
        <v>209511</v>
      </c>
      <c r="M17" s="116">
        <f>SUM(N17,+U17)</f>
        <v>15648</v>
      </c>
      <c r="N17" s="116">
        <f>SUM(O17:R17,T17)</f>
        <v>20</v>
      </c>
      <c r="O17" s="116">
        <v>0</v>
      </c>
      <c r="P17" s="116">
        <v>0</v>
      </c>
      <c r="Q17" s="116">
        <v>0</v>
      </c>
      <c r="R17" s="116">
        <v>0</v>
      </c>
      <c r="S17" s="117" t="s">
        <v>375</v>
      </c>
      <c r="T17" s="116">
        <v>20</v>
      </c>
      <c r="U17" s="116">
        <v>15628</v>
      </c>
      <c r="V17" s="116">
        <f>+SUM(D17,M17)</f>
        <v>241605</v>
      </c>
      <c r="W17" s="116">
        <f>+SUM(E17,N17)</f>
        <v>16466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16466</v>
      </c>
      <c r="AD17" s="116">
        <f>+SUM(L17,U17)</f>
        <v>225139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96522</v>
      </c>
      <c r="AN17" s="116">
        <f>SUM(AO17:AR17)</f>
        <v>4527</v>
      </c>
      <c r="AO17" s="116">
        <v>4527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91995</v>
      </c>
      <c r="AY17" s="116">
        <v>85444</v>
      </c>
      <c r="AZ17" s="116">
        <v>6551</v>
      </c>
      <c r="BA17" s="116">
        <v>0</v>
      </c>
      <c r="BB17" s="116">
        <v>0</v>
      </c>
      <c r="BC17" s="116">
        <v>125075</v>
      </c>
      <c r="BD17" s="116">
        <v>0</v>
      </c>
      <c r="BE17" s="116">
        <v>4360</v>
      </c>
      <c r="BF17" s="116">
        <f>SUM(AE17,+AM17,+BE17)</f>
        <v>100882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3794</v>
      </c>
      <c r="BP17" s="116">
        <f>SUM(BQ17:BT17)</f>
        <v>3794</v>
      </c>
      <c r="BQ17" s="116">
        <v>3794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11854</v>
      </c>
      <c r="CF17" s="116">
        <v>0</v>
      </c>
      <c r="CG17" s="116">
        <v>0</v>
      </c>
      <c r="CH17" s="116">
        <f>SUM(BG17,+BO17,+CG17)</f>
        <v>3794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100316</v>
      </c>
      <c r="CR17" s="116">
        <f>SUM(AN17,+BP17)</f>
        <v>8321</v>
      </c>
      <c r="CS17" s="116">
        <f>SUM(AO17,+BQ17)</f>
        <v>8321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91995</v>
      </c>
      <c r="DC17" s="116">
        <f>SUM(AY17,+CA17)</f>
        <v>85444</v>
      </c>
      <c r="DD17" s="116">
        <f>SUM(AZ17,+CB17)</f>
        <v>6551</v>
      </c>
      <c r="DE17" s="116">
        <f>SUM(BA17,+CC17)</f>
        <v>0</v>
      </c>
      <c r="DF17" s="116">
        <f>SUM(BB17,+CD17)</f>
        <v>0</v>
      </c>
      <c r="DG17" s="116">
        <f>SUM(BC17,+CE17)</f>
        <v>136929</v>
      </c>
      <c r="DH17" s="116">
        <f>SUM(BD17,+CF17)</f>
        <v>0</v>
      </c>
      <c r="DI17" s="116">
        <f>SUM(BE17,+CG17)</f>
        <v>4360</v>
      </c>
      <c r="DJ17" s="116">
        <f>SUM(BF17,+CH17)</f>
        <v>104676</v>
      </c>
    </row>
    <row r="18" spans="1:114" ht="13.5" customHeight="1" x14ac:dyDescent="0.15">
      <c r="A18" s="114" t="s">
        <v>20</v>
      </c>
      <c r="B18" s="115" t="s">
        <v>359</v>
      </c>
      <c r="C18" s="114" t="s">
        <v>360</v>
      </c>
      <c r="D18" s="116">
        <f>SUM(E18,+L18)</f>
        <v>42267</v>
      </c>
      <c r="E18" s="116">
        <f>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7" t="s">
        <v>375</v>
      </c>
      <c r="K18" s="116">
        <v>0</v>
      </c>
      <c r="L18" s="116">
        <v>42267</v>
      </c>
      <c r="M18" s="116">
        <f>SUM(N18,+U18)</f>
        <v>3439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375</v>
      </c>
      <c r="T18" s="116">
        <v>0</v>
      </c>
      <c r="U18" s="116">
        <v>3439</v>
      </c>
      <c r="V18" s="116">
        <f>+SUM(D18,M18)</f>
        <v>45706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45706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42267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2622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2622</v>
      </c>
      <c r="CA18" s="116">
        <v>2622</v>
      </c>
      <c r="CB18" s="116">
        <v>0</v>
      </c>
      <c r="CC18" s="116">
        <v>0</v>
      </c>
      <c r="CD18" s="116">
        <v>0</v>
      </c>
      <c r="CE18" s="116">
        <v>817</v>
      </c>
      <c r="CF18" s="116">
        <v>0</v>
      </c>
      <c r="CG18" s="116">
        <v>0</v>
      </c>
      <c r="CH18" s="116">
        <f>SUM(BG18,+BO18,+CG18)</f>
        <v>2622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2622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2622</v>
      </c>
      <c r="DC18" s="116">
        <f>SUM(AY18,+CA18)</f>
        <v>2622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43084</v>
      </c>
      <c r="DH18" s="116">
        <f>SUM(BD18,+CF18)</f>
        <v>0</v>
      </c>
      <c r="DI18" s="116">
        <f>SUM(BE18,+CG18)</f>
        <v>0</v>
      </c>
      <c r="DJ18" s="116">
        <f>SUM(BF18,+CH18)</f>
        <v>2622</v>
      </c>
    </row>
    <row r="19" spans="1:114" ht="13.5" customHeight="1" x14ac:dyDescent="0.15">
      <c r="A19" s="114" t="s">
        <v>20</v>
      </c>
      <c r="B19" s="115" t="s">
        <v>361</v>
      </c>
      <c r="C19" s="114" t="s">
        <v>362</v>
      </c>
      <c r="D19" s="116">
        <f>SUM(E19,+L19)</f>
        <v>138467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375</v>
      </c>
      <c r="K19" s="116">
        <v>0</v>
      </c>
      <c r="L19" s="116">
        <v>138467</v>
      </c>
      <c r="M19" s="116">
        <f>SUM(N19,+U19)</f>
        <v>16108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375</v>
      </c>
      <c r="T19" s="116">
        <v>0</v>
      </c>
      <c r="U19" s="116">
        <v>16108</v>
      </c>
      <c r="V19" s="116">
        <f>+SUM(D19,M19)</f>
        <v>154575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154575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138467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16108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154575</v>
      </c>
      <c r="DH19" s="116">
        <f>SUM(BD19,+CF19)</f>
        <v>0</v>
      </c>
      <c r="DI19" s="116">
        <f>SUM(BE19,+CG19)</f>
        <v>0</v>
      </c>
      <c r="DJ19" s="116">
        <f>SUM(BF19,+CH19)</f>
        <v>0</v>
      </c>
    </row>
    <row r="20" spans="1:114" ht="13.5" customHeight="1" x14ac:dyDescent="0.15">
      <c r="A20" s="114" t="s">
        <v>20</v>
      </c>
      <c r="B20" s="115" t="s">
        <v>363</v>
      </c>
      <c r="C20" s="114" t="s">
        <v>364</v>
      </c>
      <c r="D20" s="116">
        <f>SUM(E20,+L20)</f>
        <v>293412</v>
      </c>
      <c r="E20" s="116">
        <f>SUM(F20:I20,K20)</f>
        <v>20704</v>
      </c>
      <c r="F20" s="116">
        <v>0</v>
      </c>
      <c r="G20" s="116">
        <v>3472</v>
      </c>
      <c r="H20" s="116">
        <v>0</v>
      </c>
      <c r="I20" s="116">
        <v>15977</v>
      </c>
      <c r="J20" s="117" t="s">
        <v>375</v>
      </c>
      <c r="K20" s="116">
        <v>1255</v>
      </c>
      <c r="L20" s="116">
        <v>272708</v>
      </c>
      <c r="M20" s="116">
        <f>SUM(N20,+U20)</f>
        <v>21630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375</v>
      </c>
      <c r="T20" s="116">
        <v>0</v>
      </c>
      <c r="U20" s="116">
        <v>21630</v>
      </c>
      <c r="V20" s="116">
        <f>+SUM(D20,M20)</f>
        <v>315042</v>
      </c>
      <c r="W20" s="116">
        <f>+SUM(E20,N20)</f>
        <v>20704</v>
      </c>
      <c r="X20" s="116">
        <f>+SUM(F20,O20)</f>
        <v>0</v>
      </c>
      <c r="Y20" s="116">
        <f>+SUM(G20,P20)</f>
        <v>3472</v>
      </c>
      <c r="Z20" s="116">
        <f>+SUM(H20,Q20)</f>
        <v>0</v>
      </c>
      <c r="AA20" s="116">
        <f>+SUM(I20,R20)</f>
        <v>15977</v>
      </c>
      <c r="AB20" s="117" t="str">
        <f>IF(+SUM(J20,S20)=0,"-",+SUM(J20,S20))</f>
        <v>-</v>
      </c>
      <c r="AC20" s="116">
        <f>+SUM(K20,T20)</f>
        <v>1255</v>
      </c>
      <c r="AD20" s="116">
        <f>+SUM(L20,U20)</f>
        <v>294338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25749</v>
      </c>
      <c r="AM20" s="116">
        <f>SUM(AN20,AS20,AW20,AX20,BD20)</f>
        <v>114848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114848</v>
      </c>
      <c r="AY20" s="116">
        <v>106776</v>
      </c>
      <c r="AZ20" s="116">
        <v>2985</v>
      </c>
      <c r="BA20" s="116">
        <v>0</v>
      </c>
      <c r="BB20" s="116">
        <v>5087</v>
      </c>
      <c r="BC20" s="116">
        <v>152815</v>
      </c>
      <c r="BD20" s="116">
        <v>0</v>
      </c>
      <c r="BE20" s="116">
        <v>0</v>
      </c>
      <c r="BF20" s="116">
        <f>SUM(AE20,+AM20,+BE20)</f>
        <v>114848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21630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25749</v>
      </c>
      <c r="CQ20" s="116">
        <f>SUM(AM20,+BO20)</f>
        <v>114848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114848</v>
      </c>
      <c r="DC20" s="116">
        <f>SUM(AY20,+CA20)</f>
        <v>106776</v>
      </c>
      <c r="DD20" s="116">
        <f>SUM(AZ20,+CB20)</f>
        <v>2985</v>
      </c>
      <c r="DE20" s="116">
        <f>SUM(BA20,+CC20)</f>
        <v>0</v>
      </c>
      <c r="DF20" s="116">
        <f>SUM(BB20,+CD20)</f>
        <v>5087</v>
      </c>
      <c r="DG20" s="116">
        <f>SUM(BC20,+CE20)</f>
        <v>174445</v>
      </c>
      <c r="DH20" s="116">
        <f>SUM(BD20,+CF20)</f>
        <v>0</v>
      </c>
      <c r="DI20" s="116">
        <f>SUM(BE20,+CG20)</f>
        <v>0</v>
      </c>
      <c r="DJ20" s="116">
        <f>SUM(BF20,+CH20)</f>
        <v>114848</v>
      </c>
    </row>
    <row r="21" spans="1:114" ht="13.5" customHeight="1" x14ac:dyDescent="0.15">
      <c r="A21" s="114" t="s">
        <v>20</v>
      </c>
      <c r="B21" s="115" t="s">
        <v>365</v>
      </c>
      <c r="C21" s="114" t="s">
        <v>366</v>
      </c>
      <c r="D21" s="116">
        <f>SUM(E21,+L21)</f>
        <v>270037</v>
      </c>
      <c r="E21" s="116">
        <f>SUM(F21:I21,K21)</f>
        <v>25111</v>
      </c>
      <c r="F21" s="116">
        <v>0</v>
      </c>
      <c r="G21" s="116">
        <v>18703</v>
      </c>
      <c r="H21" s="116">
        <v>0</v>
      </c>
      <c r="I21" s="116">
        <v>6033</v>
      </c>
      <c r="J21" s="117" t="s">
        <v>375</v>
      </c>
      <c r="K21" s="116">
        <v>375</v>
      </c>
      <c r="L21" s="116">
        <v>244926</v>
      </c>
      <c r="M21" s="116">
        <f>SUM(N21,+U21)</f>
        <v>41310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375</v>
      </c>
      <c r="T21" s="116">
        <v>0</v>
      </c>
      <c r="U21" s="116">
        <v>41310</v>
      </c>
      <c r="V21" s="116">
        <f>+SUM(D21,M21)</f>
        <v>311347</v>
      </c>
      <c r="W21" s="116">
        <f>+SUM(E21,N21)</f>
        <v>25111</v>
      </c>
      <c r="X21" s="116">
        <f>+SUM(F21,O21)</f>
        <v>0</v>
      </c>
      <c r="Y21" s="116">
        <f>+SUM(G21,P21)</f>
        <v>18703</v>
      </c>
      <c r="Z21" s="116">
        <f>+SUM(H21,Q21)</f>
        <v>0</v>
      </c>
      <c r="AA21" s="116">
        <f>+SUM(I21,R21)</f>
        <v>6033</v>
      </c>
      <c r="AB21" s="117" t="str">
        <f>IF(+SUM(J21,S21)=0,"-",+SUM(J21,S21))</f>
        <v>-</v>
      </c>
      <c r="AC21" s="116">
        <f>+SUM(K21,T21)</f>
        <v>375</v>
      </c>
      <c r="AD21" s="116">
        <f>+SUM(L21,U21)</f>
        <v>286236</v>
      </c>
      <c r="AE21" s="116">
        <f>SUM(AF21,+AK21)</f>
        <v>144917</v>
      </c>
      <c r="AF21" s="116">
        <f>SUM(AG21:AJ21)</f>
        <v>144917</v>
      </c>
      <c r="AG21" s="116">
        <v>0</v>
      </c>
      <c r="AH21" s="116">
        <v>35944</v>
      </c>
      <c r="AI21" s="116">
        <v>108973</v>
      </c>
      <c r="AJ21" s="116">
        <v>0</v>
      </c>
      <c r="AK21" s="116">
        <v>0</v>
      </c>
      <c r="AL21" s="116">
        <v>0</v>
      </c>
      <c r="AM21" s="116">
        <f>SUM(AN21,AS21,AW21,AX21,BD21)</f>
        <v>70696</v>
      </c>
      <c r="AN21" s="116">
        <f>SUM(AO21:AR21)</f>
        <v>5919</v>
      </c>
      <c r="AO21" s="116">
        <v>5919</v>
      </c>
      <c r="AP21" s="116">
        <v>0</v>
      </c>
      <c r="AQ21" s="116">
        <v>0</v>
      </c>
      <c r="AR21" s="116">
        <v>0</v>
      </c>
      <c r="AS21" s="116">
        <f>SUM(AT21:AV21)</f>
        <v>2597</v>
      </c>
      <c r="AT21" s="116">
        <v>0</v>
      </c>
      <c r="AU21" s="116">
        <v>0</v>
      </c>
      <c r="AV21" s="116">
        <v>2597</v>
      </c>
      <c r="AW21" s="116">
        <v>0</v>
      </c>
      <c r="AX21" s="116">
        <f>SUM(AY21:BB21)</f>
        <v>62180</v>
      </c>
      <c r="AY21" s="116">
        <v>40440</v>
      </c>
      <c r="AZ21" s="116">
        <v>0</v>
      </c>
      <c r="BA21" s="116">
        <v>0</v>
      </c>
      <c r="BB21" s="116">
        <v>21740</v>
      </c>
      <c r="BC21" s="116">
        <v>52424</v>
      </c>
      <c r="BD21" s="116">
        <v>0</v>
      </c>
      <c r="BE21" s="116">
        <v>2000</v>
      </c>
      <c r="BF21" s="116">
        <f>SUM(AE21,+AM21,+BE21)</f>
        <v>217613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41310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144917</v>
      </c>
      <c r="CJ21" s="116">
        <f>SUM(AF21,+BH21)</f>
        <v>144917</v>
      </c>
      <c r="CK21" s="116">
        <f>SUM(AG21,+BI21)</f>
        <v>0</v>
      </c>
      <c r="CL21" s="116">
        <f>SUM(AH21,+BJ21)</f>
        <v>35944</v>
      </c>
      <c r="CM21" s="116">
        <f>SUM(AI21,+BK21)</f>
        <v>108973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70696</v>
      </c>
      <c r="CR21" s="116">
        <f>SUM(AN21,+BP21)</f>
        <v>5919</v>
      </c>
      <c r="CS21" s="116">
        <f>SUM(AO21,+BQ21)</f>
        <v>5919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2597</v>
      </c>
      <c r="CX21" s="116">
        <f>SUM(AT21,+BV21)</f>
        <v>0</v>
      </c>
      <c r="CY21" s="116">
        <f>SUM(AU21,+BW21)</f>
        <v>0</v>
      </c>
      <c r="CZ21" s="116">
        <f>SUM(AV21,+BX21)</f>
        <v>2597</v>
      </c>
      <c r="DA21" s="116">
        <f>SUM(AW21,+BY21)</f>
        <v>0</v>
      </c>
      <c r="DB21" s="116">
        <f>SUM(AX21,+BZ21)</f>
        <v>62180</v>
      </c>
      <c r="DC21" s="116">
        <f>SUM(AY21,+CA21)</f>
        <v>40440</v>
      </c>
      <c r="DD21" s="116">
        <f>SUM(AZ21,+CB21)</f>
        <v>0</v>
      </c>
      <c r="DE21" s="116">
        <f>SUM(BA21,+CC21)</f>
        <v>0</v>
      </c>
      <c r="DF21" s="116">
        <f>SUM(BB21,+CD21)</f>
        <v>21740</v>
      </c>
      <c r="DG21" s="116">
        <f>SUM(BC21,+CE21)</f>
        <v>93734</v>
      </c>
      <c r="DH21" s="116">
        <f>SUM(BD21,+CF21)</f>
        <v>0</v>
      </c>
      <c r="DI21" s="116">
        <f>SUM(BE21,+CG21)</f>
        <v>2000</v>
      </c>
      <c r="DJ21" s="116">
        <f>SUM(BF21,+CH21)</f>
        <v>217613</v>
      </c>
    </row>
    <row r="22" spans="1:114" ht="13.5" customHeight="1" x14ac:dyDescent="0.15">
      <c r="A22" s="114" t="s">
        <v>20</v>
      </c>
      <c r="B22" s="115" t="s">
        <v>369</v>
      </c>
      <c r="C22" s="114" t="s">
        <v>370</v>
      </c>
      <c r="D22" s="116">
        <f>SUM(E22,+L22)</f>
        <v>446618</v>
      </c>
      <c r="E22" s="116">
        <f>SUM(F22:I22,K22)</f>
        <v>287136</v>
      </c>
      <c r="F22" s="116">
        <v>269529</v>
      </c>
      <c r="G22" s="116">
        <v>0</v>
      </c>
      <c r="H22" s="116">
        <v>0</v>
      </c>
      <c r="I22" s="116">
        <v>14074</v>
      </c>
      <c r="J22" s="117" t="s">
        <v>375</v>
      </c>
      <c r="K22" s="116">
        <v>3533</v>
      </c>
      <c r="L22" s="116">
        <v>159482</v>
      </c>
      <c r="M22" s="116">
        <f>SUM(N22,+U22)</f>
        <v>23699</v>
      </c>
      <c r="N22" s="116">
        <f>SUM(O22:R22,T22)</f>
        <v>19810</v>
      </c>
      <c r="O22" s="116">
        <v>19390</v>
      </c>
      <c r="P22" s="116">
        <v>0</v>
      </c>
      <c r="Q22" s="116">
        <v>0</v>
      </c>
      <c r="R22" s="116">
        <v>420</v>
      </c>
      <c r="S22" s="117" t="s">
        <v>375</v>
      </c>
      <c r="T22" s="116">
        <v>0</v>
      </c>
      <c r="U22" s="116">
        <v>3889</v>
      </c>
      <c r="V22" s="116">
        <f>+SUM(D22,M22)</f>
        <v>470317</v>
      </c>
      <c r="W22" s="116">
        <f>+SUM(E22,N22)</f>
        <v>306946</v>
      </c>
      <c r="X22" s="116">
        <f>+SUM(F22,O22)</f>
        <v>288919</v>
      </c>
      <c r="Y22" s="116">
        <f>+SUM(G22,P22)</f>
        <v>0</v>
      </c>
      <c r="Z22" s="116">
        <f>+SUM(H22,Q22)</f>
        <v>0</v>
      </c>
      <c r="AA22" s="116">
        <f>+SUM(I22,R22)</f>
        <v>14494</v>
      </c>
      <c r="AB22" s="117" t="str">
        <f>IF(+SUM(J22,S22)=0,"-",+SUM(J22,S22))</f>
        <v>-</v>
      </c>
      <c r="AC22" s="116">
        <f>+SUM(K22,T22)</f>
        <v>3533</v>
      </c>
      <c r="AD22" s="116">
        <f>+SUM(L22,U22)</f>
        <v>163371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446618</v>
      </c>
      <c r="AN22" s="116">
        <f>SUM(AO22:AR22)</f>
        <v>7183</v>
      </c>
      <c r="AO22" s="116">
        <v>7183</v>
      </c>
      <c r="AP22" s="116">
        <v>0</v>
      </c>
      <c r="AQ22" s="116">
        <v>0</v>
      </c>
      <c r="AR22" s="116">
        <v>0</v>
      </c>
      <c r="AS22" s="116">
        <f>SUM(AT22:AV22)</f>
        <v>116771</v>
      </c>
      <c r="AT22" s="116">
        <v>0</v>
      </c>
      <c r="AU22" s="116">
        <v>105974</v>
      </c>
      <c r="AV22" s="116">
        <v>10797</v>
      </c>
      <c r="AW22" s="116">
        <v>0</v>
      </c>
      <c r="AX22" s="116">
        <f>SUM(AY22:BB22)</f>
        <v>322664</v>
      </c>
      <c r="AY22" s="116">
        <v>102916</v>
      </c>
      <c r="AZ22" s="116">
        <v>162566</v>
      </c>
      <c r="BA22" s="116">
        <v>57182</v>
      </c>
      <c r="BB22" s="116">
        <v>0</v>
      </c>
      <c r="BC22" s="116">
        <v>0</v>
      </c>
      <c r="BD22" s="116">
        <v>0</v>
      </c>
      <c r="BE22" s="116">
        <v>0</v>
      </c>
      <c r="BF22" s="116">
        <f>SUM(AE22,+AM22,+BE22)</f>
        <v>446618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23699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17031</v>
      </c>
      <c r="BV22" s="116">
        <v>0</v>
      </c>
      <c r="BW22" s="116">
        <v>17031</v>
      </c>
      <c r="BX22" s="116">
        <v>0</v>
      </c>
      <c r="BY22" s="116">
        <v>0</v>
      </c>
      <c r="BZ22" s="116">
        <f>SUM(CA22:CD22)</f>
        <v>6668</v>
      </c>
      <c r="CA22" s="116">
        <v>0</v>
      </c>
      <c r="CB22" s="116">
        <v>6668</v>
      </c>
      <c r="CC22" s="116">
        <v>0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23699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470317</v>
      </c>
      <c r="CR22" s="116">
        <f>SUM(AN22,+BP22)</f>
        <v>7183</v>
      </c>
      <c r="CS22" s="116">
        <f>SUM(AO22,+BQ22)</f>
        <v>7183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133802</v>
      </c>
      <c r="CX22" s="116">
        <f>SUM(AT22,+BV22)</f>
        <v>0</v>
      </c>
      <c r="CY22" s="116">
        <f>SUM(AU22,+BW22)</f>
        <v>123005</v>
      </c>
      <c r="CZ22" s="116">
        <f>SUM(AV22,+BX22)</f>
        <v>10797</v>
      </c>
      <c r="DA22" s="116">
        <f>SUM(AW22,+BY22)</f>
        <v>0</v>
      </c>
      <c r="DB22" s="116">
        <f>SUM(AX22,+BZ22)</f>
        <v>329332</v>
      </c>
      <c r="DC22" s="116">
        <f>SUM(AY22,+CA22)</f>
        <v>102916</v>
      </c>
      <c r="DD22" s="116">
        <f>SUM(AZ22,+CB22)</f>
        <v>169234</v>
      </c>
      <c r="DE22" s="116">
        <f>SUM(BA22,+CC22)</f>
        <v>57182</v>
      </c>
      <c r="DF22" s="116">
        <f>SUM(BB22,+CD22)</f>
        <v>0</v>
      </c>
      <c r="DG22" s="116">
        <f>SUM(BC22,+CE22)</f>
        <v>0</v>
      </c>
      <c r="DH22" s="116">
        <f>SUM(BD22,+CF22)</f>
        <v>0</v>
      </c>
      <c r="DI22" s="116">
        <f>SUM(BE22,+CG22)</f>
        <v>0</v>
      </c>
      <c r="DJ22" s="116">
        <f>SUM(BF22,+CH22)</f>
        <v>470317</v>
      </c>
    </row>
    <row r="23" spans="1:114" ht="13.5" customHeight="1" x14ac:dyDescent="0.15">
      <c r="A23" s="114" t="s">
        <v>20</v>
      </c>
      <c r="B23" s="115" t="s">
        <v>371</v>
      </c>
      <c r="C23" s="114" t="s">
        <v>372</v>
      </c>
      <c r="D23" s="116">
        <f>SUM(E23,+L23)</f>
        <v>174634</v>
      </c>
      <c r="E23" s="116">
        <f>SUM(F23:I23,K23)</f>
        <v>120396</v>
      </c>
      <c r="F23" s="116">
        <v>25768</v>
      </c>
      <c r="G23" s="116">
        <v>77700</v>
      </c>
      <c r="H23" s="116">
        <v>0</v>
      </c>
      <c r="I23" s="116">
        <v>12891</v>
      </c>
      <c r="J23" s="117" t="s">
        <v>375</v>
      </c>
      <c r="K23" s="116">
        <v>4037</v>
      </c>
      <c r="L23" s="116">
        <v>54238</v>
      </c>
      <c r="M23" s="116">
        <f>SUM(N23,+U23)</f>
        <v>67550</v>
      </c>
      <c r="N23" s="116">
        <f>SUM(O23:R23,T23)</f>
        <v>43691</v>
      </c>
      <c r="O23" s="116">
        <v>13200</v>
      </c>
      <c r="P23" s="116">
        <v>30200</v>
      </c>
      <c r="Q23" s="116">
        <v>0</v>
      </c>
      <c r="R23" s="116">
        <v>291</v>
      </c>
      <c r="S23" s="117" t="s">
        <v>375</v>
      </c>
      <c r="T23" s="116">
        <v>0</v>
      </c>
      <c r="U23" s="116">
        <v>23859</v>
      </c>
      <c r="V23" s="116">
        <f>+SUM(D23,M23)</f>
        <v>242184</v>
      </c>
      <c r="W23" s="116">
        <f>+SUM(E23,N23)</f>
        <v>164087</v>
      </c>
      <c r="X23" s="116">
        <f>+SUM(F23,O23)</f>
        <v>38968</v>
      </c>
      <c r="Y23" s="116">
        <f>+SUM(G23,P23)</f>
        <v>107900</v>
      </c>
      <c r="Z23" s="116">
        <f>+SUM(H23,Q23)</f>
        <v>0</v>
      </c>
      <c r="AA23" s="116">
        <f>+SUM(I23,R23)</f>
        <v>13182</v>
      </c>
      <c r="AB23" s="117" t="str">
        <f>IF(+SUM(J23,S23)=0,"-",+SUM(J23,S23))</f>
        <v>-</v>
      </c>
      <c r="AC23" s="116">
        <f>+SUM(K23,T23)</f>
        <v>4037</v>
      </c>
      <c r="AD23" s="116">
        <f>+SUM(L23,U23)</f>
        <v>78097</v>
      </c>
      <c r="AE23" s="116">
        <f>SUM(AF23,+AK23)</f>
        <v>11635</v>
      </c>
      <c r="AF23" s="116">
        <f>SUM(AG23:AJ23)</f>
        <v>11635</v>
      </c>
      <c r="AG23" s="116">
        <v>0</v>
      </c>
      <c r="AH23" s="116">
        <v>2890</v>
      </c>
      <c r="AI23" s="116">
        <v>8745</v>
      </c>
      <c r="AJ23" s="116">
        <v>0</v>
      </c>
      <c r="AK23" s="116">
        <v>0</v>
      </c>
      <c r="AL23" s="116">
        <v>0</v>
      </c>
      <c r="AM23" s="116">
        <f>SUM(AN23,AS23,AW23,AX23,BD23)</f>
        <v>158506</v>
      </c>
      <c r="AN23" s="116">
        <f>SUM(AO23:AR23)</f>
        <v>17470</v>
      </c>
      <c r="AO23" s="116">
        <v>7885</v>
      </c>
      <c r="AP23" s="116">
        <v>9585</v>
      </c>
      <c r="AQ23" s="116">
        <v>0</v>
      </c>
      <c r="AR23" s="116">
        <v>0</v>
      </c>
      <c r="AS23" s="116">
        <f>SUM(AT23:AV23)</f>
        <v>59821</v>
      </c>
      <c r="AT23" s="116">
        <v>20111</v>
      </c>
      <c r="AU23" s="116">
        <v>32900</v>
      </c>
      <c r="AV23" s="116">
        <v>6810</v>
      </c>
      <c r="AW23" s="116">
        <v>10978</v>
      </c>
      <c r="AX23" s="116">
        <f>SUM(AY23:BB23)</f>
        <v>70237</v>
      </c>
      <c r="AY23" s="116">
        <v>14284</v>
      </c>
      <c r="AZ23" s="116">
        <v>47722</v>
      </c>
      <c r="BA23" s="116">
        <v>8231</v>
      </c>
      <c r="BB23" s="116">
        <v>0</v>
      </c>
      <c r="BC23" s="116">
        <v>0</v>
      </c>
      <c r="BD23" s="116">
        <v>0</v>
      </c>
      <c r="BE23" s="116">
        <v>4493</v>
      </c>
      <c r="BF23" s="116">
        <f>SUM(AE23,+AM23,+BE23)</f>
        <v>174634</v>
      </c>
      <c r="BG23" s="116">
        <f>SUM(BH23,+BM23)</f>
        <v>7557</v>
      </c>
      <c r="BH23" s="116">
        <f>SUM(BI23:BL23)</f>
        <v>7557</v>
      </c>
      <c r="BI23" s="116">
        <v>0</v>
      </c>
      <c r="BJ23" s="116">
        <v>7557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59993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14356</v>
      </c>
      <c r="BV23" s="116">
        <v>0</v>
      </c>
      <c r="BW23" s="116">
        <v>14356</v>
      </c>
      <c r="BX23" s="116">
        <v>0</v>
      </c>
      <c r="BY23" s="116">
        <v>0</v>
      </c>
      <c r="BZ23" s="116">
        <f>SUM(CA23:CD23)</f>
        <v>45637</v>
      </c>
      <c r="CA23" s="116">
        <v>45637</v>
      </c>
      <c r="CB23" s="116">
        <v>0</v>
      </c>
      <c r="CC23" s="116">
        <v>0</v>
      </c>
      <c r="CD23" s="116">
        <v>0</v>
      </c>
      <c r="CE23" s="116">
        <v>0</v>
      </c>
      <c r="CF23" s="116">
        <v>0</v>
      </c>
      <c r="CG23" s="116">
        <v>0</v>
      </c>
      <c r="CH23" s="116">
        <f>SUM(BG23,+BO23,+CG23)</f>
        <v>67550</v>
      </c>
      <c r="CI23" s="116">
        <f>SUM(AE23,+BG23)</f>
        <v>19192</v>
      </c>
      <c r="CJ23" s="116">
        <f>SUM(AF23,+BH23)</f>
        <v>19192</v>
      </c>
      <c r="CK23" s="116">
        <f>SUM(AG23,+BI23)</f>
        <v>0</v>
      </c>
      <c r="CL23" s="116">
        <f>SUM(AH23,+BJ23)</f>
        <v>10447</v>
      </c>
      <c r="CM23" s="116">
        <f>SUM(AI23,+BK23)</f>
        <v>8745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218499</v>
      </c>
      <c r="CR23" s="116">
        <f>SUM(AN23,+BP23)</f>
        <v>17470</v>
      </c>
      <c r="CS23" s="116">
        <f>SUM(AO23,+BQ23)</f>
        <v>7885</v>
      </c>
      <c r="CT23" s="116">
        <f>SUM(AP23,+BR23)</f>
        <v>9585</v>
      </c>
      <c r="CU23" s="116">
        <f>SUM(AQ23,+BS23)</f>
        <v>0</v>
      </c>
      <c r="CV23" s="116">
        <f>SUM(AR23,+BT23)</f>
        <v>0</v>
      </c>
      <c r="CW23" s="116">
        <f>SUM(AS23,+BU23)</f>
        <v>74177</v>
      </c>
      <c r="CX23" s="116">
        <f>SUM(AT23,+BV23)</f>
        <v>20111</v>
      </c>
      <c r="CY23" s="116">
        <f>SUM(AU23,+BW23)</f>
        <v>47256</v>
      </c>
      <c r="CZ23" s="116">
        <f>SUM(AV23,+BX23)</f>
        <v>6810</v>
      </c>
      <c r="DA23" s="116">
        <f>SUM(AW23,+BY23)</f>
        <v>10978</v>
      </c>
      <c r="DB23" s="116">
        <f>SUM(AX23,+BZ23)</f>
        <v>115874</v>
      </c>
      <c r="DC23" s="116">
        <f>SUM(AY23,+CA23)</f>
        <v>59921</v>
      </c>
      <c r="DD23" s="116">
        <f>SUM(AZ23,+CB23)</f>
        <v>47722</v>
      </c>
      <c r="DE23" s="116">
        <f>SUM(BA23,+CC23)</f>
        <v>8231</v>
      </c>
      <c r="DF23" s="116">
        <f>SUM(BB23,+CD23)</f>
        <v>0</v>
      </c>
      <c r="DG23" s="116">
        <f>SUM(BC23,+CE23)</f>
        <v>0</v>
      </c>
      <c r="DH23" s="116">
        <f>SUM(BD23,+CF23)</f>
        <v>0</v>
      </c>
      <c r="DI23" s="116">
        <f>SUM(BE23,+CG23)</f>
        <v>4493</v>
      </c>
      <c r="DJ23" s="116">
        <f>SUM(BF23,+CH23)</f>
        <v>242184</v>
      </c>
    </row>
    <row r="24" spans="1:114" ht="13.5" customHeight="1" x14ac:dyDescent="0.15">
      <c r="A24" s="114" t="s">
        <v>20</v>
      </c>
      <c r="B24" s="115" t="s">
        <v>373</v>
      </c>
      <c r="C24" s="114" t="s">
        <v>374</v>
      </c>
      <c r="D24" s="116">
        <f>SUM(E24,+L24)</f>
        <v>351051</v>
      </c>
      <c r="E24" s="116">
        <f>SUM(F24:I24,K24)</f>
        <v>853</v>
      </c>
      <c r="F24" s="116">
        <v>0</v>
      </c>
      <c r="G24" s="116">
        <v>0</v>
      </c>
      <c r="H24" s="116">
        <v>0</v>
      </c>
      <c r="I24" s="116">
        <v>649</v>
      </c>
      <c r="J24" s="117" t="s">
        <v>375</v>
      </c>
      <c r="K24" s="116">
        <v>204</v>
      </c>
      <c r="L24" s="116">
        <v>350198</v>
      </c>
      <c r="M24" s="116">
        <f>SUM(N24,+U24)</f>
        <v>37428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375</v>
      </c>
      <c r="T24" s="116">
        <v>0</v>
      </c>
      <c r="U24" s="116">
        <v>37428</v>
      </c>
      <c r="V24" s="116">
        <f>+SUM(D24,M24)</f>
        <v>388479</v>
      </c>
      <c r="W24" s="116">
        <f>+SUM(E24,N24)</f>
        <v>853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649</v>
      </c>
      <c r="AB24" s="117" t="str">
        <f>IF(+SUM(J24,S24)=0,"-",+SUM(J24,S24))</f>
        <v>-</v>
      </c>
      <c r="AC24" s="116">
        <f>+SUM(K24,T24)</f>
        <v>204</v>
      </c>
      <c r="AD24" s="116">
        <f>+SUM(L24,U24)</f>
        <v>387626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134398</v>
      </c>
      <c r="AN24" s="116">
        <f>SUM(AO24:AR24)</f>
        <v>4288</v>
      </c>
      <c r="AO24" s="116">
        <v>0</v>
      </c>
      <c r="AP24" s="116">
        <v>4288</v>
      </c>
      <c r="AQ24" s="116">
        <v>0</v>
      </c>
      <c r="AR24" s="116">
        <v>0</v>
      </c>
      <c r="AS24" s="116">
        <f>SUM(AT24:AV24)</f>
        <v>15451</v>
      </c>
      <c r="AT24" s="116">
        <v>911</v>
      </c>
      <c r="AU24" s="116">
        <v>0</v>
      </c>
      <c r="AV24" s="116">
        <v>14540</v>
      </c>
      <c r="AW24" s="116">
        <v>0</v>
      </c>
      <c r="AX24" s="116">
        <f>SUM(AY24:BB24)</f>
        <v>114659</v>
      </c>
      <c r="AY24" s="116">
        <v>71330</v>
      </c>
      <c r="AZ24" s="116">
        <v>33960</v>
      </c>
      <c r="BA24" s="116">
        <v>9369</v>
      </c>
      <c r="BB24" s="116">
        <v>0</v>
      </c>
      <c r="BC24" s="116">
        <v>216653</v>
      </c>
      <c r="BD24" s="116">
        <v>0</v>
      </c>
      <c r="BE24" s="116">
        <v>0</v>
      </c>
      <c r="BF24" s="116">
        <f>SUM(AE24,+AM24,+BE24)</f>
        <v>134398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19213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19213</v>
      </c>
      <c r="CA24" s="116">
        <v>0</v>
      </c>
      <c r="CB24" s="116">
        <v>19213</v>
      </c>
      <c r="CC24" s="116">
        <v>0</v>
      </c>
      <c r="CD24" s="116">
        <v>0</v>
      </c>
      <c r="CE24" s="116">
        <v>18215</v>
      </c>
      <c r="CF24" s="116">
        <v>0</v>
      </c>
      <c r="CG24" s="116">
        <v>0</v>
      </c>
      <c r="CH24" s="116">
        <f>SUM(BG24,+BO24,+CG24)</f>
        <v>19213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153611</v>
      </c>
      <c r="CR24" s="116">
        <f>SUM(AN24,+BP24)</f>
        <v>4288</v>
      </c>
      <c r="CS24" s="116">
        <f>SUM(AO24,+BQ24)</f>
        <v>0</v>
      </c>
      <c r="CT24" s="116">
        <f>SUM(AP24,+BR24)</f>
        <v>4288</v>
      </c>
      <c r="CU24" s="116">
        <f>SUM(AQ24,+BS24)</f>
        <v>0</v>
      </c>
      <c r="CV24" s="116">
        <f>SUM(AR24,+BT24)</f>
        <v>0</v>
      </c>
      <c r="CW24" s="116">
        <f>SUM(AS24,+BU24)</f>
        <v>15451</v>
      </c>
      <c r="CX24" s="116">
        <f>SUM(AT24,+BV24)</f>
        <v>911</v>
      </c>
      <c r="CY24" s="116">
        <f>SUM(AU24,+BW24)</f>
        <v>0</v>
      </c>
      <c r="CZ24" s="116">
        <f>SUM(AV24,+BX24)</f>
        <v>14540</v>
      </c>
      <c r="DA24" s="116">
        <f>SUM(AW24,+BY24)</f>
        <v>0</v>
      </c>
      <c r="DB24" s="116">
        <f>SUM(AX24,+BZ24)</f>
        <v>133872</v>
      </c>
      <c r="DC24" s="116">
        <f>SUM(AY24,+CA24)</f>
        <v>71330</v>
      </c>
      <c r="DD24" s="116">
        <f>SUM(AZ24,+CB24)</f>
        <v>53173</v>
      </c>
      <c r="DE24" s="116">
        <f>SUM(BA24,+CC24)</f>
        <v>9369</v>
      </c>
      <c r="DF24" s="116">
        <f>SUM(BB24,+CD24)</f>
        <v>0</v>
      </c>
      <c r="DG24" s="116">
        <f>SUM(BC24,+CE24)</f>
        <v>234868</v>
      </c>
      <c r="DH24" s="116">
        <f>SUM(BD24,+CF24)</f>
        <v>0</v>
      </c>
      <c r="DI24" s="116">
        <f>SUM(BE24,+CG24)</f>
        <v>0</v>
      </c>
      <c r="DJ24" s="116">
        <f>SUM(BF24,+CH24)</f>
        <v>153611</v>
      </c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7"/>
      <c r="K25" s="116"/>
      <c r="L25" s="116"/>
      <c r="M25" s="116"/>
      <c r="N25" s="116"/>
      <c r="O25" s="116"/>
      <c r="P25" s="116"/>
      <c r="Q25" s="116"/>
      <c r="R25" s="116"/>
      <c r="S25" s="117"/>
      <c r="T25" s="116"/>
      <c r="U25" s="116"/>
      <c r="V25" s="116"/>
      <c r="W25" s="116"/>
      <c r="X25" s="116"/>
      <c r="Y25" s="116"/>
      <c r="Z25" s="116"/>
      <c r="AA25" s="116"/>
      <c r="AB25" s="117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7"/>
      <c r="K26" s="116"/>
      <c r="L26" s="116"/>
      <c r="M26" s="116"/>
      <c r="N26" s="116"/>
      <c r="O26" s="116"/>
      <c r="P26" s="116"/>
      <c r="Q26" s="116"/>
      <c r="R26" s="116"/>
      <c r="S26" s="117"/>
      <c r="T26" s="116"/>
      <c r="U26" s="116"/>
      <c r="V26" s="116"/>
      <c r="W26" s="116"/>
      <c r="X26" s="116"/>
      <c r="Y26" s="116"/>
      <c r="Z26" s="116"/>
      <c r="AA26" s="116"/>
      <c r="AB26" s="117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33</v>
      </c>
      <c r="D7" s="133">
        <f>SUM(E7,+L7)</f>
        <v>669978</v>
      </c>
      <c r="E7" s="133">
        <f>SUM(F7:I7)+K7</f>
        <v>536579</v>
      </c>
      <c r="F7" s="133">
        <f t="shared" ref="F7:L7" si="0">SUM(F$8:F$57)</f>
        <v>3196</v>
      </c>
      <c r="G7" s="133">
        <f t="shared" si="0"/>
        <v>0</v>
      </c>
      <c r="H7" s="133">
        <f t="shared" si="0"/>
        <v>81600</v>
      </c>
      <c r="I7" s="133">
        <f t="shared" si="0"/>
        <v>326695</v>
      </c>
      <c r="J7" s="133">
        <f t="shared" si="0"/>
        <v>4321602</v>
      </c>
      <c r="K7" s="133">
        <f t="shared" si="0"/>
        <v>125088</v>
      </c>
      <c r="L7" s="133">
        <f t="shared" si="0"/>
        <v>133399</v>
      </c>
      <c r="M7" s="133">
        <f>SUM(N7,+U7)</f>
        <v>41862</v>
      </c>
      <c r="N7" s="133">
        <f>SUM(O7:R7,T7)</f>
        <v>37759</v>
      </c>
      <c r="O7" s="133">
        <f t="shared" ref="O7:U7" si="1">SUM(O$8:O$57)</f>
        <v>0</v>
      </c>
      <c r="P7" s="133">
        <f t="shared" si="1"/>
        <v>0</v>
      </c>
      <c r="Q7" s="133">
        <f t="shared" si="1"/>
        <v>20800</v>
      </c>
      <c r="R7" s="133">
        <f t="shared" si="1"/>
        <v>11263</v>
      </c>
      <c r="S7" s="133">
        <f t="shared" si="1"/>
        <v>514561</v>
      </c>
      <c r="T7" s="133">
        <f t="shared" si="1"/>
        <v>5696</v>
      </c>
      <c r="U7" s="133">
        <f t="shared" si="1"/>
        <v>4103</v>
      </c>
      <c r="V7" s="133">
        <f t="shared" ref="V7:AD7" si="2">+SUM(D7,M7)</f>
        <v>711840</v>
      </c>
      <c r="W7" s="133">
        <f t="shared" si="2"/>
        <v>574338</v>
      </c>
      <c r="X7" s="133">
        <f t="shared" si="2"/>
        <v>3196</v>
      </c>
      <c r="Y7" s="133">
        <f t="shared" si="2"/>
        <v>0</v>
      </c>
      <c r="Z7" s="133">
        <f t="shared" si="2"/>
        <v>102400</v>
      </c>
      <c r="AA7" s="133">
        <f t="shared" si="2"/>
        <v>337958</v>
      </c>
      <c r="AB7" s="133">
        <f t="shared" si="2"/>
        <v>4836163</v>
      </c>
      <c r="AC7" s="133">
        <f t="shared" si="2"/>
        <v>130784</v>
      </c>
      <c r="AD7" s="133">
        <f t="shared" si="2"/>
        <v>137502</v>
      </c>
      <c r="AE7" s="133">
        <f>SUM(AF7,+AK7)</f>
        <v>78234</v>
      </c>
      <c r="AF7" s="133">
        <f>SUM(AG7:AJ7)</f>
        <v>64911</v>
      </c>
      <c r="AG7" s="133">
        <f>SUM(AG$8:AG$57)</f>
        <v>0</v>
      </c>
      <c r="AH7" s="133">
        <f>SUM(AH$8:AH$57)</f>
        <v>63547</v>
      </c>
      <c r="AI7" s="133">
        <f>SUM(AI$8:AI$57)</f>
        <v>1364</v>
      </c>
      <c r="AJ7" s="133">
        <f>SUM(AJ$8:AJ$57)</f>
        <v>0</v>
      </c>
      <c r="AK7" s="133">
        <f>SUM(AK$8:AK$57)</f>
        <v>13323</v>
      </c>
      <c r="AL7" s="136" t="s">
        <v>311</v>
      </c>
      <c r="AM7" s="133">
        <f>SUM(AN7,AS7,AW7,AX7,BD7)</f>
        <v>4585762</v>
      </c>
      <c r="AN7" s="133">
        <f>SUM(AO7:AR7)</f>
        <v>204991</v>
      </c>
      <c r="AO7" s="133">
        <f>SUM(AO$8:AO$57)</f>
        <v>204991</v>
      </c>
      <c r="AP7" s="133">
        <f>SUM(AP$8:AP$57)</f>
        <v>0</v>
      </c>
      <c r="AQ7" s="133">
        <f>SUM(AQ$8:AQ$57)</f>
        <v>0</v>
      </c>
      <c r="AR7" s="133">
        <f>SUM(AR$8:AR$57)</f>
        <v>0</v>
      </c>
      <c r="AS7" s="133">
        <f>SUM(AT7:AV7)</f>
        <v>1314585</v>
      </c>
      <c r="AT7" s="133">
        <f>SUM(AT$8:AT$57)</f>
        <v>1956</v>
      </c>
      <c r="AU7" s="133">
        <f>SUM(AU$8:AU$57)</f>
        <v>1180913</v>
      </c>
      <c r="AV7" s="133">
        <f>SUM(AV$8:AV$57)</f>
        <v>131716</v>
      </c>
      <c r="AW7" s="133">
        <f>SUM(AW$8:AW$57)</f>
        <v>0</v>
      </c>
      <c r="AX7" s="133">
        <f>SUM(AY7:BB7)</f>
        <v>3060321</v>
      </c>
      <c r="AY7" s="133">
        <f>SUM(AY$8:AY$57)</f>
        <v>473293</v>
      </c>
      <c r="AZ7" s="133">
        <f>SUM(AZ$8:AZ$57)</f>
        <v>2274598</v>
      </c>
      <c r="BA7" s="133">
        <f>SUM(BA$8:BA$57)</f>
        <v>311243</v>
      </c>
      <c r="BB7" s="133">
        <f>SUM(BB$8:BB$57)</f>
        <v>1187</v>
      </c>
      <c r="BC7" s="136" t="s">
        <v>312</v>
      </c>
      <c r="BD7" s="133">
        <f>SUM(BD$8:BD$57)</f>
        <v>5865</v>
      </c>
      <c r="BE7" s="133">
        <f>SUM(BE$8:BE$57)</f>
        <v>327584</v>
      </c>
      <c r="BF7" s="133">
        <f>SUM(AE7,+AM7,+BE7)</f>
        <v>4991580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487523</v>
      </c>
      <c r="BP7" s="133">
        <f>SUM(BQ7:BT7)</f>
        <v>24674</v>
      </c>
      <c r="BQ7" s="133">
        <f>SUM(BQ$8:BQ$57)</f>
        <v>24674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221891</v>
      </c>
      <c r="BV7" s="133">
        <f>SUM(BV$8:BV$57)</f>
        <v>0</v>
      </c>
      <c r="BW7" s="133">
        <f>SUM(BW$8:BW$57)</f>
        <v>221862</v>
      </c>
      <c r="BX7" s="133">
        <f>SUM(BX$8:BX$57)</f>
        <v>29</v>
      </c>
      <c r="BY7" s="133">
        <f>SUM(BY$8:BY$57)</f>
        <v>0</v>
      </c>
      <c r="BZ7" s="133">
        <f>SUM(CA7:CD7)</f>
        <v>240888</v>
      </c>
      <c r="CA7" s="133">
        <f>SUM(CA$8:CA$57)</f>
        <v>0</v>
      </c>
      <c r="CB7" s="133">
        <f>SUM(CB$8:CB$57)</f>
        <v>231178</v>
      </c>
      <c r="CC7" s="133">
        <f>SUM(CC$8:CC$57)</f>
        <v>1814</v>
      </c>
      <c r="CD7" s="133">
        <f>SUM(CD$8:CD$57)</f>
        <v>7896</v>
      </c>
      <c r="CE7" s="136" t="s">
        <v>311</v>
      </c>
      <c r="CF7" s="133">
        <f>SUM(CF$8:CF$57)</f>
        <v>70</v>
      </c>
      <c r="CG7" s="133">
        <f>SUM(CG$8:CG$57)</f>
        <v>68900</v>
      </c>
      <c r="CH7" s="133">
        <f>SUM(BG7,+BO7,+CG7)</f>
        <v>556423</v>
      </c>
      <c r="CI7" s="133">
        <f t="shared" ref="CI7:CO7" si="3">SUM(AE7,+BG7)</f>
        <v>78234</v>
      </c>
      <c r="CJ7" s="133">
        <f>SUM(AF7,+BH7)</f>
        <v>64911</v>
      </c>
      <c r="CK7" s="133">
        <f t="shared" si="3"/>
        <v>0</v>
      </c>
      <c r="CL7" s="133">
        <f t="shared" si="3"/>
        <v>63547</v>
      </c>
      <c r="CM7" s="133">
        <f t="shared" si="3"/>
        <v>1364</v>
      </c>
      <c r="CN7" s="133">
        <f t="shared" si="3"/>
        <v>0</v>
      </c>
      <c r="CO7" s="133">
        <f t="shared" si="3"/>
        <v>13323</v>
      </c>
      <c r="CP7" s="136" t="s">
        <v>311</v>
      </c>
      <c r="CQ7" s="133">
        <f t="shared" ref="CQ7:DF7" si="4">SUM(AM7,+BO7)</f>
        <v>5073285</v>
      </c>
      <c r="CR7" s="133">
        <f t="shared" si="4"/>
        <v>229665</v>
      </c>
      <c r="CS7" s="133">
        <f t="shared" si="4"/>
        <v>229665</v>
      </c>
      <c r="CT7" s="133">
        <f t="shared" si="4"/>
        <v>0</v>
      </c>
      <c r="CU7" s="133">
        <f t="shared" si="4"/>
        <v>0</v>
      </c>
      <c r="CV7" s="133">
        <f t="shared" si="4"/>
        <v>0</v>
      </c>
      <c r="CW7" s="133">
        <f t="shared" si="4"/>
        <v>1536476</v>
      </c>
      <c r="CX7" s="133">
        <f t="shared" si="4"/>
        <v>1956</v>
      </c>
      <c r="CY7" s="133">
        <f t="shared" si="4"/>
        <v>1402775</v>
      </c>
      <c r="CZ7" s="133">
        <f t="shared" si="4"/>
        <v>131745</v>
      </c>
      <c r="DA7" s="133">
        <f t="shared" si="4"/>
        <v>0</v>
      </c>
      <c r="DB7" s="133">
        <f t="shared" si="4"/>
        <v>3301209</v>
      </c>
      <c r="DC7" s="133">
        <f t="shared" si="4"/>
        <v>473293</v>
      </c>
      <c r="DD7" s="133">
        <f t="shared" si="4"/>
        <v>2505776</v>
      </c>
      <c r="DE7" s="133">
        <f t="shared" si="4"/>
        <v>313057</v>
      </c>
      <c r="DF7" s="133">
        <f t="shared" si="4"/>
        <v>9083</v>
      </c>
      <c r="DG7" s="136" t="s">
        <v>311</v>
      </c>
      <c r="DH7" s="133">
        <f>SUM(BD7,+CF7)</f>
        <v>5935</v>
      </c>
      <c r="DI7" s="133">
        <f>SUM(BE7,+CG7)</f>
        <v>396484</v>
      </c>
      <c r="DJ7" s="133">
        <f>SUM(BF7,+CH7)</f>
        <v>5548003</v>
      </c>
    </row>
    <row r="8" spans="1:114" ht="13.5" customHeight="1" x14ac:dyDescent="0.15">
      <c r="A8" s="114" t="s">
        <v>20</v>
      </c>
      <c r="B8" s="115" t="s">
        <v>367</v>
      </c>
      <c r="C8" s="114" t="s">
        <v>368</v>
      </c>
      <c r="D8" s="116">
        <f>SUM(E8,+L8)</f>
        <v>125451</v>
      </c>
      <c r="E8" s="116">
        <f>SUM(F8:I8)+K8</f>
        <v>6070</v>
      </c>
      <c r="F8" s="116">
        <v>0</v>
      </c>
      <c r="G8" s="116">
        <v>0</v>
      </c>
      <c r="H8" s="116">
        <v>0</v>
      </c>
      <c r="I8" s="116">
        <v>6070</v>
      </c>
      <c r="J8" s="116">
        <v>269077</v>
      </c>
      <c r="K8" s="116">
        <v>0</v>
      </c>
      <c r="L8" s="116">
        <v>119381</v>
      </c>
      <c r="M8" s="116">
        <f>SUM(N8,+U8)</f>
        <v>1061</v>
      </c>
      <c r="N8" s="116">
        <f>SUM(O8:R8,T8)</f>
        <v>836</v>
      </c>
      <c r="O8" s="116">
        <v>0</v>
      </c>
      <c r="P8" s="116">
        <v>0</v>
      </c>
      <c r="Q8" s="116">
        <v>0</v>
      </c>
      <c r="R8" s="116">
        <v>836</v>
      </c>
      <c r="S8" s="116">
        <v>59525</v>
      </c>
      <c r="T8" s="116">
        <v>0</v>
      </c>
      <c r="U8" s="116">
        <v>225</v>
      </c>
      <c r="V8" s="116">
        <f>+SUM(D8,M8)</f>
        <v>126512</v>
      </c>
      <c r="W8" s="116">
        <f>+SUM(E8,N8)</f>
        <v>6906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6906</v>
      </c>
      <c r="AB8" s="116">
        <f>+SUM(J8,S8)</f>
        <v>328602</v>
      </c>
      <c r="AC8" s="116">
        <f>+SUM(K8,T8)</f>
        <v>0</v>
      </c>
      <c r="AD8" s="116">
        <f>+SUM(L8,U8)</f>
        <v>119606</v>
      </c>
      <c r="AE8" s="116">
        <f>SUM(AF8,+AK8)</f>
        <v>21406</v>
      </c>
      <c r="AF8" s="116">
        <f>SUM(AG8:AJ8)</f>
        <v>21406</v>
      </c>
      <c r="AG8" s="116">
        <v>0</v>
      </c>
      <c r="AH8" s="116">
        <v>21406</v>
      </c>
      <c r="AI8" s="116">
        <v>0</v>
      </c>
      <c r="AJ8" s="116">
        <v>0</v>
      </c>
      <c r="AK8" s="116">
        <v>0</v>
      </c>
      <c r="AL8" s="117" t="s">
        <v>375</v>
      </c>
      <c r="AM8" s="116">
        <f>SUM(AN8,AS8,AW8,AX8,BD8)</f>
        <v>260554</v>
      </c>
      <c r="AN8" s="116">
        <f>SUM(AO8:AR8)</f>
        <v>314</v>
      </c>
      <c r="AO8" s="116">
        <v>314</v>
      </c>
      <c r="AP8" s="116">
        <v>0</v>
      </c>
      <c r="AQ8" s="116">
        <v>0</v>
      </c>
      <c r="AR8" s="116">
        <v>0</v>
      </c>
      <c r="AS8" s="116">
        <f>SUM(AT8:AV8)</f>
        <v>86739</v>
      </c>
      <c r="AT8" s="116">
        <v>0</v>
      </c>
      <c r="AU8" s="116">
        <v>86739</v>
      </c>
      <c r="AV8" s="116">
        <v>0</v>
      </c>
      <c r="AW8" s="116">
        <v>0</v>
      </c>
      <c r="AX8" s="116">
        <f>SUM(AY8:BB8)</f>
        <v>173501</v>
      </c>
      <c r="AY8" s="116">
        <v>0</v>
      </c>
      <c r="AZ8" s="116">
        <v>122915</v>
      </c>
      <c r="BA8" s="116">
        <v>50586</v>
      </c>
      <c r="BB8" s="116">
        <v>0</v>
      </c>
      <c r="BC8" s="117" t="s">
        <v>375</v>
      </c>
      <c r="BD8" s="116">
        <v>0</v>
      </c>
      <c r="BE8" s="116">
        <v>112568</v>
      </c>
      <c r="BF8" s="116">
        <f>SUM(AE8,+AM8,+BE8)</f>
        <v>394528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375</v>
      </c>
      <c r="BO8" s="116">
        <f>SUM(BP8,BU8,BY8,BZ8,CF8)</f>
        <v>60586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6655</v>
      </c>
      <c r="BV8" s="116">
        <v>0</v>
      </c>
      <c r="BW8" s="116">
        <v>6655</v>
      </c>
      <c r="BX8" s="116">
        <v>0</v>
      </c>
      <c r="BY8" s="116">
        <v>0</v>
      </c>
      <c r="BZ8" s="116">
        <f>SUM(CA8:CD8)</f>
        <v>53931</v>
      </c>
      <c r="CA8" s="116">
        <v>0</v>
      </c>
      <c r="CB8" s="116">
        <v>53931</v>
      </c>
      <c r="CC8" s="116">
        <v>0</v>
      </c>
      <c r="CD8" s="116">
        <v>0</v>
      </c>
      <c r="CE8" s="117" t="s">
        <v>375</v>
      </c>
      <c r="CF8" s="116">
        <v>0</v>
      </c>
      <c r="CG8" s="116">
        <v>0</v>
      </c>
      <c r="CH8" s="116">
        <f>SUM(BG8,+BO8,+CG8)</f>
        <v>60586</v>
      </c>
      <c r="CI8" s="116">
        <f>SUM(AE8,+BG8)</f>
        <v>21406</v>
      </c>
      <c r="CJ8" s="116">
        <f>SUM(AF8,+BH8)</f>
        <v>21406</v>
      </c>
      <c r="CK8" s="116">
        <f>SUM(AG8,+BI8)</f>
        <v>0</v>
      </c>
      <c r="CL8" s="116">
        <f>SUM(AH8,+BJ8)</f>
        <v>21406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375</v>
      </c>
      <c r="CQ8" s="116">
        <f>SUM(AM8,+BO8)</f>
        <v>321140</v>
      </c>
      <c r="CR8" s="116">
        <f>SUM(AN8,+BP8)</f>
        <v>314</v>
      </c>
      <c r="CS8" s="116">
        <f>SUM(AO8,+BQ8)</f>
        <v>314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93394</v>
      </c>
      <c r="CX8" s="116">
        <f>SUM(AT8,+BV8)</f>
        <v>0</v>
      </c>
      <c r="CY8" s="116">
        <f>SUM(AU8,+BW8)</f>
        <v>93394</v>
      </c>
      <c r="CZ8" s="116">
        <f>SUM(AV8,+BX8)</f>
        <v>0</v>
      </c>
      <c r="DA8" s="116">
        <f>SUM(AW8,+BY8)</f>
        <v>0</v>
      </c>
      <c r="DB8" s="116">
        <f>SUM(AX8,+BZ8)</f>
        <v>227432</v>
      </c>
      <c r="DC8" s="116">
        <f>SUM(AY8,+CA8)</f>
        <v>0</v>
      </c>
      <c r="DD8" s="116">
        <f>SUM(AZ8,+CB8)</f>
        <v>176846</v>
      </c>
      <c r="DE8" s="116">
        <f>SUM(BA8,+CC8)</f>
        <v>50586</v>
      </c>
      <c r="DF8" s="116">
        <f>SUM(BB8,+CD8)</f>
        <v>0</v>
      </c>
      <c r="DG8" s="117" t="s">
        <v>375</v>
      </c>
      <c r="DH8" s="116">
        <f>SUM(BD8,+CF8)</f>
        <v>0</v>
      </c>
      <c r="DI8" s="116">
        <f>SUM(BE8,+CG8)</f>
        <v>112568</v>
      </c>
      <c r="DJ8" s="116">
        <f>SUM(BF8,+CH8)</f>
        <v>455114</v>
      </c>
    </row>
    <row r="9" spans="1:114" ht="13.5" customHeight="1" x14ac:dyDescent="0.15">
      <c r="A9" s="114" t="s">
        <v>20</v>
      </c>
      <c r="B9" s="115" t="s">
        <v>326</v>
      </c>
      <c r="C9" s="114" t="s">
        <v>346</v>
      </c>
      <c r="D9" s="116">
        <f>SUM(E9,+L9)</f>
        <v>125989</v>
      </c>
      <c r="E9" s="116">
        <f>SUM(F9:I9)+K9</f>
        <v>125989</v>
      </c>
      <c r="F9" s="116">
        <v>0</v>
      </c>
      <c r="G9" s="116">
        <v>0</v>
      </c>
      <c r="H9" s="116">
        <v>0</v>
      </c>
      <c r="I9" s="116">
        <v>125989</v>
      </c>
      <c r="J9" s="116">
        <v>1301275</v>
      </c>
      <c r="K9" s="116">
        <v>0</v>
      </c>
      <c r="L9" s="116">
        <v>0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125989</v>
      </c>
      <c r="W9" s="116">
        <f>+SUM(E9,N9)</f>
        <v>125989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125989</v>
      </c>
      <c r="AB9" s="116">
        <f>+SUM(J9,S9)</f>
        <v>1301275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375</v>
      </c>
      <c r="AM9" s="116">
        <f>SUM(AN9,AS9,AW9,AX9,BD9)</f>
        <v>1406588</v>
      </c>
      <c r="AN9" s="116">
        <f>SUM(AO9:AR9)</f>
        <v>56160</v>
      </c>
      <c r="AO9" s="116">
        <v>56160</v>
      </c>
      <c r="AP9" s="116">
        <v>0</v>
      </c>
      <c r="AQ9" s="116">
        <v>0</v>
      </c>
      <c r="AR9" s="116">
        <v>0</v>
      </c>
      <c r="AS9" s="116">
        <f>SUM(AT9:AV9)</f>
        <v>32451</v>
      </c>
      <c r="AT9" s="116">
        <v>0</v>
      </c>
      <c r="AU9" s="116">
        <v>655</v>
      </c>
      <c r="AV9" s="116">
        <v>31796</v>
      </c>
      <c r="AW9" s="116">
        <v>0</v>
      </c>
      <c r="AX9" s="116">
        <f>SUM(AY9:BB9)</f>
        <v>1317977</v>
      </c>
      <c r="AY9" s="116">
        <v>0</v>
      </c>
      <c r="AZ9" s="116">
        <v>1124245</v>
      </c>
      <c r="BA9" s="116">
        <v>193732</v>
      </c>
      <c r="BB9" s="116">
        <v>0</v>
      </c>
      <c r="BC9" s="117" t="s">
        <v>375</v>
      </c>
      <c r="BD9" s="116">
        <v>0</v>
      </c>
      <c r="BE9" s="116">
        <v>20676</v>
      </c>
      <c r="BF9" s="116">
        <f>SUM(AE9,+AM9,+BE9)</f>
        <v>1427264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375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375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375</v>
      </c>
      <c r="CQ9" s="116">
        <f>SUM(AM9,+BO9)</f>
        <v>1406588</v>
      </c>
      <c r="CR9" s="116">
        <f>SUM(AN9,+BP9)</f>
        <v>56160</v>
      </c>
      <c r="CS9" s="116">
        <f>SUM(AO9,+BQ9)</f>
        <v>56160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32451</v>
      </c>
      <c r="CX9" s="116">
        <f>SUM(AT9,+BV9)</f>
        <v>0</v>
      </c>
      <c r="CY9" s="116">
        <f>SUM(AU9,+BW9)</f>
        <v>655</v>
      </c>
      <c r="CZ9" s="116">
        <f>SUM(AV9,+BX9)</f>
        <v>31796</v>
      </c>
      <c r="DA9" s="116">
        <f>SUM(AW9,+BY9)</f>
        <v>0</v>
      </c>
      <c r="DB9" s="116">
        <f>SUM(AX9,+BZ9)</f>
        <v>1317977</v>
      </c>
      <c r="DC9" s="116">
        <f>SUM(AY9,+CA9)</f>
        <v>0</v>
      </c>
      <c r="DD9" s="116">
        <f>SUM(AZ9,+CB9)</f>
        <v>1124245</v>
      </c>
      <c r="DE9" s="116">
        <f>SUM(BA9,+CC9)</f>
        <v>193732</v>
      </c>
      <c r="DF9" s="116">
        <f>SUM(BB9,+CD9)</f>
        <v>0</v>
      </c>
      <c r="DG9" s="117" t="s">
        <v>375</v>
      </c>
      <c r="DH9" s="116">
        <f>SUM(BD9,+CF9)</f>
        <v>0</v>
      </c>
      <c r="DI9" s="116">
        <f>SUM(BE9,+CG9)</f>
        <v>20676</v>
      </c>
      <c r="DJ9" s="116">
        <f>SUM(BF9,+CH9)</f>
        <v>1427264</v>
      </c>
    </row>
    <row r="10" spans="1:114" ht="13.5" customHeight="1" x14ac:dyDescent="0.15">
      <c r="A10" s="114" t="s">
        <v>20</v>
      </c>
      <c r="B10" s="115" t="s">
        <v>336</v>
      </c>
      <c r="C10" s="114" t="s">
        <v>337</v>
      </c>
      <c r="D10" s="116">
        <f>SUM(E10,+L10)</f>
        <v>89729</v>
      </c>
      <c r="E10" s="116">
        <f>SUM(F10:I10)+K10</f>
        <v>89729</v>
      </c>
      <c r="F10" s="116">
        <v>3196</v>
      </c>
      <c r="G10" s="116">
        <v>0</v>
      </c>
      <c r="H10" s="116">
        <v>7000</v>
      </c>
      <c r="I10" s="116">
        <v>63005</v>
      </c>
      <c r="J10" s="116">
        <v>778606</v>
      </c>
      <c r="K10" s="116">
        <v>16528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89729</v>
      </c>
      <c r="W10" s="116">
        <f>+SUM(E10,N10)</f>
        <v>89729</v>
      </c>
      <c r="X10" s="116">
        <f>+SUM(F10,O10)</f>
        <v>3196</v>
      </c>
      <c r="Y10" s="116">
        <f>+SUM(G10,P10)</f>
        <v>0</v>
      </c>
      <c r="Z10" s="116">
        <f>+SUM(H10,Q10)</f>
        <v>7000</v>
      </c>
      <c r="AA10" s="116">
        <f>+SUM(I10,R10)</f>
        <v>63005</v>
      </c>
      <c r="AB10" s="116">
        <f>+SUM(J10,S10)</f>
        <v>778606</v>
      </c>
      <c r="AC10" s="116">
        <f>+SUM(K10,T10)</f>
        <v>16528</v>
      </c>
      <c r="AD10" s="116">
        <f>+SUM(L10,U10)</f>
        <v>0</v>
      </c>
      <c r="AE10" s="116">
        <f>SUM(AF10,+AK10)</f>
        <v>13323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13323</v>
      </c>
      <c r="AL10" s="117" t="s">
        <v>375</v>
      </c>
      <c r="AM10" s="116">
        <f>SUM(AN10,AS10,AW10,AX10,BD10)</f>
        <v>855012</v>
      </c>
      <c r="AN10" s="116">
        <f>SUM(AO10:AR10)</f>
        <v>21789</v>
      </c>
      <c r="AO10" s="116">
        <v>21789</v>
      </c>
      <c r="AP10" s="116">
        <v>0</v>
      </c>
      <c r="AQ10" s="116">
        <v>0</v>
      </c>
      <c r="AR10" s="116">
        <v>0</v>
      </c>
      <c r="AS10" s="116">
        <f>SUM(AT10:AV10)</f>
        <v>584965</v>
      </c>
      <c r="AT10" s="116">
        <v>0</v>
      </c>
      <c r="AU10" s="116">
        <v>557485</v>
      </c>
      <c r="AV10" s="116">
        <v>27480</v>
      </c>
      <c r="AW10" s="116">
        <v>0</v>
      </c>
      <c r="AX10" s="116">
        <f>SUM(AY10:BB10)</f>
        <v>248258</v>
      </c>
      <c r="AY10" s="116">
        <v>0</v>
      </c>
      <c r="AZ10" s="116">
        <v>235202</v>
      </c>
      <c r="BA10" s="116">
        <v>13056</v>
      </c>
      <c r="BB10" s="116">
        <v>0</v>
      </c>
      <c r="BC10" s="117" t="s">
        <v>375</v>
      </c>
      <c r="BD10" s="116">
        <v>0</v>
      </c>
      <c r="BE10" s="116">
        <v>0</v>
      </c>
      <c r="BF10" s="116">
        <f>SUM(AE10,+AM10,+BE10)</f>
        <v>868335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375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375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13323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13323</v>
      </c>
      <c r="CP10" s="117" t="s">
        <v>375</v>
      </c>
      <c r="CQ10" s="116">
        <f>SUM(AM10,+BO10)</f>
        <v>855012</v>
      </c>
      <c r="CR10" s="116">
        <f>SUM(AN10,+BP10)</f>
        <v>21789</v>
      </c>
      <c r="CS10" s="116">
        <f>SUM(AO10,+BQ10)</f>
        <v>21789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584965</v>
      </c>
      <c r="CX10" s="116">
        <f>SUM(AT10,+BV10)</f>
        <v>0</v>
      </c>
      <c r="CY10" s="116">
        <f>SUM(AU10,+BW10)</f>
        <v>557485</v>
      </c>
      <c r="CZ10" s="116">
        <f>SUM(AV10,+BX10)</f>
        <v>27480</v>
      </c>
      <c r="DA10" s="116">
        <f>SUM(AW10,+BY10)</f>
        <v>0</v>
      </c>
      <c r="DB10" s="116">
        <f>SUM(AX10,+BZ10)</f>
        <v>248258</v>
      </c>
      <c r="DC10" s="116">
        <f>SUM(AY10,+CA10)</f>
        <v>0</v>
      </c>
      <c r="DD10" s="116">
        <f>SUM(AZ10,+CB10)</f>
        <v>235202</v>
      </c>
      <c r="DE10" s="116">
        <f>SUM(BA10,+CC10)</f>
        <v>13056</v>
      </c>
      <c r="DF10" s="116">
        <f>SUM(BB10,+CD10)</f>
        <v>0</v>
      </c>
      <c r="DG10" s="117" t="s">
        <v>375</v>
      </c>
      <c r="DH10" s="116">
        <f>SUM(BD10,+CF10)</f>
        <v>0</v>
      </c>
      <c r="DI10" s="116">
        <f>SUM(BE10,+CG10)</f>
        <v>0</v>
      </c>
      <c r="DJ10" s="116">
        <f>SUM(BF10,+CH10)</f>
        <v>868335</v>
      </c>
    </row>
    <row r="11" spans="1:114" ht="13.5" customHeight="1" x14ac:dyDescent="0.15">
      <c r="A11" s="114" t="s">
        <v>20</v>
      </c>
      <c r="B11" s="115" t="s">
        <v>351</v>
      </c>
      <c r="C11" s="114" t="s">
        <v>352</v>
      </c>
      <c r="D11" s="116">
        <f>SUM(E11,+L11)</f>
        <v>249318</v>
      </c>
      <c r="E11" s="116">
        <f>SUM(F11:I11)+K11</f>
        <v>179204</v>
      </c>
      <c r="F11" s="116">
        <v>0</v>
      </c>
      <c r="G11" s="116">
        <v>0</v>
      </c>
      <c r="H11" s="116">
        <v>35900</v>
      </c>
      <c r="I11" s="116">
        <v>52675</v>
      </c>
      <c r="J11" s="116">
        <v>1195607</v>
      </c>
      <c r="K11" s="116">
        <v>90629</v>
      </c>
      <c r="L11" s="116">
        <v>70114</v>
      </c>
      <c r="M11" s="116">
        <f>SUM(N11,+U11)</f>
        <v>6194</v>
      </c>
      <c r="N11" s="116">
        <f>SUM(O11:R11,T11)</f>
        <v>3296</v>
      </c>
      <c r="O11" s="116">
        <v>0</v>
      </c>
      <c r="P11" s="116">
        <v>0</v>
      </c>
      <c r="Q11" s="116">
        <v>0</v>
      </c>
      <c r="R11" s="116">
        <v>3296</v>
      </c>
      <c r="S11" s="116">
        <v>126638</v>
      </c>
      <c r="T11" s="116">
        <v>0</v>
      </c>
      <c r="U11" s="116">
        <v>2898</v>
      </c>
      <c r="V11" s="116">
        <f>+SUM(D11,M11)</f>
        <v>255512</v>
      </c>
      <c r="W11" s="116">
        <f>+SUM(E11,N11)</f>
        <v>182500</v>
      </c>
      <c r="X11" s="116">
        <f>+SUM(F11,O11)</f>
        <v>0</v>
      </c>
      <c r="Y11" s="116">
        <f>+SUM(G11,P11)</f>
        <v>0</v>
      </c>
      <c r="Z11" s="116">
        <f>+SUM(H11,Q11)</f>
        <v>35900</v>
      </c>
      <c r="AA11" s="116">
        <f>+SUM(I11,R11)</f>
        <v>55971</v>
      </c>
      <c r="AB11" s="116">
        <f>+SUM(J11,S11)</f>
        <v>1322245</v>
      </c>
      <c r="AC11" s="116">
        <f>+SUM(K11,T11)</f>
        <v>90629</v>
      </c>
      <c r="AD11" s="116">
        <f>+SUM(L11,U11)</f>
        <v>73012</v>
      </c>
      <c r="AE11" s="116">
        <f>SUM(AF11,+AK11)</f>
        <v>43505</v>
      </c>
      <c r="AF11" s="116">
        <f>SUM(AG11:AJ11)</f>
        <v>43505</v>
      </c>
      <c r="AG11" s="116">
        <v>0</v>
      </c>
      <c r="AH11" s="116">
        <v>42141</v>
      </c>
      <c r="AI11" s="116">
        <v>1364</v>
      </c>
      <c r="AJ11" s="116">
        <v>0</v>
      </c>
      <c r="AK11" s="116">
        <v>0</v>
      </c>
      <c r="AL11" s="117" t="s">
        <v>375</v>
      </c>
      <c r="AM11" s="116">
        <f>SUM(AN11,AS11,AW11,AX11,BD11)</f>
        <v>1309562</v>
      </c>
      <c r="AN11" s="116">
        <f>SUM(AO11:AR11)</f>
        <v>114536</v>
      </c>
      <c r="AO11" s="116">
        <v>114536</v>
      </c>
      <c r="AP11" s="116">
        <v>0</v>
      </c>
      <c r="AQ11" s="116">
        <v>0</v>
      </c>
      <c r="AR11" s="116">
        <v>0</v>
      </c>
      <c r="AS11" s="116">
        <f>SUM(AT11:AV11)</f>
        <v>114090</v>
      </c>
      <c r="AT11" s="116">
        <v>1956</v>
      </c>
      <c r="AU11" s="116">
        <v>90337</v>
      </c>
      <c r="AV11" s="116">
        <v>21797</v>
      </c>
      <c r="AW11" s="116">
        <v>0</v>
      </c>
      <c r="AX11" s="116">
        <f>SUM(AY11:BB11)</f>
        <v>1080936</v>
      </c>
      <c r="AY11" s="116">
        <v>473293</v>
      </c>
      <c r="AZ11" s="116">
        <v>579655</v>
      </c>
      <c r="BA11" s="116">
        <v>26828</v>
      </c>
      <c r="BB11" s="116">
        <v>1160</v>
      </c>
      <c r="BC11" s="117" t="s">
        <v>375</v>
      </c>
      <c r="BD11" s="116">
        <v>0</v>
      </c>
      <c r="BE11" s="116">
        <v>91858</v>
      </c>
      <c r="BF11" s="116">
        <f>SUM(AE11,+AM11,+BE11)</f>
        <v>1444925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375</v>
      </c>
      <c r="BO11" s="116">
        <f>SUM(BP11,BU11,BY11,BZ11,CF11)</f>
        <v>132765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70518</v>
      </c>
      <c r="BV11" s="116">
        <v>0</v>
      </c>
      <c r="BW11" s="116">
        <v>70518</v>
      </c>
      <c r="BX11" s="116">
        <v>0</v>
      </c>
      <c r="BY11" s="116">
        <v>0</v>
      </c>
      <c r="BZ11" s="116">
        <f>SUM(CA11:CD11)</f>
        <v>62247</v>
      </c>
      <c r="CA11" s="116">
        <v>0</v>
      </c>
      <c r="CB11" s="116">
        <v>62247</v>
      </c>
      <c r="CC11" s="116">
        <v>0</v>
      </c>
      <c r="CD11" s="116">
        <v>0</v>
      </c>
      <c r="CE11" s="117" t="s">
        <v>375</v>
      </c>
      <c r="CF11" s="116">
        <v>0</v>
      </c>
      <c r="CG11" s="116">
        <v>67</v>
      </c>
      <c r="CH11" s="116">
        <f>SUM(BG11,+BO11,+CG11)</f>
        <v>132832</v>
      </c>
      <c r="CI11" s="116">
        <f>SUM(AE11,+BG11)</f>
        <v>43505</v>
      </c>
      <c r="CJ11" s="116">
        <f>SUM(AF11,+BH11)</f>
        <v>43505</v>
      </c>
      <c r="CK11" s="116">
        <f>SUM(AG11,+BI11)</f>
        <v>0</v>
      </c>
      <c r="CL11" s="116">
        <f>SUM(AH11,+BJ11)</f>
        <v>42141</v>
      </c>
      <c r="CM11" s="116">
        <f>SUM(AI11,+BK11)</f>
        <v>1364</v>
      </c>
      <c r="CN11" s="116">
        <f>SUM(AJ11,+BL11)</f>
        <v>0</v>
      </c>
      <c r="CO11" s="116">
        <f>SUM(AK11,+BM11)</f>
        <v>0</v>
      </c>
      <c r="CP11" s="117" t="s">
        <v>375</v>
      </c>
      <c r="CQ11" s="116">
        <f>SUM(AM11,+BO11)</f>
        <v>1442327</v>
      </c>
      <c r="CR11" s="116">
        <f>SUM(AN11,+BP11)</f>
        <v>114536</v>
      </c>
      <c r="CS11" s="116">
        <f>SUM(AO11,+BQ11)</f>
        <v>114536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184608</v>
      </c>
      <c r="CX11" s="116">
        <f>SUM(AT11,+BV11)</f>
        <v>1956</v>
      </c>
      <c r="CY11" s="116">
        <f>SUM(AU11,+BW11)</f>
        <v>160855</v>
      </c>
      <c r="CZ11" s="116">
        <f>SUM(AV11,+BX11)</f>
        <v>21797</v>
      </c>
      <c r="DA11" s="116">
        <f>SUM(AW11,+BY11)</f>
        <v>0</v>
      </c>
      <c r="DB11" s="116">
        <f>SUM(AX11,+BZ11)</f>
        <v>1143183</v>
      </c>
      <c r="DC11" s="116">
        <f>SUM(AY11,+CA11)</f>
        <v>473293</v>
      </c>
      <c r="DD11" s="116">
        <f>SUM(AZ11,+CB11)</f>
        <v>641902</v>
      </c>
      <c r="DE11" s="116">
        <f>SUM(BA11,+CC11)</f>
        <v>26828</v>
      </c>
      <c r="DF11" s="116">
        <f>SUM(BB11,+CD11)</f>
        <v>1160</v>
      </c>
      <c r="DG11" s="117" t="s">
        <v>375</v>
      </c>
      <c r="DH11" s="116">
        <f>SUM(BD11,+CF11)</f>
        <v>0</v>
      </c>
      <c r="DI11" s="116">
        <f>SUM(BE11,+CG11)</f>
        <v>91925</v>
      </c>
      <c r="DJ11" s="116">
        <f>SUM(BF11,+CH11)</f>
        <v>1577757</v>
      </c>
    </row>
    <row r="12" spans="1:114" ht="13.5" customHeight="1" x14ac:dyDescent="0.15">
      <c r="A12" s="114" t="s">
        <v>20</v>
      </c>
      <c r="B12" s="115" t="s">
        <v>340</v>
      </c>
      <c r="C12" s="114" t="s">
        <v>341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2473</v>
      </c>
      <c r="N12" s="116">
        <f>SUM(O12:R12,T12)</f>
        <v>859</v>
      </c>
      <c r="O12" s="116">
        <v>0</v>
      </c>
      <c r="P12" s="116">
        <v>0</v>
      </c>
      <c r="Q12" s="116">
        <v>0</v>
      </c>
      <c r="R12" s="116">
        <v>859</v>
      </c>
      <c r="S12" s="116">
        <v>40385</v>
      </c>
      <c r="T12" s="116">
        <v>0</v>
      </c>
      <c r="U12" s="116">
        <v>1614</v>
      </c>
      <c r="V12" s="116">
        <f>+SUM(D12,M12)</f>
        <v>2473</v>
      </c>
      <c r="W12" s="116">
        <f>+SUM(E12,N12)</f>
        <v>859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859</v>
      </c>
      <c r="AB12" s="116">
        <f>+SUM(J12,S12)</f>
        <v>40385</v>
      </c>
      <c r="AC12" s="116">
        <f>+SUM(K12,T12)</f>
        <v>0</v>
      </c>
      <c r="AD12" s="116">
        <f>+SUM(L12,U12)</f>
        <v>1614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375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375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375</v>
      </c>
      <c r="BO12" s="116">
        <f>SUM(BP12,BU12,BY12,BZ12,CF12)</f>
        <v>39895</v>
      </c>
      <c r="BP12" s="116">
        <f>SUM(BQ12:BT12)</f>
        <v>12985</v>
      </c>
      <c r="BQ12" s="116">
        <v>12985</v>
      </c>
      <c r="BR12" s="116">
        <v>0</v>
      </c>
      <c r="BS12" s="116">
        <v>0</v>
      </c>
      <c r="BT12" s="116">
        <v>0</v>
      </c>
      <c r="BU12" s="116">
        <f>SUM(BV12:BX12)</f>
        <v>20334</v>
      </c>
      <c r="BV12" s="116">
        <v>0</v>
      </c>
      <c r="BW12" s="116">
        <v>20305</v>
      </c>
      <c r="BX12" s="116">
        <v>29</v>
      </c>
      <c r="BY12" s="116">
        <v>0</v>
      </c>
      <c r="BZ12" s="116">
        <f>SUM(CA12:CD12)</f>
        <v>6576</v>
      </c>
      <c r="CA12" s="116">
        <v>0</v>
      </c>
      <c r="CB12" s="116">
        <v>0</v>
      </c>
      <c r="CC12" s="116">
        <v>0</v>
      </c>
      <c r="CD12" s="116">
        <v>6576</v>
      </c>
      <c r="CE12" s="117" t="s">
        <v>375</v>
      </c>
      <c r="CF12" s="116">
        <v>0</v>
      </c>
      <c r="CG12" s="116">
        <v>2963</v>
      </c>
      <c r="CH12" s="116">
        <f>SUM(BG12,+BO12,+CG12)</f>
        <v>42858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375</v>
      </c>
      <c r="CQ12" s="116">
        <f>SUM(AM12,+BO12)</f>
        <v>39895</v>
      </c>
      <c r="CR12" s="116">
        <f>SUM(AN12,+BP12)</f>
        <v>12985</v>
      </c>
      <c r="CS12" s="116">
        <f>SUM(AO12,+BQ12)</f>
        <v>12985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20334</v>
      </c>
      <c r="CX12" s="116">
        <f>SUM(AT12,+BV12)</f>
        <v>0</v>
      </c>
      <c r="CY12" s="116">
        <f>SUM(AU12,+BW12)</f>
        <v>20305</v>
      </c>
      <c r="CZ12" s="116">
        <f>SUM(AV12,+BX12)</f>
        <v>29</v>
      </c>
      <c r="DA12" s="116">
        <f>SUM(AW12,+BY12)</f>
        <v>0</v>
      </c>
      <c r="DB12" s="116">
        <f>SUM(AX12,+BZ12)</f>
        <v>6576</v>
      </c>
      <c r="DC12" s="116">
        <f>SUM(AY12,+CA12)</f>
        <v>0</v>
      </c>
      <c r="DD12" s="116">
        <f>SUM(AZ12,+CB12)</f>
        <v>0</v>
      </c>
      <c r="DE12" s="116">
        <f>SUM(BA12,+CC12)</f>
        <v>0</v>
      </c>
      <c r="DF12" s="116">
        <f>SUM(BB12,+CD12)</f>
        <v>6576</v>
      </c>
      <c r="DG12" s="117" t="s">
        <v>375</v>
      </c>
      <c r="DH12" s="116">
        <f>SUM(BD12,+CF12)</f>
        <v>0</v>
      </c>
      <c r="DI12" s="116">
        <f>SUM(BE12,+CG12)</f>
        <v>2963</v>
      </c>
      <c r="DJ12" s="116">
        <f>SUM(BF12,+CH12)</f>
        <v>42858</v>
      </c>
    </row>
    <row r="13" spans="1:114" ht="13.5" customHeight="1" x14ac:dyDescent="0.15">
      <c r="A13" s="114" t="s">
        <v>20</v>
      </c>
      <c r="B13" s="115" t="s">
        <v>328</v>
      </c>
      <c r="C13" s="114" t="s">
        <v>329</v>
      </c>
      <c r="D13" s="116">
        <f>SUM(E13,+L13)</f>
        <v>79491</v>
      </c>
      <c r="E13" s="116">
        <f>SUM(F13:I13)+K13</f>
        <v>135587</v>
      </c>
      <c r="F13" s="116">
        <v>0</v>
      </c>
      <c r="G13" s="116">
        <v>0</v>
      </c>
      <c r="H13" s="116">
        <v>38700</v>
      </c>
      <c r="I13" s="116">
        <v>78956</v>
      </c>
      <c r="J13" s="116">
        <v>777037</v>
      </c>
      <c r="K13" s="116">
        <v>17931</v>
      </c>
      <c r="L13" s="116">
        <v>-56096</v>
      </c>
      <c r="M13" s="116">
        <f>SUM(N13,+U13)</f>
        <v>21724</v>
      </c>
      <c r="N13" s="116">
        <f>SUM(O13:R13,T13)</f>
        <v>22358</v>
      </c>
      <c r="O13" s="116">
        <v>0</v>
      </c>
      <c r="P13" s="116">
        <v>0</v>
      </c>
      <c r="Q13" s="116">
        <v>20800</v>
      </c>
      <c r="R13" s="116">
        <v>1558</v>
      </c>
      <c r="S13" s="116">
        <v>128251</v>
      </c>
      <c r="T13" s="116">
        <v>0</v>
      </c>
      <c r="U13" s="116">
        <v>-634</v>
      </c>
      <c r="V13" s="116">
        <f>+SUM(D13,M13)</f>
        <v>101215</v>
      </c>
      <c r="W13" s="116">
        <f>+SUM(E13,N13)</f>
        <v>157945</v>
      </c>
      <c r="X13" s="116">
        <f>+SUM(F13,O13)</f>
        <v>0</v>
      </c>
      <c r="Y13" s="116">
        <f>+SUM(G13,P13)</f>
        <v>0</v>
      </c>
      <c r="Z13" s="116">
        <f>+SUM(H13,Q13)</f>
        <v>59500</v>
      </c>
      <c r="AA13" s="116">
        <f>+SUM(I13,R13)</f>
        <v>80514</v>
      </c>
      <c r="AB13" s="116">
        <f>+SUM(J13,S13)</f>
        <v>905288</v>
      </c>
      <c r="AC13" s="116">
        <f>+SUM(K13,T13)</f>
        <v>17931</v>
      </c>
      <c r="AD13" s="116">
        <f>+SUM(L13,U13)</f>
        <v>-56730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375</v>
      </c>
      <c r="AM13" s="116">
        <f>SUM(AN13,AS13,AW13,AX13,BD13)</f>
        <v>754046</v>
      </c>
      <c r="AN13" s="116">
        <f>SUM(AO13:AR13)</f>
        <v>12192</v>
      </c>
      <c r="AO13" s="116">
        <v>12192</v>
      </c>
      <c r="AP13" s="116">
        <v>0</v>
      </c>
      <c r="AQ13" s="116">
        <v>0</v>
      </c>
      <c r="AR13" s="116">
        <v>0</v>
      </c>
      <c r="AS13" s="116">
        <f>SUM(AT13:AV13)</f>
        <v>496340</v>
      </c>
      <c r="AT13" s="116">
        <v>0</v>
      </c>
      <c r="AU13" s="116">
        <v>445697</v>
      </c>
      <c r="AV13" s="116">
        <v>50643</v>
      </c>
      <c r="AW13" s="116">
        <v>0</v>
      </c>
      <c r="AX13" s="116">
        <f>SUM(AY13:BB13)</f>
        <v>239649</v>
      </c>
      <c r="AY13" s="116">
        <v>0</v>
      </c>
      <c r="AZ13" s="116">
        <v>212581</v>
      </c>
      <c r="BA13" s="116">
        <v>27041</v>
      </c>
      <c r="BB13" s="116">
        <v>27</v>
      </c>
      <c r="BC13" s="117" t="s">
        <v>375</v>
      </c>
      <c r="BD13" s="116">
        <v>5865</v>
      </c>
      <c r="BE13" s="116">
        <v>102482</v>
      </c>
      <c r="BF13" s="116">
        <f>SUM(AE13,+AM13,+BE13)</f>
        <v>856528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375</v>
      </c>
      <c r="BO13" s="116">
        <f>SUM(BP13,BU13,BY13,BZ13,CF13)</f>
        <v>149975</v>
      </c>
      <c r="BP13" s="116">
        <f>SUM(BQ13:BT13)</f>
        <v>8374</v>
      </c>
      <c r="BQ13" s="116">
        <v>8374</v>
      </c>
      <c r="BR13" s="116">
        <v>0</v>
      </c>
      <c r="BS13" s="116">
        <v>0</v>
      </c>
      <c r="BT13" s="116">
        <v>0</v>
      </c>
      <c r="BU13" s="116">
        <f>SUM(BV13:BX13)</f>
        <v>124384</v>
      </c>
      <c r="BV13" s="116">
        <v>0</v>
      </c>
      <c r="BW13" s="116">
        <v>124384</v>
      </c>
      <c r="BX13" s="116">
        <v>0</v>
      </c>
      <c r="BY13" s="116">
        <v>0</v>
      </c>
      <c r="BZ13" s="116">
        <f>SUM(CA13:CD13)</f>
        <v>17147</v>
      </c>
      <c r="CA13" s="116">
        <v>0</v>
      </c>
      <c r="CB13" s="116">
        <v>17147</v>
      </c>
      <c r="CC13" s="116">
        <v>0</v>
      </c>
      <c r="CD13" s="116">
        <v>0</v>
      </c>
      <c r="CE13" s="117" t="s">
        <v>375</v>
      </c>
      <c r="CF13" s="116">
        <v>70</v>
      </c>
      <c r="CG13" s="116">
        <v>0</v>
      </c>
      <c r="CH13" s="116">
        <f>SUM(BG13,+BO13,+CG13)</f>
        <v>149975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375</v>
      </c>
      <c r="CQ13" s="116">
        <f>SUM(AM13,+BO13)</f>
        <v>904021</v>
      </c>
      <c r="CR13" s="116">
        <f>SUM(AN13,+BP13)</f>
        <v>20566</v>
      </c>
      <c r="CS13" s="116">
        <f>SUM(AO13,+BQ13)</f>
        <v>20566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620724</v>
      </c>
      <c r="CX13" s="116">
        <f>SUM(AT13,+BV13)</f>
        <v>0</v>
      </c>
      <c r="CY13" s="116">
        <f>SUM(AU13,+BW13)</f>
        <v>570081</v>
      </c>
      <c r="CZ13" s="116">
        <f>SUM(AV13,+BX13)</f>
        <v>50643</v>
      </c>
      <c r="DA13" s="116">
        <f>SUM(AW13,+BY13)</f>
        <v>0</v>
      </c>
      <c r="DB13" s="116">
        <f>SUM(AX13,+BZ13)</f>
        <v>256796</v>
      </c>
      <c r="DC13" s="116">
        <f>SUM(AY13,+CA13)</f>
        <v>0</v>
      </c>
      <c r="DD13" s="116">
        <f>SUM(AZ13,+CB13)</f>
        <v>229728</v>
      </c>
      <c r="DE13" s="116">
        <f>SUM(BA13,+CC13)</f>
        <v>27041</v>
      </c>
      <c r="DF13" s="116">
        <f>SUM(BB13,+CD13)</f>
        <v>27</v>
      </c>
      <c r="DG13" s="117" t="s">
        <v>375</v>
      </c>
      <c r="DH13" s="116">
        <f>SUM(BD13,+CF13)</f>
        <v>5935</v>
      </c>
      <c r="DI13" s="116">
        <f>SUM(BE13,+CG13)</f>
        <v>102482</v>
      </c>
      <c r="DJ13" s="116">
        <f>SUM(BF13,+CH13)</f>
        <v>1006503</v>
      </c>
    </row>
    <row r="14" spans="1:114" ht="13.5" customHeight="1" x14ac:dyDescent="0.15">
      <c r="A14" s="114" t="s">
        <v>20</v>
      </c>
      <c r="B14" s="115" t="s">
        <v>347</v>
      </c>
      <c r="C14" s="114" t="s">
        <v>348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10410</v>
      </c>
      <c r="N14" s="116">
        <f>SUM(O14:R14,T14)</f>
        <v>10410</v>
      </c>
      <c r="O14" s="116">
        <v>0</v>
      </c>
      <c r="P14" s="116">
        <v>0</v>
      </c>
      <c r="Q14" s="116">
        <v>0</v>
      </c>
      <c r="R14" s="116">
        <v>4714</v>
      </c>
      <c r="S14" s="116">
        <v>159762</v>
      </c>
      <c r="T14" s="116">
        <v>5696</v>
      </c>
      <c r="U14" s="116">
        <v>0</v>
      </c>
      <c r="V14" s="116">
        <f>+SUM(D14,M14)</f>
        <v>10410</v>
      </c>
      <c r="W14" s="116">
        <f>+SUM(E14,N14)</f>
        <v>10410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4714</v>
      </c>
      <c r="AB14" s="116">
        <f>+SUM(J14,S14)</f>
        <v>159762</v>
      </c>
      <c r="AC14" s="116">
        <f>+SUM(K14,T14)</f>
        <v>5696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375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375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375</v>
      </c>
      <c r="BO14" s="116">
        <f>SUM(BP14,BU14,BY14,BZ14,CF14)</f>
        <v>104302</v>
      </c>
      <c r="BP14" s="116">
        <f>SUM(BQ14:BT14)</f>
        <v>3315</v>
      </c>
      <c r="BQ14" s="116">
        <v>3315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100987</v>
      </c>
      <c r="CA14" s="116">
        <v>0</v>
      </c>
      <c r="CB14" s="116">
        <v>97853</v>
      </c>
      <c r="CC14" s="116">
        <v>1814</v>
      </c>
      <c r="CD14" s="116">
        <v>1320</v>
      </c>
      <c r="CE14" s="117" t="s">
        <v>375</v>
      </c>
      <c r="CF14" s="116">
        <v>0</v>
      </c>
      <c r="CG14" s="116">
        <v>65870</v>
      </c>
      <c r="CH14" s="116">
        <f>SUM(BG14,+BO14,+CG14)</f>
        <v>170172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375</v>
      </c>
      <c r="CQ14" s="116">
        <f>SUM(AM14,+BO14)</f>
        <v>104302</v>
      </c>
      <c r="CR14" s="116">
        <f>SUM(AN14,+BP14)</f>
        <v>3315</v>
      </c>
      <c r="CS14" s="116">
        <f>SUM(AO14,+BQ14)</f>
        <v>3315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100987</v>
      </c>
      <c r="DC14" s="116">
        <f>SUM(AY14,+CA14)</f>
        <v>0</v>
      </c>
      <c r="DD14" s="116">
        <f>SUM(AZ14,+CB14)</f>
        <v>97853</v>
      </c>
      <c r="DE14" s="116">
        <f>SUM(BA14,+CC14)</f>
        <v>1814</v>
      </c>
      <c r="DF14" s="116">
        <f>SUM(BB14,+CD14)</f>
        <v>1320</v>
      </c>
      <c r="DG14" s="117" t="s">
        <v>375</v>
      </c>
      <c r="DH14" s="116">
        <f>SUM(BD14,+CF14)</f>
        <v>0</v>
      </c>
      <c r="DI14" s="116">
        <f>SUM(BE14,+CG14)</f>
        <v>65870</v>
      </c>
      <c r="DJ14" s="116">
        <f>SUM(BF14,+CH14)</f>
        <v>170172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33</v>
      </c>
      <c r="D7" s="133">
        <f>SUM(E7,+L7)</f>
        <v>11887653</v>
      </c>
      <c r="E7" s="133">
        <f>+SUM(F7:I7,K7)</f>
        <v>2807064</v>
      </c>
      <c r="F7" s="133">
        <f t="shared" ref="F7:L7" si="0">SUM(F$8:F$257)</f>
        <v>656319</v>
      </c>
      <c r="G7" s="133">
        <f t="shared" si="0"/>
        <v>99875</v>
      </c>
      <c r="H7" s="133">
        <f t="shared" si="0"/>
        <v>639100</v>
      </c>
      <c r="I7" s="133">
        <f t="shared" si="0"/>
        <v>875707</v>
      </c>
      <c r="J7" s="133">
        <f t="shared" si="0"/>
        <v>4321602</v>
      </c>
      <c r="K7" s="133">
        <f t="shared" si="0"/>
        <v>536063</v>
      </c>
      <c r="L7" s="133">
        <f t="shared" si="0"/>
        <v>9080589</v>
      </c>
      <c r="M7" s="133">
        <f>SUM(N7,+U7)</f>
        <v>1110154</v>
      </c>
      <c r="N7" s="133">
        <f>+SUM(O7:R7,T7)</f>
        <v>134752</v>
      </c>
      <c r="O7" s="133">
        <f t="shared" ref="O7:U7" si="1">SUM(O$8:O$257)</f>
        <v>32590</v>
      </c>
      <c r="P7" s="133">
        <f t="shared" si="1"/>
        <v>30200</v>
      </c>
      <c r="Q7" s="133">
        <f t="shared" si="1"/>
        <v>20800</v>
      </c>
      <c r="R7" s="133">
        <f t="shared" si="1"/>
        <v>23728</v>
      </c>
      <c r="S7" s="133">
        <f t="shared" si="1"/>
        <v>514561</v>
      </c>
      <c r="T7" s="133">
        <f t="shared" si="1"/>
        <v>27434</v>
      </c>
      <c r="U7" s="133">
        <f t="shared" si="1"/>
        <v>975402</v>
      </c>
      <c r="V7" s="133">
        <f t="shared" ref="V7:AB7" si="2">+SUM(D7,M7)</f>
        <v>12997807</v>
      </c>
      <c r="W7" s="133">
        <f t="shared" si="2"/>
        <v>2941816</v>
      </c>
      <c r="X7" s="133">
        <f t="shared" si="2"/>
        <v>688909</v>
      </c>
      <c r="Y7" s="133">
        <f t="shared" si="2"/>
        <v>130075</v>
      </c>
      <c r="Z7" s="133">
        <f t="shared" si="2"/>
        <v>659900</v>
      </c>
      <c r="AA7" s="133">
        <f t="shared" si="2"/>
        <v>899435</v>
      </c>
      <c r="AB7" s="133">
        <f t="shared" si="2"/>
        <v>4836163</v>
      </c>
      <c r="AC7" s="133">
        <f>+SUM(K7,T7)</f>
        <v>563497</v>
      </c>
      <c r="AD7" s="133">
        <f>+SUM(L7,U7)</f>
        <v>10055991</v>
      </c>
    </row>
    <row r="8" spans="1:32" ht="13.5" customHeight="1" x14ac:dyDescent="0.15">
      <c r="A8" s="114" t="s">
        <v>20</v>
      </c>
      <c r="B8" s="115" t="s">
        <v>323</v>
      </c>
      <c r="C8" s="114" t="s">
        <v>324</v>
      </c>
      <c r="D8" s="116">
        <f>SUM(E8,+L8)</f>
        <v>3709099</v>
      </c>
      <c r="E8" s="116">
        <f>+SUM(F8:I8,K8)</f>
        <v>929691</v>
      </c>
      <c r="F8" s="116">
        <v>93826</v>
      </c>
      <c r="G8" s="116">
        <v>0</v>
      </c>
      <c r="H8" s="116">
        <v>557500</v>
      </c>
      <c r="I8" s="116">
        <v>170925</v>
      </c>
      <c r="J8" s="116"/>
      <c r="K8" s="116">
        <v>107440</v>
      </c>
      <c r="L8" s="116">
        <v>2779408</v>
      </c>
      <c r="M8" s="116">
        <f>SUM(N8,+U8)</f>
        <v>112171</v>
      </c>
      <c r="N8" s="116">
        <f>+SUM(O8:R8,T8)</f>
        <v>4760</v>
      </c>
      <c r="O8" s="116">
        <v>0</v>
      </c>
      <c r="P8" s="116">
        <v>0</v>
      </c>
      <c r="Q8" s="116">
        <v>0</v>
      </c>
      <c r="R8" s="116">
        <v>4760</v>
      </c>
      <c r="S8" s="116"/>
      <c r="T8" s="116">
        <v>0</v>
      </c>
      <c r="U8" s="116">
        <v>107411</v>
      </c>
      <c r="V8" s="116">
        <f>+SUM(D8,M8)</f>
        <v>3821270</v>
      </c>
      <c r="W8" s="116">
        <f>+SUM(E8,N8)</f>
        <v>934451</v>
      </c>
      <c r="X8" s="116">
        <f>+SUM(F8,O8)</f>
        <v>93826</v>
      </c>
      <c r="Y8" s="116">
        <f>+SUM(G8,P8)</f>
        <v>0</v>
      </c>
      <c r="Z8" s="116">
        <f>+SUM(H8,Q8)</f>
        <v>557500</v>
      </c>
      <c r="AA8" s="116">
        <f>+SUM(I8,R8)</f>
        <v>175685</v>
      </c>
      <c r="AB8" s="116">
        <f>+SUM(J8,S8)</f>
        <v>0</v>
      </c>
      <c r="AC8" s="116">
        <f>+SUM(K8,T8)</f>
        <v>107440</v>
      </c>
      <c r="AD8" s="116">
        <f>+SUM(L8,U8)</f>
        <v>2886819</v>
      </c>
      <c r="AE8" s="205" t="s">
        <v>325</v>
      </c>
    </row>
    <row r="9" spans="1:32" ht="13.5" customHeight="1" x14ac:dyDescent="0.15">
      <c r="A9" s="114" t="s">
        <v>20</v>
      </c>
      <c r="B9" s="115" t="s">
        <v>330</v>
      </c>
      <c r="C9" s="114" t="s">
        <v>331</v>
      </c>
      <c r="D9" s="116">
        <f>SUM(E9,+L9)</f>
        <v>832134</v>
      </c>
      <c r="E9" s="116">
        <f>+SUM(F9:I9,K9)</f>
        <v>477957</v>
      </c>
      <c r="F9" s="116">
        <v>264000</v>
      </c>
      <c r="G9" s="116">
        <v>0</v>
      </c>
      <c r="H9" s="116">
        <v>0</v>
      </c>
      <c r="I9" s="116">
        <v>41278</v>
      </c>
      <c r="J9" s="116"/>
      <c r="K9" s="116">
        <v>172679</v>
      </c>
      <c r="L9" s="116">
        <v>354177</v>
      </c>
      <c r="M9" s="116">
        <f>SUM(N9,+U9)</f>
        <v>145465</v>
      </c>
      <c r="N9" s="116">
        <f>+SUM(O9:R9,T9)</f>
        <v>2468</v>
      </c>
      <c r="O9" s="116">
        <v>0</v>
      </c>
      <c r="P9" s="116">
        <v>0</v>
      </c>
      <c r="Q9" s="116">
        <v>0</v>
      </c>
      <c r="R9" s="116">
        <v>2468</v>
      </c>
      <c r="S9" s="116"/>
      <c r="T9" s="116">
        <v>0</v>
      </c>
      <c r="U9" s="116">
        <v>142997</v>
      </c>
      <c r="V9" s="116">
        <f>+SUM(D9,M9)</f>
        <v>977599</v>
      </c>
      <c r="W9" s="116">
        <f>+SUM(E9,N9)</f>
        <v>480425</v>
      </c>
      <c r="X9" s="116">
        <f>+SUM(F9,O9)</f>
        <v>264000</v>
      </c>
      <c r="Y9" s="116">
        <f>+SUM(G9,P9)</f>
        <v>0</v>
      </c>
      <c r="Z9" s="116">
        <f>+SUM(H9,Q9)</f>
        <v>0</v>
      </c>
      <c r="AA9" s="116">
        <f>+SUM(I9,R9)</f>
        <v>43746</v>
      </c>
      <c r="AB9" s="116">
        <f>+SUM(J9,S9)</f>
        <v>0</v>
      </c>
      <c r="AC9" s="116">
        <f>+SUM(K9,T9)</f>
        <v>172679</v>
      </c>
      <c r="AD9" s="116">
        <f>+SUM(L9,U9)</f>
        <v>497174</v>
      </c>
      <c r="AE9" s="205" t="s">
        <v>325</v>
      </c>
    </row>
    <row r="10" spans="1:32" ht="13.5" customHeight="1" x14ac:dyDescent="0.15">
      <c r="A10" s="114" t="s">
        <v>20</v>
      </c>
      <c r="B10" s="115" t="s">
        <v>332</v>
      </c>
      <c r="C10" s="114" t="s">
        <v>333</v>
      </c>
      <c r="D10" s="116">
        <f>SUM(E10,+L10)</f>
        <v>618104</v>
      </c>
      <c r="E10" s="116">
        <f>+SUM(F10:I10,K10)</f>
        <v>134724</v>
      </c>
      <c r="F10" s="116">
        <v>0</v>
      </c>
      <c r="G10" s="116">
        <v>0</v>
      </c>
      <c r="H10" s="116">
        <v>0</v>
      </c>
      <c r="I10" s="116">
        <v>50178</v>
      </c>
      <c r="J10" s="116"/>
      <c r="K10" s="116">
        <v>84546</v>
      </c>
      <c r="L10" s="116">
        <v>483380</v>
      </c>
      <c r="M10" s="116">
        <f>SUM(N10,+U10)</f>
        <v>84400</v>
      </c>
      <c r="N10" s="116">
        <f>+SUM(O10:R10,T10)</f>
        <v>20171</v>
      </c>
      <c r="O10" s="116">
        <v>0</v>
      </c>
      <c r="P10" s="116">
        <v>0</v>
      </c>
      <c r="Q10" s="116">
        <v>0</v>
      </c>
      <c r="R10" s="116">
        <v>953</v>
      </c>
      <c r="S10" s="116"/>
      <c r="T10" s="116">
        <v>19218</v>
      </c>
      <c r="U10" s="116">
        <v>64229</v>
      </c>
      <c r="V10" s="116">
        <f>+SUM(D10,M10)</f>
        <v>702504</v>
      </c>
      <c r="W10" s="116">
        <f>+SUM(E10,N10)</f>
        <v>154895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51131</v>
      </c>
      <c r="AB10" s="116">
        <f>+SUM(J10,S10)</f>
        <v>0</v>
      </c>
      <c r="AC10" s="116">
        <f>+SUM(K10,T10)</f>
        <v>103764</v>
      </c>
      <c r="AD10" s="116">
        <f>+SUM(L10,U10)</f>
        <v>547609</v>
      </c>
      <c r="AE10" s="205" t="s">
        <v>325</v>
      </c>
    </row>
    <row r="11" spans="1:32" ht="13.5" customHeight="1" x14ac:dyDescent="0.15">
      <c r="A11" s="114" t="s">
        <v>20</v>
      </c>
      <c r="B11" s="115" t="s">
        <v>334</v>
      </c>
      <c r="C11" s="114" t="s">
        <v>335</v>
      </c>
      <c r="D11" s="116">
        <f>SUM(E11,+L11)</f>
        <v>623959</v>
      </c>
      <c r="E11" s="116">
        <f>+SUM(F11:I11,K11)</f>
        <v>670</v>
      </c>
      <c r="F11" s="116">
        <v>0</v>
      </c>
      <c r="G11" s="116">
        <v>0</v>
      </c>
      <c r="H11" s="116">
        <v>0</v>
      </c>
      <c r="I11" s="116">
        <v>70</v>
      </c>
      <c r="J11" s="116"/>
      <c r="K11" s="116">
        <v>600</v>
      </c>
      <c r="L11" s="116">
        <v>623289</v>
      </c>
      <c r="M11" s="116">
        <f>SUM(N11,+U11)</f>
        <v>92330</v>
      </c>
      <c r="N11" s="116">
        <f>+SUM(O11:R11,T11)</f>
        <v>3573</v>
      </c>
      <c r="O11" s="116">
        <v>0</v>
      </c>
      <c r="P11" s="116">
        <v>0</v>
      </c>
      <c r="Q11" s="116">
        <v>0</v>
      </c>
      <c r="R11" s="116">
        <v>3573</v>
      </c>
      <c r="S11" s="116"/>
      <c r="T11" s="116">
        <v>0</v>
      </c>
      <c r="U11" s="116">
        <v>88757</v>
      </c>
      <c r="V11" s="116">
        <f>+SUM(D11,M11)</f>
        <v>716289</v>
      </c>
      <c r="W11" s="116">
        <f>+SUM(E11,N11)</f>
        <v>4243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3643</v>
      </c>
      <c r="AB11" s="116">
        <f>+SUM(J11,S11)</f>
        <v>0</v>
      </c>
      <c r="AC11" s="116">
        <f>+SUM(K11,T11)</f>
        <v>600</v>
      </c>
      <c r="AD11" s="116">
        <f>+SUM(L11,U11)</f>
        <v>712046</v>
      </c>
      <c r="AE11" s="205" t="s">
        <v>325</v>
      </c>
    </row>
    <row r="12" spans="1:32" ht="13.5" customHeight="1" x14ac:dyDescent="0.15">
      <c r="A12" s="114" t="s">
        <v>20</v>
      </c>
      <c r="B12" s="115" t="s">
        <v>338</v>
      </c>
      <c r="C12" s="114" t="s">
        <v>339</v>
      </c>
      <c r="D12" s="116">
        <f>SUM(E12,+L12)</f>
        <v>414737</v>
      </c>
      <c r="E12" s="116">
        <f>+SUM(F12:I12,K12)</f>
        <v>1809</v>
      </c>
      <c r="F12" s="116">
        <v>0</v>
      </c>
      <c r="G12" s="116">
        <v>0</v>
      </c>
      <c r="H12" s="116">
        <v>0</v>
      </c>
      <c r="I12" s="116">
        <v>1809</v>
      </c>
      <c r="J12" s="116"/>
      <c r="K12" s="116">
        <v>0</v>
      </c>
      <c r="L12" s="116">
        <v>412928</v>
      </c>
      <c r="M12" s="116">
        <f>SUM(N12,+U12)</f>
        <v>31018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31018</v>
      </c>
      <c r="V12" s="116">
        <f>+SUM(D12,M12)</f>
        <v>445755</v>
      </c>
      <c r="W12" s="116">
        <f>+SUM(E12,N12)</f>
        <v>1809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1809</v>
      </c>
      <c r="AB12" s="116">
        <f>+SUM(J12,S12)</f>
        <v>0</v>
      </c>
      <c r="AC12" s="116">
        <f>+SUM(K12,T12)</f>
        <v>0</v>
      </c>
      <c r="AD12" s="116">
        <f>+SUM(L12,U12)</f>
        <v>443946</v>
      </c>
      <c r="AE12" s="205" t="s">
        <v>325</v>
      </c>
    </row>
    <row r="13" spans="1:32" ht="13.5" customHeight="1" x14ac:dyDescent="0.15">
      <c r="A13" s="114" t="s">
        <v>20</v>
      </c>
      <c r="B13" s="115" t="s">
        <v>342</v>
      </c>
      <c r="C13" s="114" t="s">
        <v>343</v>
      </c>
      <c r="D13" s="116">
        <f>SUM(E13,+L13)</f>
        <v>830223</v>
      </c>
      <c r="E13" s="116">
        <f>+SUM(F13:I13,K13)</f>
        <v>13151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13151</v>
      </c>
      <c r="L13" s="116">
        <v>817072</v>
      </c>
      <c r="M13" s="116">
        <f>SUM(N13,+U13)</f>
        <v>105804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105804</v>
      </c>
      <c r="V13" s="116">
        <f>+SUM(D13,M13)</f>
        <v>936027</v>
      </c>
      <c r="W13" s="116">
        <f>+SUM(E13,N13)</f>
        <v>13151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13151</v>
      </c>
      <c r="AD13" s="116">
        <f>+SUM(L13,U13)</f>
        <v>922876</v>
      </c>
      <c r="AE13" s="205" t="s">
        <v>325</v>
      </c>
    </row>
    <row r="14" spans="1:32" ht="13.5" customHeight="1" x14ac:dyDescent="0.15">
      <c r="A14" s="114" t="s">
        <v>20</v>
      </c>
      <c r="B14" s="115" t="s">
        <v>344</v>
      </c>
      <c r="C14" s="114" t="s">
        <v>345</v>
      </c>
      <c r="D14" s="116">
        <f>SUM(E14,+L14)</f>
        <v>345659</v>
      </c>
      <c r="E14" s="116">
        <f>+SUM(F14:I14,K14)</f>
        <v>63993</v>
      </c>
      <c r="F14" s="116">
        <v>0</v>
      </c>
      <c r="G14" s="116">
        <v>0</v>
      </c>
      <c r="H14" s="116">
        <v>0</v>
      </c>
      <c r="I14" s="116">
        <v>63763</v>
      </c>
      <c r="J14" s="116"/>
      <c r="K14" s="116">
        <v>230</v>
      </c>
      <c r="L14" s="116">
        <v>281666</v>
      </c>
      <c r="M14" s="116">
        <f>SUM(N14,+U14)</f>
        <v>50095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50095</v>
      </c>
      <c r="V14" s="116">
        <f>+SUM(D14,M14)</f>
        <v>395754</v>
      </c>
      <c r="W14" s="116">
        <f>+SUM(E14,N14)</f>
        <v>63993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63763</v>
      </c>
      <c r="AB14" s="116">
        <f>+SUM(J14,S14)</f>
        <v>0</v>
      </c>
      <c r="AC14" s="116">
        <f>+SUM(K14,T14)</f>
        <v>230</v>
      </c>
      <c r="AD14" s="116">
        <f>+SUM(L14,U14)</f>
        <v>331761</v>
      </c>
      <c r="AE14" s="205" t="s">
        <v>325</v>
      </c>
    </row>
    <row r="15" spans="1:32" ht="13.5" customHeight="1" x14ac:dyDescent="0.15">
      <c r="A15" s="114" t="s">
        <v>20</v>
      </c>
      <c r="B15" s="115" t="s">
        <v>349</v>
      </c>
      <c r="C15" s="114" t="s">
        <v>350</v>
      </c>
      <c r="D15" s="116">
        <f>SUM(E15,+L15)</f>
        <v>1014873</v>
      </c>
      <c r="E15" s="116">
        <f>+SUM(F15:I15,K15)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0</v>
      </c>
      <c r="L15" s="116">
        <v>1014873</v>
      </c>
      <c r="M15" s="116">
        <f>SUM(N15,+U15)</f>
        <v>110530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110530</v>
      </c>
      <c r="V15" s="116">
        <f>+SUM(D15,M15)</f>
        <v>1125403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0</v>
      </c>
      <c r="AD15" s="116">
        <f>+SUM(L15,U15)</f>
        <v>1125403</v>
      </c>
      <c r="AE15" s="205" t="s">
        <v>325</v>
      </c>
    </row>
    <row r="16" spans="1:32" ht="13.5" customHeight="1" x14ac:dyDescent="0.15">
      <c r="A16" s="114" t="s">
        <v>20</v>
      </c>
      <c r="B16" s="115" t="s">
        <v>353</v>
      </c>
      <c r="C16" s="114" t="s">
        <v>354</v>
      </c>
      <c r="D16" s="116">
        <f>SUM(E16,+L16)</f>
        <v>886444</v>
      </c>
      <c r="E16" s="116">
        <f>+SUM(F16:I16,K16)</f>
        <v>177844</v>
      </c>
      <c r="F16" s="116">
        <v>0</v>
      </c>
      <c r="G16" s="116">
        <v>0</v>
      </c>
      <c r="H16" s="116">
        <v>0</v>
      </c>
      <c r="I16" s="116">
        <v>171365</v>
      </c>
      <c r="J16" s="116"/>
      <c r="K16" s="116">
        <v>6479</v>
      </c>
      <c r="L16" s="116">
        <v>708600</v>
      </c>
      <c r="M16" s="116">
        <f>SUM(N16,+U16)</f>
        <v>109667</v>
      </c>
      <c r="N16" s="116">
        <f>+SUM(O16:R16,T16)</f>
        <v>2500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2500</v>
      </c>
      <c r="U16" s="116">
        <v>107167</v>
      </c>
      <c r="V16" s="116">
        <f>+SUM(D16,M16)</f>
        <v>996111</v>
      </c>
      <c r="W16" s="116">
        <f>+SUM(E16,N16)</f>
        <v>180344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171365</v>
      </c>
      <c r="AB16" s="116">
        <f>+SUM(J16,S16)</f>
        <v>0</v>
      </c>
      <c r="AC16" s="116">
        <f>+SUM(K16,T16)</f>
        <v>8979</v>
      </c>
      <c r="AD16" s="116">
        <f>+SUM(L16,U16)</f>
        <v>815767</v>
      </c>
      <c r="AE16" s="205" t="s">
        <v>325</v>
      </c>
    </row>
    <row r="17" spans="1:31" ht="13.5" customHeight="1" x14ac:dyDescent="0.15">
      <c r="A17" s="114" t="s">
        <v>20</v>
      </c>
      <c r="B17" s="115" t="s">
        <v>355</v>
      </c>
      <c r="C17" s="114" t="s">
        <v>356</v>
      </c>
      <c r="D17" s="116">
        <f>SUM(E17,+L17)</f>
        <v>225957</v>
      </c>
      <c r="E17" s="116">
        <f>+SUM(F17:I17,K17)</f>
        <v>16446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16446</v>
      </c>
      <c r="L17" s="116">
        <v>209511</v>
      </c>
      <c r="M17" s="116">
        <f>SUM(N17,+U17)</f>
        <v>15648</v>
      </c>
      <c r="N17" s="116">
        <f>+SUM(O17:R17,T17)</f>
        <v>20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20</v>
      </c>
      <c r="U17" s="116">
        <v>15628</v>
      </c>
      <c r="V17" s="116">
        <f>+SUM(D17,M17)</f>
        <v>241605</v>
      </c>
      <c r="W17" s="116">
        <f>+SUM(E17,N17)</f>
        <v>16466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16466</v>
      </c>
      <c r="AD17" s="116">
        <f>+SUM(L17,U17)</f>
        <v>225139</v>
      </c>
      <c r="AE17" s="205" t="s">
        <v>325</v>
      </c>
    </row>
    <row r="18" spans="1:31" ht="13.5" customHeight="1" x14ac:dyDescent="0.15">
      <c r="A18" s="114" t="s">
        <v>20</v>
      </c>
      <c r="B18" s="115" t="s">
        <v>359</v>
      </c>
      <c r="C18" s="114" t="s">
        <v>360</v>
      </c>
      <c r="D18" s="116">
        <f>SUM(E18,+L18)</f>
        <v>42267</v>
      </c>
      <c r="E18" s="116">
        <f>+SUM(F18:I18,K18)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>
        <v>0</v>
      </c>
      <c r="L18" s="116">
        <v>42267</v>
      </c>
      <c r="M18" s="116">
        <f>SUM(N18,+U18)</f>
        <v>3439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3439</v>
      </c>
      <c r="V18" s="116">
        <f>+SUM(D18,M18)</f>
        <v>45706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0</v>
      </c>
      <c r="AD18" s="116">
        <f>+SUM(L18,U18)</f>
        <v>45706</v>
      </c>
      <c r="AE18" s="205" t="s">
        <v>325</v>
      </c>
    </row>
    <row r="19" spans="1:31" ht="13.5" customHeight="1" x14ac:dyDescent="0.15">
      <c r="A19" s="114" t="s">
        <v>20</v>
      </c>
      <c r="B19" s="115" t="s">
        <v>361</v>
      </c>
      <c r="C19" s="114" t="s">
        <v>362</v>
      </c>
      <c r="D19" s="116">
        <f>SUM(E19,+L19)</f>
        <v>138467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138467</v>
      </c>
      <c r="M19" s="116">
        <f>SUM(N19,+U19)</f>
        <v>16108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16108</v>
      </c>
      <c r="V19" s="116">
        <f>+SUM(D19,M19)</f>
        <v>154575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154575</v>
      </c>
      <c r="AE19" s="205" t="s">
        <v>325</v>
      </c>
    </row>
    <row r="20" spans="1:31" ht="13.5" customHeight="1" x14ac:dyDescent="0.15">
      <c r="A20" s="114" t="s">
        <v>20</v>
      </c>
      <c r="B20" s="115" t="s">
        <v>363</v>
      </c>
      <c r="C20" s="114" t="s">
        <v>364</v>
      </c>
      <c r="D20" s="116">
        <f>SUM(E20,+L20)</f>
        <v>293412</v>
      </c>
      <c r="E20" s="116">
        <f>+SUM(F20:I20,K20)</f>
        <v>20704</v>
      </c>
      <c r="F20" s="116">
        <v>0</v>
      </c>
      <c r="G20" s="116">
        <v>3472</v>
      </c>
      <c r="H20" s="116">
        <v>0</v>
      </c>
      <c r="I20" s="116">
        <v>15977</v>
      </c>
      <c r="J20" s="116"/>
      <c r="K20" s="116">
        <v>1255</v>
      </c>
      <c r="L20" s="116">
        <v>272708</v>
      </c>
      <c r="M20" s="116">
        <f>SUM(N20,+U20)</f>
        <v>21630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21630</v>
      </c>
      <c r="V20" s="116">
        <f>+SUM(D20,M20)</f>
        <v>315042</v>
      </c>
      <c r="W20" s="116">
        <f>+SUM(E20,N20)</f>
        <v>20704</v>
      </c>
      <c r="X20" s="116">
        <f>+SUM(F20,O20)</f>
        <v>0</v>
      </c>
      <c r="Y20" s="116">
        <f>+SUM(G20,P20)</f>
        <v>3472</v>
      </c>
      <c r="Z20" s="116">
        <f>+SUM(H20,Q20)</f>
        <v>0</v>
      </c>
      <c r="AA20" s="116">
        <f>+SUM(I20,R20)</f>
        <v>15977</v>
      </c>
      <c r="AB20" s="116">
        <f>+SUM(J20,S20)</f>
        <v>0</v>
      </c>
      <c r="AC20" s="116">
        <f>+SUM(K20,T20)</f>
        <v>1255</v>
      </c>
      <c r="AD20" s="116">
        <f>+SUM(L20,U20)</f>
        <v>294338</v>
      </c>
      <c r="AE20" s="205" t="s">
        <v>325</v>
      </c>
    </row>
    <row r="21" spans="1:31" ht="13.5" customHeight="1" x14ac:dyDescent="0.15">
      <c r="A21" s="114" t="s">
        <v>20</v>
      </c>
      <c r="B21" s="115" t="s">
        <v>365</v>
      </c>
      <c r="C21" s="114" t="s">
        <v>366</v>
      </c>
      <c r="D21" s="116">
        <f>SUM(E21,+L21)</f>
        <v>270037</v>
      </c>
      <c r="E21" s="116">
        <f>+SUM(F21:I21,K21)</f>
        <v>25111</v>
      </c>
      <c r="F21" s="116">
        <v>0</v>
      </c>
      <c r="G21" s="116">
        <v>18703</v>
      </c>
      <c r="H21" s="116">
        <v>0</v>
      </c>
      <c r="I21" s="116">
        <v>6033</v>
      </c>
      <c r="J21" s="116"/>
      <c r="K21" s="116">
        <v>375</v>
      </c>
      <c r="L21" s="116">
        <v>244926</v>
      </c>
      <c r="M21" s="116">
        <f>SUM(N21,+U21)</f>
        <v>41310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41310</v>
      </c>
      <c r="V21" s="116">
        <f>+SUM(D21,M21)</f>
        <v>311347</v>
      </c>
      <c r="W21" s="116">
        <f>+SUM(E21,N21)</f>
        <v>25111</v>
      </c>
      <c r="X21" s="116">
        <f>+SUM(F21,O21)</f>
        <v>0</v>
      </c>
      <c r="Y21" s="116">
        <f>+SUM(G21,P21)</f>
        <v>18703</v>
      </c>
      <c r="Z21" s="116">
        <f>+SUM(H21,Q21)</f>
        <v>0</v>
      </c>
      <c r="AA21" s="116">
        <f>+SUM(I21,R21)</f>
        <v>6033</v>
      </c>
      <c r="AB21" s="116">
        <f>+SUM(J21,S21)</f>
        <v>0</v>
      </c>
      <c r="AC21" s="116">
        <f>+SUM(K21,T21)</f>
        <v>375</v>
      </c>
      <c r="AD21" s="116">
        <f>+SUM(L21,U21)</f>
        <v>286236</v>
      </c>
      <c r="AE21" s="205" t="s">
        <v>325</v>
      </c>
    </row>
    <row r="22" spans="1:31" ht="13.5" customHeight="1" x14ac:dyDescent="0.15">
      <c r="A22" s="114" t="s">
        <v>20</v>
      </c>
      <c r="B22" s="115" t="s">
        <v>369</v>
      </c>
      <c r="C22" s="114" t="s">
        <v>370</v>
      </c>
      <c r="D22" s="116">
        <f>SUM(E22,+L22)</f>
        <v>446618</v>
      </c>
      <c r="E22" s="116">
        <f>+SUM(F22:I22,K22)</f>
        <v>287136</v>
      </c>
      <c r="F22" s="116">
        <v>269529</v>
      </c>
      <c r="G22" s="116">
        <v>0</v>
      </c>
      <c r="H22" s="116">
        <v>0</v>
      </c>
      <c r="I22" s="116">
        <v>14074</v>
      </c>
      <c r="J22" s="116"/>
      <c r="K22" s="116">
        <v>3533</v>
      </c>
      <c r="L22" s="116">
        <v>159482</v>
      </c>
      <c r="M22" s="116">
        <f>SUM(N22,+U22)</f>
        <v>23699</v>
      </c>
      <c r="N22" s="116">
        <f>+SUM(O22:R22,T22)</f>
        <v>19810</v>
      </c>
      <c r="O22" s="116">
        <v>19390</v>
      </c>
      <c r="P22" s="116">
        <v>0</v>
      </c>
      <c r="Q22" s="116">
        <v>0</v>
      </c>
      <c r="R22" s="116">
        <v>420</v>
      </c>
      <c r="S22" s="116"/>
      <c r="T22" s="116">
        <v>0</v>
      </c>
      <c r="U22" s="116">
        <v>3889</v>
      </c>
      <c r="V22" s="116">
        <f>+SUM(D22,M22)</f>
        <v>470317</v>
      </c>
      <c r="W22" s="116">
        <f>+SUM(E22,N22)</f>
        <v>306946</v>
      </c>
      <c r="X22" s="116">
        <f>+SUM(F22,O22)</f>
        <v>288919</v>
      </c>
      <c r="Y22" s="116">
        <f>+SUM(G22,P22)</f>
        <v>0</v>
      </c>
      <c r="Z22" s="116">
        <f>+SUM(H22,Q22)</f>
        <v>0</v>
      </c>
      <c r="AA22" s="116">
        <f>+SUM(I22,R22)</f>
        <v>14494</v>
      </c>
      <c r="AB22" s="116">
        <f>+SUM(J22,S22)</f>
        <v>0</v>
      </c>
      <c r="AC22" s="116">
        <f>+SUM(K22,T22)</f>
        <v>3533</v>
      </c>
      <c r="AD22" s="116">
        <f>+SUM(L22,U22)</f>
        <v>163371</v>
      </c>
      <c r="AE22" s="205" t="s">
        <v>325</v>
      </c>
    </row>
    <row r="23" spans="1:31" ht="13.5" customHeight="1" x14ac:dyDescent="0.15">
      <c r="A23" s="114" t="s">
        <v>20</v>
      </c>
      <c r="B23" s="115" t="s">
        <v>371</v>
      </c>
      <c r="C23" s="114" t="s">
        <v>372</v>
      </c>
      <c r="D23" s="116">
        <f>SUM(E23,+L23)</f>
        <v>174634</v>
      </c>
      <c r="E23" s="116">
        <f>+SUM(F23:I23,K23)</f>
        <v>120396</v>
      </c>
      <c r="F23" s="116">
        <v>25768</v>
      </c>
      <c r="G23" s="116">
        <v>77700</v>
      </c>
      <c r="H23" s="116">
        <v>0</v>
      </c>
      <c r="I23" s="116">
        <v>12891</v>
      </c>
      <c r="J23" s="116"/>
      <c r="K23" s="116">
        <v>4037</v>
      </c>
      <c r="L23" s="116">
        <v>54238</v>
      </c>
      <c r="M23" s="116">
        <f>SUM(N23,+U23)</f>
        <v>67550</v>
      </c>
      <c r="N23" s="116">
        <f>+SUM(O23:R23,T23)</f>
        <v>43691</v>
      </c>
      <c r="O23" s="116">
        <v>13200</v>
      </c>
      <c r="P23" s="116">
        <v>30200</v>
      </c>
      <c r="Q23" s="116">
        <v>0</v>
      </c>
      <c r="R23" s="116">
        <v>291</v>
      </c>
      <c r="S23" s="116"/>
      <c r="T23" s="116">
        <v>0</v>
      </c>
      <c r="U23" s="116">
        <v>23859</v>
      </c>
      <c r="V23" s="116">
        <f>+SUM(D23,M23)</f>
        <v>242184</v>
      </c>
      <c r="W23" s="116">
        <f>+SUM(E23,N23)</f>
        <v>164087</v>
      </c>
      <c r="X23" s="116">
        <f>+SUM(F23,O23)</f>
        <v>38968</v>
      </c>
      <c r="Y23" s="116">
        <f>+SUM(G23,P23)</f>
        <v>107900</v>
      </c>
      <c r="Z23" s="116">
        <f>+SUM(H23,Q23)</f>
        <v>0</v>
      </c>
      <c r="AA23" s="116">
        <f>+SUM(I23,R23)</f>
        <v>13182</v>
      </c>
      <c r="AB23" s="116">
        <f>+SUM(J23,S23)</f>
        <v>0</v>
      </c>
      <c r="AC23" s="116">
        <f>+SUM(K23,T23)</f>
        <v>4037</v>
      </c>
      <c r="AD23" s="116">
        <f>+SUM(L23,U23)</f>
        <v>78097</v>
      </c>
      <c r="AE23" s="205" t="s">
        <v>325</v>
      </c>
    </row>
    <row r="24" spans="1:31" ht="13.5" customHeight="1" x14ac:dyDescent="0.15">
      <c r="A24" s="114" t="s">
        <v>20</v>
      </c>
      <c r="B24" s="115" t="s">
        <v>373</v>
      </c>
      <c r="C24" s="114" t="s">
        <v>374</v>
      </c>
      <c r="D24" s="116">
        <f>SUM(E24,+L24)</f>
        <v>351051</v>
      </c>
      <c r="E24" s="116">
        <f>+SUM(F24:I24,K24)</f>
        <v>853</v>
      </c>
      <c r="F24" s="116">
        <v>0</v>
      </c>
      <c r="G24" s="116">
        <v>0</v>
      </c>
      <c r="H24" s="116">
        <v>0</v>
      </c>
      <c r="I24" s="116">
        <v>649</v>
      </c>
      <c r="J24" s="116"/>
      <c r="K24" s="116">
        <v>204</v>
      </c>
      <c r="L24" s="116">
        <v>350198</v>
      </c>
      <c r="M24" s="116">
        <f>SUM(N24,+U24)</f>
        <v>37428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37428</v>
      </c>
      <c r="V24" s="116">
        <f>+SUM(D24,M24)</f>
        <v>388479</v>
      </c>
      <c r="W24" s="116">
        <f>+SUM(E24,N24)</f>
        <v>853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649</v>
      </c>
      <c r="AB24" s="116">
        <f>+SUM(J24,S24)</f>
        <v>0</v>
      </c>
      <c r="AC24" s="116">
        <f>+SUM(K24,T24)</f>
        <v>204</v>
      </c>
      <c r="AD24" s="116">
        <f>+SUM(L24,U24)</f>
        <v>387626</v>
      </c>
      <c r="AE24" s="205" t="s">
        <v>325</v>
      </c>
    </row>
    <row r="25" spans="1:31" ht="13.5" customHeight="1" x14ac:dyDescent="0.15">
      <c r="A25" s="114" t="s">
        <v>20</v>
      </c>
      <c r="B25" s="115" t="s">
        <v>367</v>
      </c>
      <c r="C25" s="114" t="s">
        <v>368</v>
      </c>
      <c r="D25" s="116">
        <f>SUM(E25,+L25)</f>
        <v>125451</v>
      </c>
      <c r="E25" s="116">
        <f>+SUM(F25:I25,K25)</f>
        <v>6070</v>
      </c>
      <c r="F25" s="116">
        <v>0</v>
      </c>
      <c r="G25" s="116">
        <v>0</v>
      </c>
      <c r="H25" s="116">
        <v>0</v>
      </c>
      <c r="I25" s="116">
        <v>6070</v>
      </c>
      <c r="J25" s="116">
        <v>269077</v>
      </c>
      <c r="K25" s="116">
        <v>0</v>
      </c>
      <c r="L25" s="116">
        <v>119381</v>
      </c>
      <c r="M25" s="116">
        <f>SUM(N25,+U25)</f>
        <v>1061</v>
      </c>
      <c r="N25" s="116">
        <f>+SUM(O25:R25,T25)</f>
        <v>836</v>
      </c>
      <c r="O25" s="116">
        <v>0</v>
      </c>
      <c r="P25" s="116">
        <v>0</v>
      </c>
      <c r="Q25" s="116">
        <v>0</v>
      </c>
      <c r="R25" s="116">
        <v>836</v>
      </c>
      <c r="S25" s="116">
        <v>59525</v>
      </c>
      <c r="T25" s="116">
        <v>0</v>
      </c>
      <c r="U25" s="116">
        <v>225</v>
      </c>
      <c r="V25" s="116">
        <f>+SUM(D25,M25)</f>
        <v>126512</v>
      </c>
      <c r="W25" s="116">
        <f>+SUM(E25,N25)</f>
        <v>6906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6906</v>
      </c>
      <c r="AB25" s="116">
        <f>+SUM(J25,S25)</f>
        <v>328602</v>
      </c>
      <c r="AC25" s="116">
        <f>+SUM(K25,T25)</f>
        <v>0</v>
      </c>
      <c r="AD25" s="116">
        <f>+SUM(L25,U25)</f>
        <v>119606</v>
      </c>
      <c r="AE25" s="205" t="s">
        <v>325</v>
      </c>
    </row>
    <row r="26" spans="1:31" ht="13.5" customHeight="1" x14ac:dyDescent="0.15">
      <c r="A26" s="114" t="s">
        <v>20</v>
      </c>
      <c r="B26" s="115" t="s">
        <v>326</v>
      </c>
      <c r="C26" s="114" t="s">
        <v>346</v>
      </c>
      <c r="D26" s="116">
        <f>SUM(E26,+L26)</f>
        <v>125989</v>
      </c>
      <c r="E26" s="116">
        <f>+SUM(F26:I26,K26)</f>
        <v>125989</v>
      </c>
      <c r="F26" s="116">
        <v>0</v>
      </c>
      <c r="G26" s="116">
        <v>0</v>
      </c>
      <c r="H26" s="116">
        <v>0</v>
      </c>
      <c r="I26" s="116">
        <v>125989</v>
      </c>
      <c r="J26" s="116">
        <v>1301275</v>
      </c>
      <c r="K26" s="116">
        <v>0</v>
      </c>
      <c r="L26" s="116">
        <v>0</v>
      </c>
      <c r="M26" s="116">
        <f>SUM(N26,+U26)</f>
        <v>0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f>+SUM(D26,M26)</f>
        <v>125989</v>
      </c>
      <c r="W26" s="116">
        <f>+SUM(E26,N26)</f>
        <v>125989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125989</v>
      </c>
      <c r="AB26" s="116">
        <f>+SUM(J26,S26)</f>
        <v>1301275</v>
      </c>
      <c r="AC26" s="116">
        <f>+SUM(K26,T26)</f>
        <v>0</v>
      </c>
      <c r="AD26" s="116">
        <f>+SUM(L26,U26)</f>
        <v>0</v>
      </c>
      <c r="AE26" s="205" t="s">
        <v>325</v>
      </c>
    </row>
    <row r="27" spans="1:31" ht="13.5" customHeight="1" x14ac:dyDescent="0.15">
      <c r="A27" s="114" t="s">
        <v>20</v>
      </c>
      <c r="B27" s="115" t="s">
        <v>336</v>
      </c>
      <c r="C27" s="114" t="s">
        <v>337</v>
      </c>
      <c r="D27" s="116">
        <f>SUM(E27,+L27)</f>
        <v>89729</v>
      </c>
      <c r="E27" s="116">
        <f>+SUM(F27:I27,K27)</f>
        <v>89729</v>
      </c>
      <c r="F27" s="116">
        <v>3196</v>
      </c>
      <c r="G27" s="116">
        <v>0</v>
      </c>
      <c r="H27" s="116">
        <v>7000</v>
      </c>
      <c r="I27" s="116">
        <v>63005</v>
      </c>
      <c r="J27" s="116">
        <v>778606</v>
      </c>
      <c r="K27" s="116">
        <v>16528</v>
      </c>
      <c r="L27" s="116">
        <v>0</v>
      </c>
      <c r="M27" s="116">
        <f>SUM(N27,+U27)</f>
        <v>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89729</v>
      </c>
      <c r="W27" s="116">
        <f>+SUM(E27,N27)</f>
        <v>89729</v>
      </c>
      <c r="X27" s="116">
        <f>+SUM(F27,O27)</f>
        <v>3196</v>
      </c>
      <c r="Y27" s="116">
        <f>+SUM(G27,P27)</f>
        <v>0</v>
      </c>
      <c r="Z27" s="116">
        <f>+SUM(H27,Q27)</f>
        <v>7000</v>
      </c>
      <c r="AA27" s="116">
        <f>+SUM(I27,R27)</f>
        <v>63005</v>
      </c>
      <c r="AB27" s="116">
        <f>+SUM(J27,S27)</f>
        <v>778606</v>
      </c>
      <c r="AC27" s="116">
        <f>+SUM(K27,T27)</f>
        <v>16528</v>
      </c>
      <c r="AD27" s="116">
        <f>+SUM(L27,U27)</f>
        <v>0</v>
      </c>
      <c r="AE27" s="205" t="s">
        <v>325</v>
      </c>
    </row>
    <row r="28" spans="1:31" ht="13.5" customHeight="1" x14ac:dyDescent="0.15">
      <c r="A28" s="114" t="s">
        <v>20</v>
      </c>
      <c r="B28" s="115" t="s">
        <v>351</v>
      </c>
      <c r="C28" s="114" t="s">
        <v>352</v>
      </c>
      <c r="D28" s="116">
        <f>SUM(E28,+L28)</f>
        <v>249318</v>
      </c>
      <c r="E28" s="116">
        <f>+SUM(F28:I28,K28)</f>
        <v>179204</v>
      </c>
      <c r="F28" s="116">
        <v>0</v>
      </c>
      <c r="G28" s="116">
        <v>0</v>
      </c>
      <c r="H28" s="116">
        <v>35900</v>
      </c>
      <c r="I28" s="116">
        <v>52675</v>
      </c>
      <c r="J28" s="116">
        <v>1195607</v>
      </c>
      <c r="K28" s="116">
        <v>90629</v>
      </c>
      <c r="L28" s="116">
        <v>70114</v>
      </c>
      <c r="M28" s="116">
        <f>SUM(N28,+U28)</f>
        <v>6194</v>
      </c>
      <c r="N28" s="116">
        <f>+SUM(O28:R28,T28)</f>
        <v>3296</v>
      </c>
      <c r="O28" s="116">
        <v>0</v>
      </c>
      <c r="P28" s="116">
        <v>0</v>
      </c>
      <c r="Q28" s="116">
        <v>0</v>
      </c>
      <c r="R28" s="116">
        <v>3296</v>
      </c>
      <c r="S28" s="116">
        <v>126638</v>
      </c>
      <c r="T28" s="116">
        <v>0</v>
      </c>
      <c r="U28" s="116">
        <v>2898</v>
      </c>
      <c r="V28" s="116">
        <f>+SUM(D28,M28)</f>
        <v>255512</v>
      </c>
      <c r="W28" s="116">
        <f>+SUM(E28,N28)</f>
        <v>182500</v>
      </c>
      <c r="X28" s="116">
        <f>+SUM(F28,O28)</f>
        <v>0</v>
      </c>
      <c r="Y28" s="116">
        <f>+SUM(G28,P28)</f>
        <v>0</v>
      </c>
      <c r="Z28" s="116">
        <f>+SUM(H28,Q28)</f>
        <v>35900</v>
      </c>
      <c r="AA28" s="116">
        <f>+SUM(I28,R28)</f>
        <v>55971</v>
      </c>
      <c r="AB28" s="116">
        <f>+SUM(J28,S28)</f>
        <v>1322245</v>
      </c>
      <c r="AC28" s="116">
        <f>+SUM(K28,T28)</f>
        <v>90629</v>
      </c>
      <c r="AD28" s="116">
        <f>+SUM(L28,U28)</f>
        <v>73012</v>
      </c>
      <c r="AE28" s="205" t="s">
        <v>325</v>
      </c>
    </row>
    <row r="29" spans="1:31" ht="13.5" customHeight="1" x14ac:dyDescent="0.15">
      <c r="A29" s="114" t="s">
        <v>20</v>
      </c>
      <c r="B29" s="115" t="s">
        <v>340</v>
      </c>
      <c r="C29" s="114" t="s">
        <v>341</v>
      </c>
      <c r="D29" s="116">
        <f>SUM(E29,+L29)</f>
        <v>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f>SUM(N29,+U29)</f>
        <v>2473</v>
      </c>
      <c r="N29" s="116">
        <f>+SUM(O29:R29,T29)</f>
        <v>859</v>
      </c>
      <c r="O29" s="116">
        <v>0</v>
      </c>
      <c r="P29" s="116">
        <v>0</v>
      </c>
      <c r="Q29" s="116">
        <v>0</v>
      </c>
      <c r="R29" s="116">
        <v>859</v>
      </c>
      <c r="S29" s="116">
        <v>40385</v>
      </c>
      <c r="T29" s="116">
        <v>0</v>
      </c>
      <c r="U29" s="116">
        <v>1614</v>
      </c>
      <c r="V29" s="116">
        <f>+SUM(D29,M29)</f>
        <v>2473</v>
      </c>
      <c r="W29" s="116">
        <f>+SUM(E29,N29)</f>
        <v>859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859</v>
      </c>
      <c r="AB29" s="116">
        <f>+SUM(J29,S29)</f>
        <v>40385</v>
      </c>
      <c r="AC29" s="116">
        <f>+SUM(K29,T29)</f>
        <v>0</v>
      </c>
      <c r="AD29" s="116">
        <f>+SUM(L29,U29)</f>
        <v>1614</v>
      </c>
      <c r="AE29" s="205" t="s">
        <v>325</v>
      </c>
    </row>
    <row r="30" spans="1:31" ht="13.5" customHeight="1" x14ac:dyDescent="0.15">
      <c r="A30" s="114" t="s">
        <v>20</v>
      </c>
      <c r="B30" s="115" t="s">
        <v>328</v>
      </c>
      <c r="C30" s="114" t="s">
        <v>329</v>
      </c>
      <c r="D30" s="116">
        <f>SUM(E30,+L30)</f>
        <v>79491</v>
      </c>
      <c r="E30" s="116">
        <f>+SUM(F30:I30,K30)</f>
        <v>135587</v>
      </c>
      <c r="F30" s="116">
        <v>0</v>
      </c>
      <c r="G30" s="116">
        <v>0</v>
      </c>
      <c r="H30" s="116">
        <v>38700</v>
      </c>
      <c r="I30" s="116">
        <v>78956</v>
      </c>
      <c r="J30" s="116">
        <v>777037</v>
      </c>
      <c r="K30" s="116">
        <v>17931</v>
      </c>
      <c r="L30" s="116">
        <v>-56096</v>
      </c>
      <c r="M30" s="116">
        <f>SUM(N30,+U30)</f>
        <v>21724</v>
      </c>
      <c r="N30" s="116">
        <f>+SUM(O30:R30,T30)</f>
        <v>22358</v>
      </c>
      <c r="O30" s="116">
        <v>0</v>
      </c>
      <c r="P30" s="116">
        <v>0</v>
      </c>
      <c r="Q30" s="116">
        <v>20800</v>
      </c>
      <c r="R30" s="116">
        <v>1558</v>
      </c>
      <c r="S30" s="116">
        <v>128251</v>
      </c>
      <c r="T30" s="116">
        <v>0</v>
      </c>
      <c r="U30" s="116">
        <v>-634</v>
      </c>
      <c r="V30" s="116">
        <f>+SUM(D30,M30)</f>
        <v>101215</v>
      </c>
      <c r="W30" s="116">
        <f>+SUM(E30,N30)</f>
        <v>157945</v>
      </c>
      <c r="X30" s="116">
        <f>+SUM(F30,O30)</f>
        <v>0</v>
      </c>
      <c r="Y30" s="116">
        <f>+SUM(G30,P30)</f>
        <v>0</v>
      </c>
      <c r="Z30" s="116">
        <f>+SUM(H30,Q30)</f>
        <v>59500</v>
      </c>
      <c r="AA30" s="116">
        <f>+SUM(I30,R30)</f>
        <v>80514</v>
      </c>
      <c r="AB30" s="116">
        <f>+SUM(J30,S30)</f>
        <v>905288</v>
      </c>
      <c r="AC30" s="116">
        <f>+SUM(K30,T30)</f>
        <v>17931</v>
      </c>
      <c r="AD30" s="116">
        <f>+SUM(L30,U30)</f>
        <v>-56730</v>
      </c>
      <c r="AE30" s="205" t="s">
        <v>325</v>
      </c>
    </row>
    <row r="31" spans="1:31" ht="13.5" customHeight="1" x14ac:dyDescent="0.15">
      <c r="A31" s="114" t="s">
        <v>20</v>
      </c>
      <c r="B31" s="115" t="s">
        <v>347</v>
      </c>
      <c r="C31" s="114" t="s">
        <v>348</v>
      </c>
      <c r="D31" s="116">
        <f>SUM(E31,+L31)</f>
        <v>0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f>SUM(N31,+U31)</f>
        <v>10410</v>
      </c>
      <c r="N31" s="116">
        <f>+SUM(O31:R31,T31)</f>
        <v>10410</v>
      </c>
      <c r="O31" s="116">
        <v>0</v>
      </c>
      <c r="P31" s="116">
        <v>0</v>
      </c>
      <c r="Q31" s="116">
        <v>0</v>
      </c>
      <c r="R31" s="116">
        <v>4714</v>
      </c>
      <c r="S31" s="116">
        <v>159762</v>
      </c>
      <c r="T31" s="116">
        <v>5696</v>
      </c>
      <c r="U31" s="116">
        <v>0</v>
      </c>
      <c r="V31" s="116">
        <f>+SUM(D31,M31)</f>
        <v>10410</v>
      </c>
      <c r="W31" s="116">
        <f>+SUM(E31,N31)</f>
        <v>10410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4714</v>
      </c>
      <c r="AB31" s="116">
        <f>+SUM(J31,S31)</f>
        <v>159762</v>
      </c>
      <c r="AC31" s="116">
        <f>+SUM(K31,T31)</f>
        <v>5696</v>
      </c>
      <c r="AD31" s="116">
        <f>+SUM(L31,U31)</f>
        <v>0</v>
      </c>
      <c r="AE31" s="205" t="s">
        <v>325</v>
      </c>
    </row>
    <row r="32" spans="1:31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</row>
    <row r="33" spans="1:30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0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0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0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0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0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0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0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0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0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274</v>
      </c>
      <c r="D7" s="133">
        <f>+SUM(E7,J7)</f>
        <v>1239473</v>
      </c>
      <c r="E7" s="133">
        <f>+SUM(F7:I7)</f>
        <v>1226150</v>
      </c>
      <c r="F7" s="133">
        <f t="shared" ref="F7:K7" si="0">SUM(F$8:F$257)</f>
        <v>0</v>
      </c>
      <c r="G7" s="133">
        <f t="shared" si="0"/>
        <v>1103031</v>
      </c>
      <c r="H7" s="133">
        <f t="shared" si="0"/>
        <v>123119</v>
      </c>
      <c r="I7" s="133">
        <f t="shared" si="0"/>
        <v>0</v>
      </c>
      <c r="J7" s="133">
        <f t="shared" si="0"/>
        <v>13323</v>
      </c>
      <c r="K7" s="133">
        <f t="shared" si="0"/>
        <v>25749</v>
      </c>
      <c r="L7" s="133">
        <f>+SUM(M7,R7,V7,W7,AC7)</f>
        <v>10247355</v>
      </c>
      <c r="M7" s="133">
        <f>+SUM(N7:Q7)</f>
        <v>1155055</v>
      </c>
      <c r="N7" s="133">
        <f>SUM(N$8:N$257)</f>
        <v>585631</v>
      </c>
      <c r="O7" s="133">
        <f>SUM(O$8:O$257)</f>
        <v>304863</v>
      </c>
      <c r="P7" s="133">
        <f>SUM(P$8:P$257)</f>
        <v>264561</v>
      </c>
      <c r="Q7" s="133">
        <f>SUM(Q$8:Q$257)</f>
        <v>0</v>
      </c>
      <c r="R7" s="133">
        <f>+SUM(S7:U7)</f>
        <v>2179196</v>
      </c>
      <c r="S7" s="133">
        <f>SUM(S$8:S$257)</f>
        <v>56017</v>
      </c>
      <c r="T7" s="133">
        <f>SUM(T$8:T$257)</f>
        <v>1930142</v>
      </c>
      <c r="U7" s="133">
        <f>SUM(U$8:U$257)</f>
        <v>193037</v>
      </c>
      <c r="V7" s="133">
        <f>SUM(V$8:V$257)</f>
        <v>15865</v>
      </c>
      <c r="W7" s="133">
        <f>+SUM(X7:AA7)</f>
        <v>6890589</v>
      </c>
      <c r="X7" s="133">
        <f t="shared" ref="X7:AD7" si="1">SUM(X$8:X$257)</f>
        <v>2668995</v>
      </c>
      <c r="Y7" s="133">
        <f t="shared" si="1"/>
        <v>3529555</v>
      </c>
      <c r="Z7" s="133">
        <f t="shared" si="1"/>
        <v>612291</v>
      </c>
      <c r="AA7" s="133">
        <f t="shared" si="1"/>
        <v>79748</v>
      </c>
      <c r="AB7" s="133">
        <f t="shared" si="1"/>
        <v>4295853</v>
      </c>
      <c r="AC7" s="133">
        <f t="shared" si="1"/>
        <v>6650</v>
      </c>
      <c r="AD7" s="133">
        <f t="shared" si="1"/>
        <v>400825</v>
      </c>
      <c r="AE7" s="133">
        <f>+SUM(D7,L7,AD7)</f>
        <v>11887653</v>
      </c>
      <c r="AF7" s="133">
        <f>+SUM(AG7,AL7)</f>
        <v>88344</v>
      </c>
      <c r="AG7" s="133">
        <f>+SUM(AH7:AK7)</f>
        <v>85066</v>
      </c>
      <c r="AH7" s="133">
        <f t="shared" ref="AH7:AM7" si="2">SUM(AH$8:AH$257)</f>
        <v>0</v>
      </c>
      <c r="AI7" s="133">
        <f t="shared" si="2"/>
        <v>78070</v>
      </c>
      <c r="AJ7" s="133">
        <f t="shared" si="2"/>
        <v>6996</v>
      </c>
      <c r="AK7" s="133">
        <f t="shared" si="2"/>
        <v>0</v>
      </c>
      <c r="AL7" s="133">
        <f t="shared" si="2"/>
        <v>3278</v>
      </c>
      <c r="AM7" s="133">
        <f t="shared" si="2"/>
        <v>0</v>
      </c>
      <c r="AN7" s="133">
        <f>+SUM(AO7,AT7,AX7,AY7,BE7)</f>
        <v>943125</v>
      </c>
      <c r="AO7" s="133">
        <f>+SUM(AP7:AS7)</f>
        <v>92112</v>
      </c>
      <c r="AP7" s="133">
        <f>SUM(AP$8:AP$257)</f>
        <v>58312</v>
      </c>
      <c r="AQ7" s="133">
        <f>SUM(AQ$8:AQ$257)</f>
        <v>14122</v>
      </c>
      <c r="AR7" s="133">
        <f>SUM(AR$8:AR$257)</f>
        <v>19678</v>
      </c>
      <c r="AS7" s="133">
        <f>SUM(AS$8:AS$257)</f>
        <v>0</v>
      </c>
      <c r="AT7" s="133">
        <f>+SUM(AU7:AW7)</f>
        <v>422109</v>
      </c>
      <c r="AU7" s="133">
        <f>SUM(AU$8:AU$257)</f>
        <v>61872</v>
      </c>
      <c r="AV7" s="133">
        <f>SUM(AV$8:AV$257)</f>
        <v>360208</v>
      </c>
      <c r="AW7" s="133">
        <f>SUM(AW$8:AW$257)</f>
        <v>29</v>
      </c>
      <c r="AX7" s="133">
        <f>SUM(AX$8:AX$257)</f>
        <v>0</v>
      </c>
      <c r="AY7" s="133">
        <f>+SUM(AZ7:BC7)</f>
        <v>428834</v>
      </c>
      <c r="AZ7" s="133">
        <f t="shared" ref="AZ7:BF7" si="3">SUM(AZ$8:AZ$257)</f>
        <v>51127</v>
      </c>
      <c r="BA7" s="133">
        <f t="shared" si="3"/>
        <v>333954</v>
      </c>
      <c r="BB7" s="133">
        <f t="shared" si="3"/>
        <v>35857</v>
      </c>
      <c r="BC7" s="133">
        <f t="shared" si="3"/>
        <v>7896</v>
      </c>
      <c r="BD7" s="133">
        <f t="shared" si="3"/>
        <v>514561</v>
      </c>
      <c r="BE7" s="133">
        <f t="shared" si="3"/>
        <v>70</v>
      </c>
      <c r="BF7" s="133">
        <f t="shared" si="3"/>
        <v>78685</v>
      </c>
      <c r="BG7" s="133">
        <f>+SUM(BF7,AN7,AF7)</f>
        <v>1110154</v>
      </c>
      <c r="BH7" s="133">
        <f t="shared" ref="BH7:CI7" si="4">SUM(D7,AF7)</f>
        <v>1327817</v>
      </c>
      <c r="BI7" s="133">
        <f>SUM(E7,AG7)</f>
        <v>1311216</v>
      </c>
      <c r="BJ7" s="133">
        <f t="shared" si="4"/>
        <v>0</v>
      </c>
      <c r="BK7" s="133">
        <f t="shared" si="4"/>
        <v>1181101</v>
      </c>
      <c r="BL7" s="133">
        <f t="shared" si="4"/>
        <v>130115</v>
      </c>
      <c r="BM7" s="133">
        <f t="shared" si="4"/>
        <v>0</v>
      </c>
      <c r="BN7" s="133">
        <f t="shared" si="4"/>
        <v>16601</v>
      </c>
      <c r="BO7" s="133">
        <f t="shared" si="4"/>
        <v>25749</v>
      </c>
      <c r="BP7" s="133">
        <f t="shared" si="4"/>
        <v>11190480</v>
      </c>
      <c r="BQ7" s="133">
        <f t="shared" si="4"/>
        <v>1247167</v>
      </c>
      <c r="BR7" s="133">
        <f t="shared" si="4"/>
        <v>643943</v>
      </c>
      <c r="BS7" s="133">
        <f t="shared" si="4"/>
        <v>318985</v>
      </c>
      <c r="BT7" s="133">
        <f t="shared" si="4"/>
        <v>284239</v>
      </c>
      <c r="BU7" s="133">
        <f t="shared" si="4"/>
        <v>0</v>
      </c>
      <c r="BV7" s="133">
        <f t="shared" si="4"/>
        <v>2601305</v>
      </c>
      <c r="BW7" s="133">
        <f t="shared" si="4"/>
        <v>117889</v>
      </c>
      <c r="BX7" s="133">
        <f t="shared" si="4"/>
        <v>2290350</v>
      </c>
      <c r="BY7" s="133">
        <f t="shared" si="4"/>
        <v>193066</v>
      </c>
      <c r="BZ7" s="133">
        <f t="shared" si="4"/>
        <v>15865</v>
      </c>
      <c r="CA7" s="133">
        <f t="shared" si="4"/>
        <v>7319423</v>
      </c>
      <c r="CB7" s="133">
        <f t="shared" si="4"/>
        <v>2720122</v>
      </c>
      <c r="CC7" s="133">
        <f t="shared" si="4"/>
        <v>3863509</v>
      </c>
      <c r="CD7" s="133">
        <f t="shared" si="4"/>
        <v>648148</v>
      </c>
      <c r="CE7" s="133">
        <f t="shared" si="4"/>
        <v>87644</v>
      </c>
      <c r="CF7" s="133">
        <f t="shared" si="4"/>
        <v>4810414</v>
      </c>
      <c r="CG7" s="133">
        <f t="shared" si="4"/>
        <v>6720</v>
      </c>
      <c r="CH7" s="133">
        <f t="shared" si="4"/>
        <v>479510</v>
      </c>
      <c r="CI7" s="133">
        <f t="shared" si="4"/>
        <v>12997807</v>
      </c>
    </row>
    <row r="8" spans="1:87" ht="13.5" customHeight="1" x14ac:dyDescent="0.15">
      <c r="A8" s="114" t="s">
        <v>20</v>
      </c>
      <c r="B8" s="115" t="s">
        <v>323</v>
      </c>
      <c r="C8" s="114" t="s">
        <v>324</v>
      </c>
      <c r="D8" s="116">
        <f>+SUM(E8,J8)</f>
        <v>969399</v>
      </c>
      <c r="E8" s="116">
        <f>+SUM(F8:I8)</f>
        <v>969399</v>
      </c>
      <c r="F8" s="116">
        <v>0</v>
      </c>
      <c r="G8" s="116">
        <v>969399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2225568</v>
      </c>
      <c r="M8" s="116">
        <f>+SUM(N8:Q8)</f>
        <v>765229</v>
      </c>
      <c r="N8" s="116">
        <v>209678</v>
      </c>
      <c r="O8" s="116">
        <v>290990</v>
      </c>
      <c r="P8" s="116">
        <v>264561</v>
      </c>
      <c r="Q8" s="116">
        <v>0</v>
      </c>
      <c r="R8" s="116">
        <f>+SUM(S8:U8)</f>
        <v>191694</v>
      </c>
      <c r="S8" s="116">
        <v>29138</v>
      </c>
      <c r="T8" s="116">
        <v>162103</v>
      </c>
      <c r="U8" s="116">
        <v>453</v>
      </c>
      <c r="V8" s="116">
        <v>0</v>
      </c>
      <c r="W8" s="116">
        <f>+SUM(X8:AA8)</f>
        <v>1267860</v>
      </c>
      <c r="X8" s="116">
        <v>639796</v>
      </c>
      <c r="Y8" s="116">
        <v>421443</v>
      </c>
      <c r="Z8" s="116">
        <v>206621</v>
      </c>
      <c r="AA8" s="116">
        <v>0</v>
      </c>
      <c r="AB8" s="116">
        <v>459860</v>
      </c>
      <c r="AC8" s="116">
        <v>785</v>
      </c>
      <c r="AD8" s="116">
        <v>54272</v>
      </c>
      <c r="AE8" s="116">
        <f>+SUM(D8,L8,AD8)</f>
        <v>3249239</v>
      </c>
      <c r="AF8" s="116">
        <f>+SUM(AG8,AL8)</f>
        <v>23996</v>
      </c>
      <c r="AG8" s="116">
        <f>+SUM(AH8:AK8)</f>
        <v>23996</v>
      </c>
      <c r="AH8" s="116">
        <v>0</v>
      </c>
      <c r="AI8" s="116">
        <v>17000</v>
      </c>
      <c r="AJ8" s="116">
        <v>6996</v>
      </c>
      <c r="AK8" s="116">
        <v>0</v>
      </c>
      <c r="AL8" s="116">
        <v>0</v>
      </c>
      <c r="AM8" s="116">
        <v>0</v>
      </c>
      <c r="AN8" s="116">
        <f>+SUM(AO8,AT8,AX8,AY8,BE8)</f>
        <v>78390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5735</v>
      </c>
      <c r="AU8" s="116">
        <v>0</v>
      </c>
      <c r="AV8" s="116">
        <v>5735</v>
      </c>
      <c r="AW8" s="116">
        <v>0</v>
      </c>
      <c r="AX8" s="116">
        <v>0</v>
      </c>
      <c r="AY8" s="116">
        <f>+SUM(AZ8:BC8)</f>
        <v>72655</v>
      </c>
      <c r="AZ8" s="116">
        <v>0</v>
      </c>
      <c r="BA8" s="116">
        <v>38612</v>
      </c>
      <c r="BB8" s="116">
        <v>34043</v>
      </c>
      <c r="BC8" s="116">
        <v>0</v>
      </c>
      <c r="BD8" s="116">
        <v>0</v>
      </c>
      <c r="BE8" s="116">
        <v>0</v>
      </c>
      <c r="BF8" s="116">
        <v>9785</v>
      </c>
      <c r="BG8" s="116">
        <f>+SUM(BF8,AN8,AF8)</f>
        <v>112171</v>
      </c>
      <c r="BH8" s="116">
        <f>SUM(D8,AF8)</f>
        <v>993395</v>
      </c>
      <c r="BI8" s="116">
        <f>SUM(E8,AG8)</f>
        <v>993395</v>
      </c>
      <c r="BJ8" s="116">
        <f>SUM(F8,AH8)</f>
        <v>0</v>
      </c>
      <c r="BK8" s="116">
        <f>SUM(G8,AI8)</f>
        <v>986399</v>
      </c>
      <c r="BL8" s="116">
        <f>SUM(H8,AJ8)</f>
        <v>6996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2303958</v>
      </c>
      <c r="BQ8" s="116">
        <f>SUM(M8,AO8)</f>
        <v>765229</v>
      </c>
      <c r="BR8" s="116">
        <f>SUM(N8,AP8)</f>
        <v>209678</v>
      </c>
      <c r="BS8" s="116">
        <f>SUM(O8,AQ8)</f>
        <v>290990</v>
      </c>
      <c r="BT8" s="116">
        <f>SUM(P8,AR8)</f>
        <v>264561</v>
      </c>
      <c r="BU8" s="116">
        <f>SUM(Q8,AS8)</f>
        <v>0</v>
      </c>
      <c r="BV8" s="116">
        <f>SUM(R8,AT8)</f>
        <v>197429</v>
      </c>
      <c r="BW8" s="116">
        <f>SUM(S8,AU8)</f>
        <v>29138</v>
      </c>
      <c r="BX8" s="116">
        <f>SUM(T8,AV8)</f>
        <v>167838</v>
      </c>
      <c r="BY8" s="116">
        <f>SUM(U8,AW8)</f>
        <v>453</v>
      </c>
      <c r="BZ8" s="116">
        <f>SUM(V8,AX8)</f>
        <v>0</v>
      </c>
      <c r="CA8" s="116">
        <f>SUM(W8,AY8)</f>
        <v>1340515</v>
      </c>
      <c r="CB8" s="116">
        <f>SUM(X8,AZ8)</f>
        <v>639796</v>
      </c>
      <c r="CC8" s="116">
        <f>SUM(Y8,BA8)</f>
        <v>460055</v>
      </c>
      <c r="CD8" s="116">
        <f>SUM(Z8,BB8)</f>
        <v>240664</v>
      </c>
      <c r="CE8" s="116">
        <f>SUM(AA8,BC8)</f>
        <v>0</v>
      </c>
      <c r="CF8" s="116">
        <f>SUM(AB8,BD8)</f>
        <v>459860</v>
      </c>
      <c r="CG8" s="116">
        <f>SUM(AC8,BE8)</f>
        <v>785</v>
      </c>
      <c r="CH8" s="116">
        <f>SUM(AD8,BF8)</f>
        <v>64057</v>
      </c>
      <c r="CI8" s="116">
        <f>SUM(AE8,BG8)</f>
        <v>3361410</v>
      </c>
    </row>
    <row r="9" spans="1:87" ht="13.5" customHeight="1" x14ac:dyDescent="0.15">
      <c r="A9" s="114" t="s">
        <v>20</v>
      </c>
      <c r="B9" s="115" t="s">
        <v>330</v>
      </c>
      <c r="C9" s="114" t="s">
        <v>331</v>
      </c>
      <c r="D9" s="116">
        <f>+SUM(E9,J9)</f>
        <v>31251</v>
      </c>
      <c r="E9" s="116">
        <f>+SUM(F9:I9)</f>
        <v>31251</v>
      </c>
      <c r="F9" s="116">
        <v>0</v>
      </c>
      <c r="G9" s="116">
        <v>31251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793514</v>
      </c>
      <c r="M9" s="116">
        <f>+SUM(N9:Q9)</f>
        <v>58905</v>
      </c>
      <c r="N9" s="116">
        <v>58905</v>
      </c>
      <c r="O9" s="116">
        <v>0</v>
      </c>
      <c r="P9" s="116">
        <v>0</v>
      </c>
      <c r="Q9" s="116">
        <v>0</v>
      </c>
      <c r="R9" s="116">
        <f>+SUM(S9:U9)</f>
        <v>308963</v>
      </c>
      <c r="S9" s="116">
        <v>0</v>
      </c>
      <c r="T9" s="116">
        <v>285307</v>
      </c>
      <c r="U9" s="116">
        <v>23656</v>
      </c>
      <c r="V9" s="116">
        <v>0</v>
      </c>
      <c r="W9" s="116">
        <f>+SUM(X9:AA9)</f>
        <v>425646</v>
      </c>
      <c r="X9" s="116">
        <v>139783</v>
      </c>
      <c r="Y9" s="116">
        <v>267338</v>
      </c>
      <c r="Z9" s="116">
        <v>18525</v>
      </c>
      <c r="AA9" s="116">
        <v>0</v>
      </c>
      <c r="AB9" s="116">
        <v>0</v>
      </c>
      <c r="AC9" s="116">
        <v>0</v>
      </c>
      <c r="AD9" s="116">
        <v>7369</v>
      </c>
      <c r="AE9" s="116">
        <f>+SUM(D9,L9,AD9)</f>
        <v>832134</v>
      </c>
      <c r="AF9" s="116">
        <f>+SUM(AG9,AL9)</f>
        <v>56791</v>
      </c>
      <c r="AG9" s="116">
        <f>+SUM(AH9:AK9)</f>
        <v>53513</v>
      </c>
      <c r="AH9" s="116">
        <v>0</v>
      </c>
      <c r="AI9" s="116">
        <v>53513</v>
      </c>
      <c r="AJ9" s="116">
        <v>0</v>
      </c>
      <c r="AK9" s="116">
        <v>0</v>
      </c>
      <c r="AL9" s="116">
        <v>3278</v>
      </c>
      <c r="AM9" s="116">
        <v>0</v>
      </c>
      <c r="AN9" s="116">
        <f>+SUM(AO9,AT9,AX9,AY9,BE9)</f>
        <v>88674</v>
      </c>
      <c r="AO9" s="116">
        <f>+SUM(AP9:AS9)</f>
        <v>26802</v>
      </c>
      <c r="AP9" s="116">
        <v>12680</v>
      </c>
      <c r="AQ9" s="116">
        <v>14122</v>
      </c>
      <c r="AR9" s="116">
        <v>0</v>
      </c>
      <c r="AS9" s="116">
        <v>0</v>
      </c>
      <c r="AT9" s="116">
        <f>+SUM(AU9:AW9)</f>
        <v>61872</v>
      </c>
      <c r="AU9" s="116">
        <v>61872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145465</v>
      </c>
      <c r="BH9" s="116">
        <f>SUM(D9,AF9)</f>
        <v>88042</v>
      </c>
      <c r="BI9" s="116">
        <f>SUM(E9,AG9)</f>
        <v>84764</v>
      </c>
      <c r="BJ9" s="116">
        <f>SUM(F9,AH9)</f>
        <v>0</v>
      </c>
      <c r="BK9" s="116">
        <f>SUM(G9,AI9)</f>
        <v>84764</v>
      </c>
      <c r="BL9" s="116">
        <f>SUM(H9,AJ9)</f>
        <v>0</v>
      </c>
      <c r="BM9" s="116">
        <f>SUM(I9,AK9)</f>
        <v>0</v>
      </c>
      <c r="BN9" s="116">
        <f>SUM(J9,AL9)</f>
        <v>3278</v>
      </c>
      <c r="BO9" s="116">
        <f>SUM(K9,AM9)</f>
        <v>0</v>
      </c>
      <c r="BP9" s="116">
        <f>SUM(L9,AN9)</f>
        <v>882188</v>
      </c>
      <c r="BQ9" s="116">
        <f>SUM(M9,AO9)</f>
        <v>85707</v>
      </c>
      <c r="BR9" s="116">
        <f>SUM(N9,AP9)</f>
        <v>71585</v>
      </c>
      <c r="BS9" s="116">
        <f>SUM(O9,AQ9)</f>
        <v>14122</v>
      </c>
      <c r="BT9" s="116">
        <f>SUM(P9,AR9)</f>
        <v>0</v>
      </c>
      <c r="BU9" s="116">
        <f>SUM(Q9,AS9)</f>
        <v>0</v>
      </c>
      <c r="BV9" s="116">
        <f>SUM(R9,AT9)</f>
        <v>370835</v>
      </c>
      <c r="BW9" s="116">
        <f>SUM(S9,AU9)</f>
        <v>61872</v>
      </c>
      <c r="BX9" s="116">
        <f>SUM(T9,AV9)</f>
        <v>285307</v>
      </c>
      <c r="BY9" s="116">
        <f>SUM(U9,AW9)</f>
        <v>23656</v>
      </c>
      <c r="BZ9" s="116">
        <f>SUM(V9,AX9)</f>
        <v>0</v>
      </c>
      <c r="CA9" s="116">
        <f>SUM(W9,AY9)</f>
        <v>425646</v>
      </c>
      <c r="CB9" s="116">
        <f>SUM(X9,AZ9)</f>
        <v>139783</v>
      </c>
      <c r="CC9" s="116">
        <f>SUM(Y9,BA9)</f>
        <v>267338</v>
      </c>
      <c r="CD9" s="116">
        <f>SUM(Z9,BB9)</f>
        <v>18525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7369</v>
      </c>
      <c r="CI9" s="116">
        <f>SUM(AE9,BG9)</f>
        <v>977599</v>
      </c>
    </row>
    <row r="10" spans="1:87" ht="13.5" customHeight="1" x14ac:dyDescent="0.15">
      <c r="A10" s="114" t="s">
        <v>20</v>
      </c>
      <c r="B10" s="115" t="s">
        <v>332</v>
      </c>
      <c r="C10" s="114" t="s">
        <v>333</v>
      </c>
      <c r="D10" s="116">
        <f>+SUM(E10,J10)</f>
        <v>4037</v>
      </c>
      <c r="E10" s="116">
        <f>+SUM(F10:I10)</f>
        <v>4037</v>
      </c>
      <c r="F10" s="116">
        <v>0</v>
      </c>
      <c r="G10" s="116">
        <v>0</v>
      </c>
      <c r="H10" s="116">
        <v>4037</v>
      </c>
      <c r="I10" s="116">
        <v>0</v>
      </c>
      <c r="J10" s="116">
        <v>0</v>
      </c>
      <c r="K10" s="116">
        <v>0</v>
      </c>
      <c r="L10" s="116">
        <f>+SUM(M10,R10,V10,W10,AC10)</f>
        <v>614067</v>
      </c>
      <c r="M10" s="116">
        <f>+SUM(N10:Q10)</f>
        <v>19038</v>
      </c>
      <c r="N10" s="116">
        <v>19038</v>
      </c>
      <c r="O10" s="116">
        <v>0</v>
      </c>
      <c r="P10" s="116">
        <v>0</v>
      </c>
      <c r="Q10" s="116">
        <v>0</v>
      </c>
      <c r="R10" s="116">
        <f>+SUM(S10:U10)</f>
        <v>162321</v>
      </c>
      <c r="S10" s="116">
        <v>652</v>
      </c>
      <c r="T10" s="116">
        <v>161669</v>
      </c>
      <c r="U10" s="116">
        <v>0</v>
      </c>
      <c r="V10" s="116">
        <v>4887</v>
      </c>
      <c r="W10" s="116">
        <f>+SUM(X10:AA10)</f>
        <v>427821</v>
      </c>
      <c r="X10" s="116">
        <v>166786</v>
      </c>
      <c r="Y10" s="116">
        <v>258740</v>
      </c>
      <c r="Z10" s="116">
        <v>1120</v>
      </c>
      <c r="AA10" s="116">
        <v>1175</v>
      </c>
      <c r="AB10" s="116">
        <v>0</v>
      </c>
      <c r="AC10" s="116">
        <v>0</v>
      </c>
      <c r="AD10" s="116">
        <v>0</v>
      </c>
      <c r="AE10" s="116">
        <f>+SUM(D10,L10,AD10)</f>
        <v>618104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84400</v>
      </c>
      <c r="AO10" s="116">
        <f>+SUM(AP10:AS10)</f>
        <v>8844</v>
      </c>
      <c r="AP10" s="116">
        <v>8844</v>
      </c>
      <c r="AQ10" s="116">
        <v>0</v>
      </c>
      <c r="AR10" s="116">
        <v>0</v>
      </c>
      <c r="AS10" s="116">
        <v>0</v>
      </c>
      <c r="AT10" s="116">
        <f>+SUM(AU10:AW10)</f>
        <v>37273</v>
      </c>
      <c r="AU10" s="116">
        <v>0</v>
      </c>
      <c r="AV10" s="116">
        <v>37273</v>
      </c>
      <c r="AW10" s="116">
        <v>0</v>
      </c>
      <c r="AX10" s="116">
        <v>0</v>
      </c>
      <c r="AY10" s="116">
        <f>+SUM(AZ10:BC10)</f>
        <v>38283</v>
      </c>
      <c r="AZ10" s="116">
        <v>0</v>
      </c>
      <c r="BA10" s="116">
        <v>38283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84400</v>
      </c>
      <c r="BH10" s="116">
        <f>SUM(D10,AF10)</f>
        <v>4037</v>
      </c>
      <c r="BI10" s="116">
        <f>SUM(E10,AG10)</f>
        <v>4037</v>
      </c>
      <c r="BJ10" s="116">
        <f>SUM(F10,AH10)</f>
        <v>0</v>
      </c>
      <c r="BK10" s="116">
        <f>SUM(G10,AI10)</f>
        <v>0</v>
      </c>
      <c r="BL10" s="116">
        <f>SUM(H10,AJ10)</f>
        <v>4037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698467</v>
      </c>
      <c r="BQ10" s="116">
        <f>SUM(M10,AO10)</f>
        <v>27882</v>
      </c>
      <c r="BR10" s="116">
        <f>SUM(N10,AP10)</f>
        <v>27882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199594</v>
      </c>
      <c r="BW10" s="116">
        <f>SUM(S10,AU10)</f>
        <v>652</v>
      </c>
      <c r="BX10" s="116">
        <f>SUM(T10,AV10)</f>
        <v>198942</v>
      </c>
      <c r="BY10" s="116">
        <f>SUM(U10,AW10)</f>
        <v>0</v>
      </c>
      <c r="BZ10" s="116">
        <f>SUM(V10,AX10)</f>
        <v>4887</v>
      </c>
      <c r="CA10" s="116">
        <f>SUM(W10,AY10)</f>
        <v>466104</v>
      </c>
      <c r="CB10" s="116">
        <f>SUM(X10,AZ10)</f>
        <v>166786</v>
      </c>
      <c r="CC10" s="116">
        <f>SUM(Y10,BA10)</f>
        <v>297023</v>
      </c>
      <c r="CD10" s="116">
        <f>SUM(Z10,BB10)</f>
        <v>1120</v>
      </c>
      <c r="CE10" s="116">
        <f>SUM(AA10,BC10)</f>
        <v>1175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702504</v>
      </c>
    </row>
    <row r="11" spans="1:87" ht="13.5" customHeight="1" x14ac:dyDescent="0.15">
      <c r="A11" s="114" t="s">
        <v>20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171490</v>
      </c>
      <c r="M11" s="116">
        <f>+SUM(N11:Q11)</f>
        <v>8829</v>
      </c>
      <c r="N11" s="116">
        <v>8829</v>
      </c>
      <c r="O11" s="116">
        <v>0</v>
      </c>
      <c r="P11" s="116">
        <v>0</v>
      </c>
      <c r="Q11" s="116">
        <v>0</v>
      </c>
      <c r="R11" s="116">
        <f>+SUM(S11:U11)</f>
        <v>6993</v>
      </c>
      <c r="S11" s="116">
        <v>3249</v>
      </c>
      <c r="T11" s="116">
        <v>1276</v>
      </c>
      <c r="U11" s="116">
        <v>2468</v>
      </c>
      <c r="V11" s="116">
        <v>0</v>
      </c>
      <c r="W11" s="116">
        <f>+SUM(X11:AA11)</f>
        <v>155668</v>
      </c>
      <c r="X11" s="116">
        <v>155575</v>
      </c>
      <c r="Y11" s="116">
        <v>93</v>
      </c>
      <c r="Z11" s="116">
        <v>0</v>
      </c>
      <c r="AA11" s="116">
        <v>0</v>
      </c>
      <c r="AB11" s="116">
        <v>451722</v>
      </c>
      <c r="AC11" s="116">
        <v>0</v>
      </c>
      <c r="AD11" s="116">
        <v>747</v>
      </c>
      <c r="AE11" s="116">
        <f>+SUM(D11,L11,AD11)</f>
        <v>172237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92330</v>
      </c>
      <c r="AO11" s="116">
        <f>+SUM(AP11:AS11)</f>
        <v>25511</v>
      </c>
      <c r="AP11" s="116">
        <v>5833</v>
      </c>
      <c r="AQ11" s="116">
        <v>0</v>
      </c>
      <c r="AR11" s="116">
        <v>19678</v>
      </c>
      <c r="AS11" s="116">
        <v>0</v>
      </c>
      <c r="AT11" s="116">
        <f>+SUM(AU11:AW11)</f>
        <v>63951</v>
      </c>
      <c r="AU11" s="116">
        <v>0</v>
      </c>
      <c r="AV11" s="116">
        <v>63951</v>
      </c>
      <c r="AW11" s="116">
        <v>0</v>
      </c>
      <c r="AX11" s="116">
        <v>0</v>
      </c>
      <c r="AY11" s="116">
        <f>+SUM(AZ11:BC11)</f>
        <v>2868</v>
      </c>
      <c r="AZ11" s="116">
        <v>2868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92330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263820</v>
      </c>
      <c r="BQ11" s="116">
        <f>SUM(M11,AO11)</f>
        <v>34340</v>
      </c>
      <c r="BR11" s="116">
        <f>SUM(N11,AP11)</f>
        <v>14662</v>
      </c>
      <c r="BS11" s="116">
        <f>SUM(O11,AQ11)</f>
        <v>0</v>
      </c>
      <c r="BT11" s="116">
        <f>SUM(P11,AR11)</f>
        <v>19678</v>
      </c>
      <c r="BU11" s="116">
        <f>SUM(Q11,AS11)</f>
        <v>0</v>
      </c>
      <c r="BV11" s="116">
        <f>SUM(R11,AT11)</f>
        <v>70944</v>
      </c>
      <c r="BW11" s="116">
        <f>SUM(S11,AU11)</f>
        <v>3249</v>
      </c>
      <c r="BX11" s="116">
        <f>SUM(T11,AV11)</f>
        <v>65227</v>
      </c>
      <c r="BY11" s="116">
        <f>SUM(U11,AW11)</f>
        <v>2468</v>
      </c>
      <c r="BZ11" s="116">
        <f>SUM(V11,AX11)</f>
        <v>0</v>
      </c>
      <c r="CA11" s="116">
        <f>SUM(W11,AY11)</f>
        <v>158536</v>
      </c>
      <c r="CB11" s="116">
        <f>SUM(X11,AZ11)</f>
        <v>158443</v>
      </c>
      <c r="CC11" s="116">
        <f>SUM(Y11,BA11)</f>
        <v>93</v>
      </c>
      <c r="CD11" s="116">
        <f>SUM(Z11,BB11)</f>
        <v>0</v>
      </c>
      <c r="CE11" s="116">
        <f>SUM(AA11,BC11)</f>
        <v>0</v>
      </c>
      <c r="CF11" s="116">
        <f>SUM(AB11,BD11)</f>
        <v>451722</v>
      </c>
      <c r="CG11" s="116">
        <f>SUM(AC11,BE11)</f>
        <v>0</v>
      </c>
      <c r="CH11" s="116">
        <f>SUM(AD11,BF11)</f>
        <v>747</v>
      </c>
      <c r="CI11" s="116">
        <f>SUM(AE11,BG11)</f>
        <v>264567</v>
      </c>
    </row>
    <row r="12" spans="1:87" ht="13.5" customHeight="1" x14ac:dyDescent="0.15">
      <c r="A12" s="114" t="s">
        <v>20</v>
      </c>
      <c r="B12" s="115" t="s">
        <v>338</v>
      </c>
      <c r="C12" s="114" t="s">
        <v>339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87853</v>
      </c>
      <c r="M12" s="116">
        <f>+SUM(N12:Q12)</f>
        <v>28487</v>
      </c>
      <c r="N12" s="116">
        <v>28487</v>
      </c>
      <c r="O12" s="116">
        <v>0</v>
      </c>
      <c r="P12" s="116">
        <v>0</v>
      </c>
      <c r="Q12" s="116">
        <v>0</v>
      </c>
      <c r="R12" s="116">
        <f>+SUM(S12:U12)</f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f>+SUM(X12:AA12)</f>
        <v>59366</v>
      </c>
      <c r="X12" s="116">
        <v>59366</v>
      </c>
      <c r="Y12" s="116">
        <v>0</v>
      </c>
      <c r="Z12" s="116">
        <v>0</v>
      </c>
      <c r="AA12" s="116">
        <v>0</v>
      </c>
      <c r="AB12" s="116">
        <v>326884</v>
      </c>
      <c r="AC12" s="116">
        <v>0</v>
      </c>
      <c r="AD12" s="116">
        <v>0</v>
      </c>
      <c r="AE12" s="116">
        <f>+SUM(D12,L12,AD12)</f>
        <v>87853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2487</v>
      </c>
      <c r="AO12" s="116">
        <f>+SUM(AP12:AS12)</f>
        <v>2487</v>
      </c>
      <c r="AP12" s="116">
        <v>2487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28531</v>
      </c>
      <c r="BE12" s="116">
        <v>0</v>
      </c>
      <c r="BF12" s="116">
        <v>0</v>
      </c>
      <c r="BG12" s="116">
        <f>+SUM(BF12,AN12,AF12)</f>
        <v>2487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90340</v>
      </c>
      <c r="BQ12" s="116">
        <f>SUM(M12,AO12)</f>
        <v>30974</v>
      </c>
      <c r="BR12" s="116">
        <f>SUM(N12,AP12)</f>
        <v>30974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0</v>
      </c>
      <c r="BW12" s="116">
        <f>SUM(S12,AU12)</f>
        <v>0</v>
      </c>
      <c r="BX12" s="116">
        <f>SUM(T12,AV12)</f>
        <v>0</v>
      </c>
      <c r="BY12" s="116">
        <f>SUM(U12,AW12)</f>
        <v>0</v>
      </c>
      <c r="BZ12" s="116">
        <f>SUM(V12,AX12)</f>
        <v>0</v>
      </c>
      <c r="CA12" s="116">
        <f>SUM(W12,AY12)</f>
        <v>59366</v>
      </c>
      <c r="CB12" s="116">
        <f>SUM(X12,AZ12)</f>
        <v>59366</v>
      </c>
      <c r="CC12" s="116">
        <f>SUM(Y12,BA12)</f>
        <v>0</v>
      </c>
      <c r="CD12" s="116">
        <f>SUM(Z12,BB12)</f>
        <v>0</v>
      </c>
      <c r="CE12" s="116">
        <f>SUM(AA12,BC12)</f>
        <v>0</v>
      </c>
      <c r="CF12" s="116">
        <f>SUM(AB12,BD12)</f>
        <v>355415</v>
      </c>
      <c r="CG12" s="116">
        <f>SUM(AC12,BE12)</f>
        <v>0</v>
      </c>
      <c r="CH12" s="116">
        <f>SUM(AD12,BF12)</f>
        <v>0</v>
      </c>
      <c r="CI12" s="116">
        <f>SUM(AE12,BG12)</f>
        <v>90340</v>
      </c>
    </row>
    <row r="13" spans="1:87" ht="13.5" customHeight="1" x14ac:dyDescent="0.15">
      <c r="A13" s="114" t="s">
        <v>20</v>
      </c>
      <c r="B13" s="115" t="s">
        <v>342</v>
      </c>
      <c r="C13" s="114" t="s">
        <v>343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290472</v>
      </c>
      <c r="M13" s="116">
        <f>+SUM(N13:Q13)</f>
        <v>30189</v>
      </c>
      <c r="N13" s="116">
        <v>30189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260283</v>
      </c>
      <c r="X13" s="116">
        <v>216130</v>
      </c>
      <c r="Y13" s="116">
        <v>44153</v>
      </c>
      <c r="Z13" s="116">
        <v>0</v>
      </c>
      <c r="AA13" s="116">
        <v>0</v>
      </c>
      <c r="AB13" s="116">
        <v>539751</v>
      </c>
      <c r="AC13" s="116">
        <v>0</v>
      </c>
      <c r="AD13" s="116">
        <v>0</v>
      </c>
      <c r="AE13" s="116">
        <f>+SUM(D13,L13,AD13)</f>
        <v>290472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105804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290472</v>
      </c>
      <c r="BQ13" s="116">
        <f>SUM(M13,AO13)</f>
        <v>30189</v>
      </c>
      <c r="BR13" s="116">
        <f>SUM(N13,AP13)</f>
        <v>30189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260283</v>
      </c>
      <c r="CB13" s="116">
        <f>SUM(X13,AZ13)</f>
        <v>216130</v>
      </c>
      <c r="CC13" s="116">
        <f>SUM(Y13,BA13)</f>
        <v>44153</v>
      </c>
      <c r="CD13" s="116">
        <f>SUM(Z13,BB13)</f>
        <v>0</v>
      </c>
      <c r="CE13" s="116">
        <f>SUM(AA13,BC13)</f>
        <v>0</v>
      </c>
      <c r="CF13" s="116">
        <f>SUM(AB13,BD13)</f>
        <v>645555</v>
      </c>
      <c r="CG13" s="116">
        <f>SUM(AC13,BE13)</f>
        <v>0</v>
      </c>
      <c r="CH13" s="116">
        <f>SUM(AD13,BF13)</f>
        <v>0</v>
      </c>
      <c r="CI13" s="116">
        <f>SUM(AE13,BG13)</f>
        <v>290472</v>
      </c>
    </row>
    <row r="14" spans="1:87" ht="13.5" customHeight="1" x14ac:dyDescent="0.15">
      <c r="A14" s="114" t="s">
        <v>20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135669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135669</v>
      </c>
      <c r="X14" s="116">
        <v>135669</v>
      </c>
      <c r="Y14" s="116">
        <v>0</v>
      </c>
      <c r="Z14" s="116">
        <v>0</v>
      </c>
      <c r="AA14" s="116">
        <v>0</v>
      </c>
      <c r="AB14" s="116">
        <v>209990</v>
      </c>
      <c r="AC14" s="116">
        <v>0</v>
      </c>
      <c r="AD14" s="116">
        <v>0</v>
      </c>
      <c r="AE14" s="116">
        <f>+SUM(D14,L14,AD14)</f>
        <v>135669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50095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135669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135669</v>
      </c>
      <c r="CB14" s="116">
        <f>SUM(X14,AZ14)</f>
        <v>135669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260085</v>
      </c>
      <c r="CG14" s="116">
        <f>SUM(AC14,BE14)</f>
        <v>0</v>
      </c>
      <c r="CH14" s="116">
        <f>SUM(AD14,BF14)</f>
        <v>0</v>
      </c>
      <c r="CI14" s="116">
        <f>SUM(AE14,BG14)</f>
        <v>135669</v>
      </c>
    </row>
    <row r="15" spans="1:87" ht="13.5" customHeight="1" x14ac:dyDescent="0.15">
      <c r="A15" s="114" t="s">
        <v>20</v>
      </c>
      <c r="B15" s="115" t="s">
        <v>349</v>
      </c>
      <c r="C15" s="114" t="s">
        <v>350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0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1014873</v>
      </c>
      <c r="AC15" s="116">
        <v>0</v>
      </c>
      <c r="AD15" s="116">
        <v>0</v>
      </c>
      <c r="AE15" s="116">
        <f>+SUM(D15,L15,AD15)</f>
        <v>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110530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0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1125403</v>
      </c>
      <c r="CG15" s="116">
        <f>SUM(AC15,BE15)</f>
        <v>0</v>
      </c>
      <c r="CH15" s="116">
        <f>SUM(AD15,BF15)</f>
        <v>0</v>
      </c>
      <c r="CI15" s="116">
        <f>SUM(AE15,BG15)</f>
        <v>0</v>
      </c>
    </row>
    <row r="16" spans="1:87" ht="13.5" customHeight="1" x14ac:dyDescent="0.15">
      <c r="A16" s="114" t="s">
        <v>20</v>
      </c>
      <c r="B16" s="115" t="s">
        <v>353</v>
      </c>
      <c r="C16" s="114" t="s">
        <v>354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321372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321372</v>
      </c>
      <c r="X16" s="116">
        <v>261407</v>
      </c>
      <c r="Y16" s="116">
        <v>9406</v>
      </c>
      <c r="Z16" s="116">
        <v>0</v>
      </c>
      <c r="AA16" s="116">
        <v>50559</v>
      </c>
      <c r="AB16" s="116">
        <v>565072</v>
      </c>
      <c r="AC16" s="116">
        <v>0</v>
      </c>
      <c r="AD16" s="116">
        <v>0</v>
      </c>
      <c r="AE16" s="116">
        <f>+SUM(D16,L16,AD16)</f>
        <v>321372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109667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321372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321372</v>
      </c>
      <c r="CB16" s="116">
        <f>SUM(X16,AZ16)</f>
        <v>261407</v>
      </c>
      <c r="CC16" s="116">
        <f>SUM(Y16,BA16)</f>
        <v>9406</v>
      </c>
      <c r="CD16" s="116">
        <f>SUM(Z16,BB16)</f>
        <v>0</v>
      </c>
      <c r="CE16" s="116">
        <f>SUM(AA16,BC16)</f>
        <v>50559</v>
      </c>
      <c r="CF16" s="116">
        <f>SUM(AB16,BD16)</f>
        <v>674739</v>
      </c>
      <c r="CG16" s="116">
        <f>SUM(AC16,BE16)</f>
        <v>0</v>
      </c>
      <c r="CH16" s="116">
        <f>SUM(AD16,BF16)</f>
        <v>0</v>
      </c>
      <c r="CI16" s="116">
        <f>SUM(AE16,BG16)</f>
        <v>321372</v>
      </c>
    </row>
    <row r="17" spans="1:87" ht="13.5" customHeight="1" x14ac:dyDescent="0.15">
      <c r="A17" s="114" t="s">
        <v>20</v>
      </c>
      <c r="B17" s="115" t="s">
        <v>355</v>
      </c>
      <c r="C17" s="114" t="s">
        <v>356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96522</v>
      </c>
      <c r="M17" s="116">
        <f>+SUM(N17:Q17)</f>
        <v>4527</v>
      </c>
      <c r="N17" s="116">
        <v>4527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91995</v>
      </c>
      <c r="X17" s="116">
        <v>85444</v>
      </c>
      <c r="Y17" s="116">
        <v>6551</v>
      </c>
      <c r="Z17" s="116">
        <v>0</v>
      </c>
      <c r="AA17" s="116">
        <v>0</v>
      </c>
      <c r="AB17" s="116">
        <v>125075</v>
      </c>
      <c r="AC17" s="116">
        <v>0</v>
      </c>
      <c r="AD17" s="116">
        <v>4360</v>
      </c>
      <c r="AE17" s="116">
        <f>+SUM(D17,L17,AD17)</f>
        <v>100882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3794</v>
      </c>
      <c r="AO17" s="116">
        <f>+SUM(AP17:AS17)</f>
        <v>3794</v>
      </c>
      <c r="AP17" s="116">
        <v>3794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11854</v>
      </c>
      <c r="BE17" s="116">
        <v>0</v>
      </c>
      <c r="BF17" s="116">
        <v>0</v>
      </c>
      <c r="BG17" s="116">
        <f>+SUM(BF17,AN17,AF17)</f>
        <v>3794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100316</v>
      </c>
      <c r="BQ17" s="116">
        <f>SUM(M17,AO17)</f>
        <v>8321</v>
      </c>
      <c r="BR17" s="116">
        <f>SUM(N17,AP17)</f>
        <v>8321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91995</v>
      </c>
      <c r="CB17" s="116">
        <f>SUM(X17,AZ17)</f>
        <v>85444</v>
      </c>
      <c r="CC17" s="116">
        <f>SUM(Y17,BA17)</f>
        <v>6551</v>
      </c>
      <c r="CD17" s="116">
        <f>SUM(Z17,BB17)</f>
        <v>0</v>
      </c>
      <c r="CE17" s="116">
        <f>SUM(AA17,BC17)</f>
        <v>0</v>
      </c>
      <c r="CF17" s="116">
        <f>SUM(AB17,BD17)</f>
        <v>136929</v>
      </c>
      <c r="CG17" s="116">
        <f>SUM(AC17,BE17)</f>
        <v>0</v>
      </c>
      <c r="CH17" s="116">
        <f>SUM(AD17,BF17)</f>
        <v>4360</v>
      </c>
      <c r="CI17" s="116">
        <f>SUM(AE17,BG17)</f>
        <v>104676</v>
      </c>
    </row>
    <row r="18" spans="1:87" ht="13.5" customHeight="1" x14ac:dyDescent="0.15">
      <c r="A18" s="114" t="s">
        <v>20</v>
      </c>
      <c r="B18" s="115" t="s">
        <v>359</v>
      </c>
      <c r="C18" s="114" t="s">
        <v>360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0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42267</v>
      </c>
      <c r="AC18" s="116">
        <v>0</v>
      </c>
      <c r="AD18" s="116">
        <v>0</v>
      </c>
      <c r="AE18" s="116">
        <f>+SUM(D18,L18,AD18)</f>
        <v>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2622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2622</v>
      </c>
      <c r="AZ18" s="116">
        <v>2622</v>
      </c>
      <c r="BA18" s="116">
        <v>0</v>
      </c>
      <c r="BB18" s="116">
        <v>0</v>
      </c>
      <c r="BC18" s="116">
        <v>0</v>
      </c>
      <c r="BD18" s="116">
        <v>817</v>
      </c>
      <c r="BE18" s="116">
        <v>0</v>
      </c>
      <c r="BF18" s="116">
        <v>0</v>
      </c>
      <c r="BG18" s="116">
        <f>+SUM(BF18,AN18,AF18)</f>
        <v>2622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2622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2622</v>
      </c>
      <c r="CB18" s="116">
        <f>SUM(X18,AZ18)</f>
        <v>2622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43084</v>
      </c>
      <c r="CG18" s="116">
        <f>SUM(AC18,BE18)</f>
        <v>0</v>
      </c>
      <c r="CH18" s="116">
        <f>SUM(AD18,BF18)</f>
        <v>0</v>
      </c>
      <c r="CI18" s="116">
        <f>SUM(AE18,BG18)</f>
        <v>2622</v>
      </c>
    </row>
    <row r="19" spans="1:87" ht="13.5" customHeight="1" x14ac:dyDescent="0.15">
      <c r="A19" s="114" t="s">
        <v>20</v>
      </c>
      <c r="B19" s="115" t="s">
        <v>361</v>
      </c>
      <c r="C19" s="114" t="s">
        <v>362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0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138467</v>
      </c>
      <c r="AC19" s="116">
        <v>0</v>
      </c>
      <c r="AD19" s="116">
        <v>0</v>
      </c>
      <c r="AE19" s="116">
        <f>+SUM(D19,L19,AD19)</f>
        <v>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16108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154575</v>
      </c>
      <c r="CG19" s="116">
        <f>SUM(AC19,BE19)</f>
        <v>0</v>
      </c>
      <c r="CH19" s="116">
        <f>SUM(AD19,BF19)</f>
        <v>0</v>
      </c>
      <c r="CI19" s="116">
        <f>SUM(AE19,BG19)</f>
        <v>0</v>
      </c>
    </row>
    <row r="20" spans="1:87" ht="13.5" customHeight="1" x14ac:dyDescent="0.15">
      <c r="A20" s="114" t="s">
        <v>20</v>
      </c>
      <c r="B20" s="115" t="s">
        <v>363</v>
      </c>
      <c r="C20" s="114" t="s">
        <v>364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25749</v>
      </c>
      <c r="L20" s="116">
        <f>+SUM(M20,R20,V20,W20,AC20)</f>
        <v>114848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114848</v>
      </c>
      <c r="X20" s="116">
        <v>106776</v>
      </c>
      <c r="Y20" s="116">
        <v>2985</v>
      </c>
      <c r="Z20" s="116">
        <v>0</v>
      </c>
      <c r="AA20" s="116">
        <v>5087</v>
      </c>
      <c r="AB20" s="116">
        <v>152815</v>
      </c>
      <c r="AC20" s="116">
        <v>0</v>
      </c>
      <c r="AD20" s="116">
        <v>0</v>
      </c>
      <c r="AE20" s="116">
        <f>+SUM(D20,L20,AD20)</f>
        <v>114848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21630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25749</v>
      </c>
      <c r="BP20" s="116">
        <f>SUM(L20,AN20)</f>
        <v>114848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114848</v>
      </c>
      <c r="CB20" s="116">
        <f>SUM(X20,AZ20)</f>
        <v>106776</v>
      </c>
      <c r="CC20" s="116">
        <f>SUM(Y20,BA20)</f>
        <v>2985</v>
      </c>
      <c r="CD20" s="116">
        <f>SUM(Z20,BB20)</f>
        <v>0</v>
      </c>
      <c r="CE20" s="116">
        <f>SUM(AA20,BC20)</f>
        <v>5087</v>
      </c>
      <c r="CF20" s="116">
        <f>SUM(AB20,BD20)</f>
        <v>174445</v>
      </c>
      <c r="CG20" s="116">
        <f>SUM(AC20,BE20)</f>
        <v>0</v>
      </c>
      <c r="CH20" s="116">
        <f>SUM(AD20,BF20)</f>
        <v>0</v>
      </c>
      <c r="CI20" s="116">
        <f>SUM(AE20,BG20)</f>
        <v>114848</v>
      </c>
    </row>
    <row r="21" spans="1:87" ht="13.5" customHeight="1" x14ac:dyDescent="0.15">
      <c r="A21" s="114" t="s">
        <v>20</v>
      </c>
      <c r="B21" s="115" t="s">
        <v>365</v>
      </c>
      <c r="C21" s="114" t="s">
        <v>366</v>
      </c>
      <c r="D21" s="116">
        <f>+SUM(E21,J21)</f>
        <v>144917</v>
      </c>
      <c r="E21" s="116">
        <f>+SUM(F21:I21)</f>
        <v>144917</v>
      </c>
      <c r="F21" s="116">
        <v>0</v>
      </c>
      <c r="G21" s="116">
        <v>35944</v>
      </c>
      <c r="H21" s="116">
        <v>108973</v>
      </c>
      <c r="I21" s="116">
        <v>0</v>
      </c>
      <c r="J21" s="116">
        <v>0</v>
      </c>
      <c r="K21" s="116">
        <v>0</v>
      </c>
      <c r="L21" s="116">
        <f>+SUM(M21,R21,V21,W21,AC21)</f>
        <v>70696</v>
      </c>
      <c r="M21" s="116">
        <f>+SUM(N21:Q21)</f>
        <v>5919</v>
      </c>
      <c r="N21" s="116">
        <v>5919</v>
      </c>
      <c r="O21" s="116">
        <v>0</v>
      </c>
      <c r="P21" s="116">
        <v>0</v>
      </c>
      <c r="Q21" s="116">
        <v>0</v>
      </c>
      <c r="R21" s="116">
        <f>+SUM(S21:U21)</f>
        <v>2597</v>
      </c>
      <c r="S21" s="116">
        <v>0</v>
      </c>
      <c r="T21" s="116">
        <v>0</v>
      </c>
      <c r="U21" s="116">
        <v>2597</v>
      </c>
      <c r="V21" s="116">
        <v>0</v>
      </c>
      <c r="W21" s="116">
        <f>+SUM(X21:AA21)</f>
        <v>62180</v>
      </c>
      <c r="X21" s="116">
        <v>40440</v>
      </c>
      <c r="Y21" s="116">
        <v>0</v>
      </c>
      <c r="Z21" s="116">
        <v>0</v>
      </c>
      <c r="AA21" s="116">
        <v>21740</v>
      </c>
      <c r="AB21" s="116">
        <v>52424</v>
      </c>
      <c r="AC21" s="116">
        <v>0</v>
      </c>
      <c r="AD21" s="116">
        <v>2000</v>
      </c>
      <c r="AE21" s="116">
        <f>+SUM(D21,L21,AD21)</f>
        <v>217613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41310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144917</v>
      </c>
      <c r="BI21" s="116">
        <f>SUM(E21,AG21)</f>
        <v>144917</v>
      </c>
      <c r="BJ21" s="116">
        <f>SUM(F21,AH21)</f>
        <v>0</v>
      </c>
      <c r="BK21" s="116">
        <f>SUM(G21,AI21)</f>
        <v>35944</v>
      </c>
      <c r="BL21" s="116">
        <f>SUM(H21,AJ21)</f>
        <v>108973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70696</v>
      </c>
      <c r="BQ21" s="116">
        <f>SUM(M21,AO21)</f>
        <v>5919</v>
      </c>
      <c r="BR21" s="116">
        <f>SUM(N21,AP21)</f>
        <v>5919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2597</v>
      </c>
      <c r="BW21" s="116">
        <f>SUM(S21,AU21)</f>
        <v>0</v>
      </c>
      <c r="BX21" s="116">
        <f>SUM(T21,AV21)</f>
        <v>0</v>
      </c>
      <c r="BY21" s="116">
        <f>SUM(U21,AW21)</f>
        <v>2597</v>
      </c>
      <c r="BZ21" s="116">
        <f>SUM(V21,AX21)</f>
        <v>0</v>
      </c>
      <c r="CA21" s="116">
        <f>SUM(W21,AY21)</f>
        <v>62180</v>
      </c>
      <c r="CB21" s="116">
        <f>SUM(X21,AZ21)</f>
        <v>40440</v>
      </c>
      <c r="CC21" s="116">
        <f>SUM(Y21,BA21)</f>
        <v>0</v>
      </c>
      <c r="CD21" s="116">
        <f>SUM(Z21,BB21)</f>
        <v>0</v>
      </c>
      <c r="CE21" s="116">
        <f>SUM(AA21,BC21)</f>
        <v>21740</v>
      </c>
      <c r="CF21" s="116">
        <f>SUM(AB21,BD21)</f>
        <v>93734</v>
      </c>
      <c r="CG21" s="116">
        <f>SUM(AC21,BE21)</f>
        <v>0</v>
      </c>
      <c r="CH21" s="116">
        <f>SUM(AD21,BF21)</f>
        <v>2000</v>
      </c>
      <c r="CI21" s="116">
        <f>SUM(AE21,BG21)</f>
        <v>217613</v>
      </c>
    </row>
    <row r="22" spans="1:87" ht="13.5" customHeight="1" x14ac:dyDescent="0.15">
      <c r="A22" s="114" t="s">
        <v>20</v>
      </c>
      <c r="B22" s="115" t="s">
        <v>369</v>
      </c>
      <c r="C22" s="114" t="s">
        <v>370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446618</v>
      </c>
      <c r="M22" s="116">
        <f>+SUM(N22:Q22)</f>
        <v>7183</v>
      </c>
      <c r="N22" s="116">
        <v>7183</v>
      </c>
      <c r="O22" s="116">
        <v>0</v>
      </c>
      <c r="P22" s="116">
        <v>0</v>
      </c>
      <c r="Q22" s="116">
        <v>0</v>
      </c>
      <c r="R22" s="116">
        <f>+SUM(S22:U22)</f>
        <v>116771</v>
      </c>
      <c r="S22" s="116">
        <v>0</v>
      </c>
      <c r="T22" s="116">
        <v>105974</v>
      </c>
      <c r="U22" s="116">
        <v>10797</v>
      </c>
      <c r="V22" s="116">
        <v>0</v>
      </c>
      <c r="W22" s="116">
        <f>+SUM(X22:AA22)</f>
        <v>322664</v>
      </c>
      <c r="X22" s="116">
        <v>102916</v>
      </c>
      <c r="Y22" s="116">
        <v>162566</v>
      </c>
      <c r="Z22" s="116">
        <v>57182</v>
      </c>
      <c r="AA22" s="116">
        <v>0</v>
      </c>
      <c r="AB22" s="116">
        <v>0</v>
      </c>
      <c r="AC22" s="116">
        <v>0</v>
      </c>
      <c r="AD22" s="116">
        <v>0</v>
      </c>
      <c r="AE22" s="116">
        <f>+SUM(D22,L22,AD22)</f>
        <v>446618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23699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17031</v>
      </c>
      <c r="AU22" s="116">
        <v>0</v>
      </c>
      <c r="AV22" s="116">
        <v>17031</v>
      </c>
      <c r="AW22" s="116">
        <v>0</v>
      </c>
      <c r="AX22" s="116">
        <v>0</v>
      </c>
      <c r="AY22" s="116">
        <f>+SUM(AZ22:BC22)</f>
        <v>6668</v>
      </c>
      <c r="AZ22" s="116">
        <v>0</v>
      </c>
      <c r="BA22" s="116">
        <v>6668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23699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470317</v>
      </c>
      <c r="BQ22" s="116">
        <f>SUM(M22,AO22)</f>
        <v>7183</v>
      </c>
      <c r="BR22" s="116">
        <f>SUM(N22,AP22)</f>
        <v>7183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133802</v>
      </c>
      <c r="BW22" s="116">
        <f>SUM(S22,AU22)</f>
        <v>0</v>
      </c>
      <c r="BX22" s="116">
        <f>SUM(T22,AV22)</f>
        <v>123005</v>
      </c>
      <c r="BY22" s="116">
        <f>SUM(U22,AW22)</f>
        <v>10797</v>
      </c>
      <c r="BZ22" s="116">
        <f>SUM(V22,AX22)</f>
        <v>0</v>
      </c>
      <c r="CA22" s="116">
        <f>SUM(W22,AY22)</f>
        <v>329332</v>
      </c>
      <c r="CB22" s="116">
        <f>SUM(X22,AZ22)</f>
        <v>102916</v>
      </c>
      <c r="CC22" s="116">
        <f>SUM(Y22,BA22)</f>
        <v>169234</v>
      </c>
      <c r="CD22" s="116">
        <f>SUM(Z22,BB22)</f>
        <v>57182</v>
      </c>
      <c r="CE22" s="116">
        <f>SUM(AA22,BC22)</f>
        <v>0</v>
      </c>
      <c r="CF22" s="116">
        <f>SUM(AB22,BD22)</f>
        <v>0</v>
      </c>
      <c r="CG22" s="116">
        <f>SUM(AC22,BE22)</f>
        <v>0</v>
      </c>
      <c r="CH22" s="116">
        <f>SUM(AD22,BF22)</f>
        <v>0</v>
      </c>
      <c r="CI22" s="116">
        <f>SUM(AE22,BG22)</f>
        <v>470317</v>
      </c>
    </row>
    <row r="23" spans="1:87" ht="13.5" customHeight="1" x14ac:dyDescent="0.15">
      <c r="A23" s="114" t="s">
        <v>20</v>
      </c>
      <c r="B23" s="115" t="s">
        <v>371</v>
      </c>
      <c r="C23" s="114" t="s">
        <v>372</v>
      </c>
      <c r="D23" s="116">
        <f>+SUM(E23,J23)</f>
        <v>11635</v>
      </c>
      <c r="E23" s="116">
        <f>+SUM(F23:I23)</f>
        <v>11635</v>
      </c>
      <c r="F23" s="116">
        <v>0</v>
      </c>
      <c r="G23" s="116">
        <v>2890</v>
      </c>
      <c r="H23" s="116">
        <v>8745</v>
      </c>
      <c r="I23" s="116">
        <v>0</v>
      </c>
      <c r="J23" s="116">
        <v>0</v>
      </c>
      <c r="K23" s="116">
        <v>0</v>
      </c>
      <c r="L23" s="116">
        <f>+SUM(M23,R23,V23,W23,AC23)</f>
        <v>158506</v>
      </c>
      <c r="M23" s="116">
        <f>+SUM(N23:Q23)</f>
        <v>17470</v>
      </c>
      <c r="N23" s="116">
        <v>7885</v>
      </c>
      <c r="O23" s="116">
        <v>9585</v>
      </c>
      <c r="P23" s="116">
        <v>0</v>
      </c>
      <c r="Q23" s="116">
        <v>0</v>
      </c>
      <c r="R23" s="116">
        <f>+SUM(S23:U23)</f>
        <v>59821</v>
      </c>
      <c r="S23" s="116">
        <v>20111</v>
      </c>
      <c r="T23" s="116">
        <v>32900</v>
      </c>
      <c r="U23" s="116">
        <v>6810</v>
      </c>
      <c r="V23" s="116">
        <v>10978</v>
      </c>
      <c r="W23" s="116">
        <f>+SUM(X23:AA23)</f>
        <v>70237</v>
      </c>
      <c r="X23" s="116">
        <v>14284</v>
      </c>
      <c r="Y23" s="116">
        <v>47722</v>
      </c>
      <c r="Z23" s="116">
        <v>8231</v>
      </c>
      <c r="AA23" s="116">
        <v>0</v>
      </c>
      <c r="AB23" s="116">
        <v>0</v>
      </c>
      <c r="AC23" s="116">
        <v>0</v>
      </c>
      <c r="AD23" s="116">
        <v>4493</v>
      </c>
      <c r="AE23" s="116">
        <f>+SUM(D23,L23,AD23)</f>
        <v>174634</v>
      </c>
      <c r="AF23" s="116">
        <f>+SUM(AG23,AL23)</f>
        <v>7557</v>
      </c>
      <c r="AG23" s="116">
        <f>+SUM(AH23:AK23)</f>
        <v>7557</v>
      </c>
      <c r="AH23" s="116">
        <v>0</v>
      </c>
      <c r="AI23" s="116">
        <v>7557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59993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14356</v>
      </c>
      <c r="AU23" s="116">
        <v>0</v>
      </c>
      <c r="AV23" s="116">
        <v>14356</v>
      </c>
      <c r="AW23" s="116">
        <v>0</v>
      </c>
      <c r="AX23" s="116">
        <v>0</v>
      </c>
      <c r="AY23" s="116">
        <f>+SUM(AZ23:BC23)</f>
        <v>45637</v>
      </c>
      <c r="AZ23" s="116">
        <v>45637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16">
        <f>+SUM(BF23,AN23,AF23)</f>
        <v>67550</v>
      </c>
      <c r="BH23" s="116">
        <f>SUM(D23,AF23)</f>
        <v>19192</v>
      </c>
      <c r="BI23" s="116">
        <f>SUM(E23,AG23)</f>
        <v>19192</v>
      </c>
      <c r="BJ23" s="116">
        <f>SUM(F23,AH23)</f>
        <v>0</v>
      </c>
      <c r="BK23" s="116">
        <f>SUM(G23,AI23)</f>
        <v>10447</v>
      </c>
      <c r="BL23" s="116">
        <f>SUM(H23,AJ23)</f>
        <v>8745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218499</v>
      </c>
      <c r="BQ23" s="116">
        <f>SUM(M23,AO23)</f>
        <v>17470</v>
      </c>
      <c r="BR23" s="116">
        <f>SUM(N23,AP23)</f>
        <v>7885</v>
      </c>
      <c r="BS23" s="116">
        <f>SUM(O23,AQ23)</f>
        <v>9585</v>
      </c>
      <c r="BT23" s="116">
        <f>SUM(P23,AR23)</f>
        <v>0</v>
      </c>
      <c r="BU23" s="116">
        <f>SUM(Q23,AS23)</f>
        <v>0</v>
      </c>
      <c r="BV23" s="116">
        <f>SUM(R23,AT23)</f>
        <v>74177</v>
      </c>
      <c r="BW23" s="116">
        <f>SUM(S23,AU23)</f>
        <v>20111</v>
      </c>
      <c r="BX23" s="116">
        <f>SUM(T23,AV23)</f>
        <v>47256</v>
      </c>
      <c r="BY23" s="116">
        <f>SUM(U23,AW23)</f>
        <v>6810</v>
      </c>
      <c r="BZ23" s="116">
        <f>SUM(V23,AX23)</f>
        <v>10978</v>
      </c>
      <c r="CA23" s="116">
        <f>SUM(W23,AY23)</f>
        <v>115874</v>
      </c>
      <c r="CB23" s="116">
        <f>SUM(X23,AZ23)</f>
        <v>59921</v>
      </c>
      <c r="CC23" s="116">
        <f>SUM(Y23,BA23)</f>
        <v>47722</v>
      </c>
      <c r="CD23" s="116">
        <f>SUM(Z23,BB23)</f>
        <v>8231</v>
      </c>
      <c r="CE23" s="116">
        <f>SUM(AA23,BC23)</f>
        <v>0</v>
      </c>
      <c r="CF23" s="116">
        <f>SUM(AB23,BD23)</f>
        <v>0</v>
      </c>
      <c r="CG23" s="116">
        <f>SUM(AC23,BE23)</f>
        <v>0</v>
      </c>
      <c r="CH23" s="116">
        <f>SUM(AD23,BF23)</f>
        <v>4493</v>
      </c>
      <c r="CI23" s="116">
        <f>SUM(AE23,BG23)</f>
        <v>242184</v>
      </c>
    </row>
    <row r="24" spans="1:87" ht="13.5" customHeight="1" x14ac:dyDescent="0.15">
      <c r="A24" s="114" t="s">
        <v>20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134398</v>
      </c>
      <c r="M24" s="116">
        <f>+SUM(N24:Q24)</f>
        <v>4288</v>
      </c>
      <c r="N24" s="116">
        <v>0</v>
      </c>
      <c r="O24" s="116">
        <v>4288</v>
      </c>
      <c r="P24" s="116">
        <v>0</v>
      </c>
      <c r="Q24" s="116">
        <v>0</v>
      </c>
      <c r="R24" s="116">
        <f>+SUM(S24:U24)</f>
        <v>15451</v>
      </c>
      <c r="S24" s="116">
        <v>911</v>
      </c>
      <c r="T24" s="116">
        <v>0</v>
      </c>
      <c r="U24" s="116">
        <v>14540</v>
      </c>
      <c r="V24" s="116">
        <v>0</v>
      </c>
      <c r="W24" s="116">
        <f>+SUM(X24:AA24)</f>
        <v>114659</v>
      </c>
      <c r="X24" s="116">
        <v>71330</v>
      </c>
      <c r="Y24" s="116">
        <v>33960</v>
      </c>
      <c r="Z24" s="116">
        <v>9369</v>
      </c>
      <c r="AA24" s="116">
        <v>0</v>
      </c>
      <c r="AB24" s="116">
        <v>216653</v>
      </c>
      <c r="AC24" s="116">
        <v>0</v>
      </c>
      <c r="AD24" s="116">
        <v>0</v>
      </c>
      <c r="AE24" s="116">
        <f>+SUM(D24,L24,AD24)</f>
        <v>134398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19213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19213</v>
      </c>
      <c r="AZ24" s="116">
        <v>0</v>
      </c>
      <c r="BA24" s="116">
        <v>19213</v>
      </c>
      <c r="BB24" s="116">
        <v>0</v>
      </c>
      <c r="BC24" s="116">
        <v>0</v>
      </c>
      <c r="BD24" s="116">
        <v>18215</v>
      </c>
      <c r="BE24" s="116">
        <v>0</v>
      </c>
      <c r="BF24" s="116">
        <v>0</v>
      </c>
      <c r="BG24" s="116">
        <f>+SUM(BF24,AN24,AF24)</f>
        <v>19213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153611</v>
      </c>
      <c r="BQ24" s="116">
        <f>SUM(M24,AO24)</f>
        <v>4288</v>
      </c>
      <c r="BR24" s="116">
        <f>SUM(N24,AP24)</f>
        <v>0</v>
      </c>
      <c r="BS24" s="116">
        <f>SUM(O24,AQ24)</f>
        <v>4288</v>
      </c>
      <c r="BT24" s="116">
        <f>SUM(P24,AR24)</f>
        <v>0</v>
      </c>
      <c r="BU24" s="116">
        <f>SUM(Q24,AS24)</f>
        <v>0</v>
      </c>
      <c r="BV24" s="116">
        <f>SUM(R24,AT24)</f>
        <v>15451</v>
      </c>
      <c r="BW24" s="116">
        <f>SUM(S24,AU24)</f>
        <v>911</v>
      </c>
      <c r="BX24" s="116">
        <f>SUM(T24,AV24)</f>
        <v>0</v>
      </c>
      <c r="BY24" s="116">
        <f>SUM(U24,AW24)</f>
        <v>14540</v>
      </c>
      <c r="BZ24" s="116">
        <f>SUM(V24,AX24)</f>
        <v>0</v>
      </c>
      <c r="CA24" s="116">
        <f>SUM(W24,AY24)</f>
        <v>133872</v>
      </c>
      <c r="CB24" s="116">
        <f>SUM(X24,AZ24)</f>
        <v>71330</v>
      </c>
      <c r="CC24" s="116">
        <f>SUM(Y24,BA24)</f>
        <v>53173</v>
      </c>
      <c r="CD24" s="116">
        <f>SUM(Z24,BB24)</f>
        <v>9369</v>
      </c>
      <c r="CE24" s="116">
        <f>SUM(AA24,BC24)</f>
        <v>0</v>
      </c>
      <c r="CF24" s="116">
        <f>SUM(AB24,BD24)</f>
        <v>234868</v>
      </c>
      <c r="CG24" s="116">
        <f>SUM(AC24,BE24)</f>
        <v>0</v>
      </c>
      <c r="CH24" s="116">
        <f>SUM(AD24,BF24)</f>
        <v>0</v>
      </c>
      <c r="CI24" s="116">
        <f>SUM(AE24,BG24)</f>
        <v>153611</v>
      </c>
    </row>
    <row r="25" spans="1:87" ht="13.5" customHeight="1" x14ac:dyDescent="0.15">
      <c r="A25" s="114" t="s">
        <v>20</v>
      </c>
      <c r="B25" s="115" t="s">
        <v>367</v>
      </c>
      <c r="C25" s="114" t="s">
        <v>368</v>
      </c>
      <c r="D25" s="116">
        <f>+SUM(E25,J25)</f>
        <v>21406</v>
      </c>
      <c r="E25" s="116">
        <f>+SUM(F25:I25)</f>
        <v>21406</v>
      </c>
      <c r="F25" s="116">
        <v>0</v>
      </c>
      <c r="G25" s="116">
        <v>21406</v>
      </c>
      <c r="H25" s="116">
        <v>0</v>
      </c>
      <c r="I25" s="116">
        <v>0</v>
      </c>
      <c r="J25" s="116">
        <v>0</v>
      </c>
      <c r="K25" s="116"/>
      <c r="L25" s="116">
        <f>+SUM(M25,R25,V25,W25,AC25)</f>
        <v>260554</v>
      </c>
      <c r="M25" s="116">
        <f>+SUM(N25:Q25)</f>
        <v>314</v>
      </c>
      <c r="N25" s="116">
        <v>314</v>
      </c>
      <c r="O25" s="116">
        <v>0</v>
      </c>
      <c r="P25" s="116">
        <v>0</v>
      </c>
      <c r="Q25" s="116">
        <v>0</v>
      </c>
      <c r="R25" s="116">
        <f>+SUM(S25:U25)</f>
        <v>86739</v>
      </c>
      <c r="S25" s="116">
        <v>0</v>
      </c>
      <c r="T25" s="116">
        <v>86739</v>
      </c>
      <c r="U25" s="116">
        <v>0</v>
      </c>
      <c r="V25" s="116">
        <v>0</v>
      </c>
      <c r="W25" s="116">
        <f>+SUM(X25:AA25)</f>
        <v>173501</v>
      </c>
      <c r="X25" s="116">
        <v>0</v>
      </c>
      <c r="Y25" s="116">
        <v>122915</v>
      </c>
      <c r="Z25" s="116">
        <v>50586</v>
      </c>
      <c r="AA25" s="116">
        <v>0</v>
      </c>
      <c r="AB25" s="116"/>
      <c r="AC25" s="116">
        <v>0</v>
      </c>
      <c r="AD25" s="116">
        <v>112568</v>
      </c>
      <c r="AE25" s="116">
        <f>+SUM(D25,L25,AD25)</f>
        <v>394528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/>
      <c r="AN25" s="116">
        <f>+SUM(AO25,AT25,AX25,AY25,BE25)</f>
        <v>60586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6655</v>
      </c>
      <c r="AU25" s="116">
        <v>0</v>
      </c>
      <c r="AV25" s="116">
        <v>6655</v>
      </c>
      <c r="AW25" s="116">
        <v>0</v>
      </c>
      <c r="AX25" s="116">
        <v>0</v>
      </c>
      <c r="AY25" s="116">
        <f>+SUM(AZ25:BC25)</f>
        <v>53931</v>
      </c>
      <c r="AZ25" s="116">
        <v>0</v>
      </c>
      <c r="BA25" s="116">
        <v>53931</v>
      </c>
      <c r="BB25" s="116">
        <v>0</v>
      </c>
      <c r="BC25" s="116">
        <v>0</v>
      </c>
      <c r="BD25" s="116"/>
      <c r="BE25" s="116">
        <v>0</v>
      </c>
      <c r="BF25" s="116">
        <v>0</v>
      </c>
      <c r="BG25" s="116">
        <f>+SUM(BF25,AN25,AF25)</f>
        <v>60586</v>
      </c>
      <c r="BH25" s="116">
        <f>SUM(D25,AF25)</f>
        <v>21406</v>
      </c>
      <c r="BI25" s="116">
        <f>SUM(E25,AG25)</f>
        <v>21406</v>
      </c>
      <c r="BJ25" s="116">
        <f>SUM(F25,AH25)</f>
        <v>0</v>
      </c>
      <c r="BK25" s="116">
        <f>SUM(G25,AI25)</f>
        <v>21406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321140</v>
      </c>
      <c r="BQ25" s="116">
        <f>SUM(M25,AO25)</f>
        <v>314</v>
      </c>
      <c r="BR25" s="116">
        <f>SUM(N25,AP25)</f>
        <v>314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93394</v>
      </c>
      <c r="BW25" s="116">
        <f>SUM(S25,AU25)</f>
        <v>0</v>
      </c>
      <c r="BX25" s="116">
        <f>SUM(T25,AV25)</f>
        <v>93394</v>
      </c>
      <c r="BY25" s="116">
        <f>SUM(U25,AW25)</f>
        <v>0</v>
      </c>
      <c r="BZ25" s="116">
        <f>SUM(V25,AX25)</f>
        <v>0</v>
      </c>
      <c r="CA25" s="116">
        <f>SUM(W25,AY25)</f>
        <v>227432</v>
      </c>
      <c r="CB25" s="116">
        <f>SUM(X25,AZ25)</f>
        <v>0</v>
      </c>
      <c r="CC25" s="116">
        <f>SUM(Y25,BA25)</f>
        <v>176846</v>
      </c>
      <c r="CD25" s="116">
        <f>SUM(Z25,BB25)</f>
        <v>50586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112568</v>
      </c>
      <c r="CI25" s="116">
        <f>SUM(AE25,BG25)</f>
        <v>455114</v>
      </c>
    </row>
    <row r="26" spans="1:87" ht="13.5" customHeight="1" x14ac:dyDescent="0.15">
      <c r="A26" s="114" t="s">
        <v>20</v>
      </c>
      <c r="B26" s="115" t="s">
        <v>326</v>
      </c>
      <c r="C26" s="114" t="s">
        <v>346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/>
      <c r="L26" s="116">
        <f>+SUM(M26,R26,V26,W26,AC26)</f>
        <v>1406588</v>
      </c>
      <c r="M26" s="116">
        <f>+SUM(N26:Q26)</f>
        <v>56160</v>
      </c>
      <c r="N26" s="116">
        <v>56160</v>
      </c>
      <c r="O26" s="116">
        <v>0</v>
      </c>
      <c r="P26" s="116">
        <v>0</v>
      </c>
      <c r="Q26" s="116">
        <v>0</v>
      </c>
      <c r="R26" s="116">
        <f>+SUM(S26:U26)</f>
        <v>32451</v>
      </c>
      <c r="S26" s="116">
        <v>0</v>
      </c>
      <c r="T26" s="116">
        <v>655</v>
      </c>
      <c r="U26" s="116">
        <v>31796</v>
      </c>
      <c r="V26" s="116">
        <v>0</v>
      </c>
      <c r="W26" s="116">
        <f>+SUM(X26:AA26)</f>
        <v>1317977</v>
      </c>
      <c r="X26" s="116">
        <v>0</v>
      </c>
      <c r="Y26" s="116">
        <v>1124245</v>
      </c>
      <c r="Z26" s="116">
        <v>193732</v>
      </c>
      <c r="AA26" s="116">
        <v>0</v>
      </c>
      <c r="AB26" s="116"/>
      <c r="AC26" s="116">
        <v>0</v>
      </c>
      <c r="AD26" s="116">
        <v>20676</v>
      </c>
      <c r="AE26" s="116">
        <f>+SUM(D26,L26,AD26)</f>
        <v>1427264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/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/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1406588</v>
      </c>
      <c r="BQ26" s="116">
        <f>SUM(M26,AO26)</f>
        <v>56160</v>
      </c>
      <c r="BR26" s="116">
        <f>SUM(N26,AP26)</f>
        <v>56160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32451</v>
      </c>
      <c r="BW26" s="116">
        <f>SUM(S26,AU26)</f>
        <v>0</v>
      </c>
      <c r="BX26" s="116">
        <f>SUM(T26,AV26)</f>
        <v>655</v>
      </c>
      <c r="BY26" s="116">
        <f>SUM(U26,AW26)</f>
        <v>31796</v>
      </c>
      <c r="BZ26" s="116">
        <f>SUM(V26,AX26)</f>
        <v>0</v>
      </c>
      <c r="CA26" s="116">
        <f>SUM(W26,AY26)</f>
        <v>1317977</v>
      </c>
      <c r="CB26" s="116">
        <f>SUM(X26,AZ26)</f>
        <v>0</v>
      </c>
      <c r="CC26" s="116">
        <f>SUM(Y26,BA26)</f>
        <v>1124245</v>
      </c>
      <c r="CD26" s="116">
        <f>SUM(Z26,BB26)</f>
        <v>193732</v>
      </c>
      <c r="CE26" s="116">
        <f>SUM(AA26,BC26)</f>
        <v>0</v>
      </c>
      <c r="CF26" s="116">
        <f>SUM(AB26,BD26)</f>
        <v>0</v>
      </c>
      <c r="CG26" s="116">
        <f>SUM(AC26,BE26)</f>
        <v>0</v>
      </c>
      <c r="CH26" s="116">
        <f>SUM(AD26,BF26)</f>
        <v>20676</v>
      </c>
      <c r="CI26" s="116">
        <f>SUM(AE26,BG26)</f>
        <v>1427264</v>
      </c>
    </row>
    <row r="27" spans="1:87" ht="13.5" customHeight="1" x14ac:dyDescent="0.15">
      <c r="A27" s="114" t="s">
        <v>20</v>
      </c>
      <c r="B27" s="115" t="s">
        <v>336</v>
      </c>
      <c r="C27" s="114" t="s">
        <v>337</v>
      </c>
      <c r="D27" s="116">
        <f>+SUM(E27,J27)</f>
        <v>13323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13323</v>
      </c>
      <c r="K27" s="116"/>
      <c r="L27" s="116">
        <f>+SUM(M27,R27,V27,W27,AC27)</f>
        <v>855012</v>
      </c>
      <c r="M27" s="116">
        <f>+SUM(N27:Q27)</f>
        <v>21789</v>
      </c>
      <c r="N27" s="116">
        <v>21789</v>
      </c>
      <c r="O27" s="116">
        <v>0</v>
      </c>
      <c r="P27" s="116">
        <v>0</v>
      </c>
      <c r="Q27" s="116">
        <v>0</v>
      </c>
      <c r="R27" s="116">
        <f>+SUM(S27:U27)</f>
        <v>584965</v>
      </c>
      <c r="S27" s="116">
        <v>0</v>
      </c>
      <c r="T27" s="116">
        <v>557485</v>
      </c>
      <c r="U27" s="116">
        <v>27480</v>
      </c>
      <c r="V27" s="116">
        <v>0</v>
      </c>
      <c r="W27" s="116">
        <f>+SUM(X27:AA27)</f>
        <v>248258</v>
      </c>
      <c r="X27" s="116">
        <v>0</v>
      </c>
      <c r="Y27" s="116">
        <v>235202</v>
      </c>
      <c r="Z27" s="116">
        <v>13056</v>
      </c>
      <c r="AA27" s="116">
        <v>0</v>
      </c>
      <c r="AB27" s="116"/>
      <c r="AC27" s="116">
        <v>0</v>
      </c>
      <c r="AD27" s="116">
        <v>0</v>
      </c>
      <c r="AE27" s="116">
        <f>+SUM(D27,L27,AD27)</f>
        <v>868335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0</v>
      </c>
      <c r="BH27" s="116">
        <f>SUM(D27,AF27)</f>
        <v>13323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13323</v>
      </c>
      <c r="BO27" s="116">
        <f>SUM(K27,AM27)</f>
        <v>0</v>
      </c>
      <c r="BP27" s="116">
        <f>SUM(L27,AN27)</f>
        <v>855012</v>
      </c>
      <c r="BQ27" s="116">
        <f>SUM(M27,AO27)</f>
        <v>21789</v>
      </c>
      <c r="BR27" s="116">
        <f>SUM(N27,AP27)</f>
        <v>21789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584965</v>
      </c>
      <c r="BW27" s="116">
        <f>SUM(S27,AU27)</f>
        <v>0</v>
      </c>
      <c r="BX27" s="116">
        <f>SUM(T27,AV27)</f>
        <v>557485</v>
      </c>
      <c r="BY27" s="116">
        <f>SUM(U27,AW27)</f>
        <v>27480</v>
      </c>
      <c r="BZ27" s="116">
        <f>SUM(V27,AX27)</f>
        <v>0</v>
      </c>
      <c r="CA27" s="116">
        <f>SUM(W27,AY27)</f>
        <v>248258</v>
      </c>
      <c r="CB27" s="116">
        <f>SUM(X27,AZ27)</f>
        <v>0</v>
      </c>
      <c r="CC27" s="116">
        <f>SUM(Y27,BA27)</f>
        <v>235202</v>
      </c>
      <c r="CD27" s="116">
        <f>SUM(Z27,BB27)</f>
        <v>13056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868335</v>
      </c>
    </row>
    <row r="28" spans="1:87" ht="13.5" customHeight="1" x14ac:dyDescent="0.15">
      <c r="A28" s="114" t="s">
        <v>20</v>
      </c>
      <c r="B28" s="115" t="s">
        <v>351</v>
      </c>
      <c r="C28" s="114" t="s">
        <v>352</v>
      </c>
      <c r="D28" s="116">
        <f>+SUM(E28,J28)</f>
        <v>43505</v>
      </c>
      <c r="E28" s="116">
        <f>+SUM(F28:I28)</f>
        <v>43505</v>
      </c>
      <c r="F28" s="116">
        <v>0</v>
      </c>
      <c r="G28" s="116">
        <v>42141</v>
      </c>
      <c r="H28" s="116">
        <v>1364</v>
      </c>
      <c r="I28" s="116">
        <v>0</v>
      </c>
      <c r="J28" s="116">
        <v>0</v>
      </c>
      <c r="K28" s="116"/>
      <c r="L28" s="116">
        <f>+SUM(M28,R28,V28,W28,AC28)</f>
        <v>1309562</v>
      </c>
      <c r="M28" s="116">
        <f>+SUM(N28:Q28)</f>
        <v>114536</v>
      </c>
      <c r="N28" s="116">
        <v>114536</v>
      </c>
      <c r="O28" s="116">
        <v>0</v>
      </c>
      <c r="P28" s="116">
        <v>0</v>
      </c>
      <c r="Q28" s="116">
        <v>0</v>
      </c>
      <c r="R28" s="116">
        <f>+SUM(S28:U28)</f>
        <v>114090</v>
      </c>
      <c r="S28" s="116">
        <v>1956</v>
      </c>
      <c r="T28" s="116">
        <v>90337</v>
      </c>
      <c r="U28" s="116">
        <v>21797</v>
      </c>
      <c r="V28" s="116">
        <v>0</v>
      </c>
      <c r="W28" s="116">
        <f>+SUM(X28:AA28)</f>
        <v>1080936</v>
      </c>
      <c r="X28" s="116">
        <v>473293</v>
      </c>
      <c r="Y28" s="116">
        <v>579655</v>
      </c>
      <c r="Z28" s="116">
        <v>26828</v>
      </c>
      <c r="AA28" s="116">
        <v>1160</v>
      </c>
      <c r="AB28" s="116"/>
      <c r="AC28" s="116">
        <v>0</v>
      </c>
      <c r="AD28" s="116">
        <v>91858</v>
      </c>
      <c r="AE28" s="116">
        <f>+SUM(D28,L28,AD28)</f>
        <v>1444925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132765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70518</v>
      </c>
      <c r="AU28" s="116">
        <v>0</v>
      </c>
      <c r="AV28" s="116">
        <v>70518</v>
      </c>
      <c r="AW28" s="116">
        <v>0</v>
      </c>
      <c r="AX28" s="116">
        <v>0</v>
      </c>
      <c r="AY28" s="116">
        <f>+SUM(AZ28:BC28)</f>
        <v>62247</v>
      </c>
      <c r="AZ28" s="116">
        <v>0</v>
      </c>
      <c r="BA28" s="116">
        <v>62247</v>
      </c>
      <c r="BB28" s="116">
        <v>0</v>
      </c>
      <c r="BC28" s="116">
        <v>0</v>
      </c>
      <c r="BD28" s="116"/>
      <c r="BE28" s="116">
        <v>0</v>
      </c>
      <c r="BF28" s="116">
        <v>67</v>
      </c>
      <c r="BG28" s="116">
        <f>+SUM(BF28,AN28,AF28)</f>
        <v>132832</v>
      </c>
      <c r="BH28" s="116">
        <f>SUM(D28,AF28)</f>
        <v>43505</v>
      </c>
      <c r="BI28" s="116">
        <f>SUM(E28,AG28)</f>
        <v>43505</v>
      </c>
      <c r="BJ28" s="116">
        <f>SUM(F28,AH28)</f>
        <v>0</v>
      </c>
      <c r="BK28" s="116">
        <f>SUM(G28,AI28)</f>
        <v>42141</v>
      </c>
      <c r="BL28" s="116">
        <f>SUM(H28,AJ28)</f>
        <v>1364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1442327</v>
      </c>
      <c r="BQ28" s="116">
        <f>SUM(M28,AO28)</f>
        <v>114536</v>
      </c>
      <c r="BR28" s="116">
        <f>SUM(N28,AP28)</f>
        <v>114536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184608</v>
      </c>
      <c r="BW28" s="116">
        <f>SUM(S28,AU28)</f>
        <v>1956</v>
      </c>
      <c r="BX28" s="116">
        <f>SUM(T28,AV28)</f>
        <v>160855</v>
      </c>
      <c r="BY28" s="116">
        <f>SUM(U28,AW28)</f>
        <v>21797</v>
      </c>
      <c r="BZ28" s="116">
        <f>SUM(V28,AX28)</f>
        <v>0</v>
      </c>
      <c r="CA28" s="116">
        <f>SUM(W28,AY28)</f>
        <v>1143183</v>
      </c>
      <c r="CB28" s="116">
        <f>SUM(X28,AZ28)</f>
        <v>473293</v>
      </c>
      <c r="CC28" s="116">
        <f>SUM(Y28,BA28)</f>
        <v>641902</v>
      </c>
      <c r="CD28" s="116">
        <f>SUM(Z28,BB28)</f>
        <v>26828</v>
      </c>
      <c r="CE28" s="116">
        <f>SUM(AA28,BC28)</f>
        <v>1160</v>
      </c>
      <c r="CF28" s="116">
        <f>SUM(AB28,BD28)</f>
        <v>0</v>
      </c>
      <c r="CG28" s="116">
        <f>SUM(AC28,BE28)</f>
        <v>0</v>
      </c>
      <c r="CH28" s="116">
        <f>SUM(AD28,BF28)</f>
        <v>91925</v>
      </c>
      <c r="CI28" s="116">
        <f>SUM(AE28,BG28)</f>
        <v>1577757</v>
      </c>
    </row>
    <row r="29" spans="1:87" ht="13.5" customHeight="1" x14ac:dyDescent="0.15">
      <c r="A29" s="114" t="s">
        <v>20</v>
      </c>
      <c r="B29" s="115" t="s">
        <v>340</v>
      </c>
      <c r="C29" s="114" t="s">
        <v>341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/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39895</v>
      </c>
      <c r="AO29" s="116">
        <f>+SUM(AP29:AS29)</f>
        <v>12985</v>
      </c>
      <c r="AP29" s="116">
        <v>12985</v>
      </c>
      <c r="AQ29" s="116">
        <v>0</v>
      </c>
      <c r="AR29" s="116">
        <v>0</v>
      </c>
      <c r="AS29" s="116">
        <v>0</v>
      </c>
      <c r="AT29" s="116">
        <f>+SUM(AU29:AW29)</f>
        <v>20334</v>
      </c>
      <c r="AU29" s="116">
        <v>0</v>
      </c>
      <c r="AV29" s="116">
        <v>20305</v>
      </c>
      <c r="AW29" s="116">
        <v>29</v>
      </c>
      <c r="AX29" s="116">
        <v>0</v>
      </c>
      <c r="AY29" s="116">
        <f>+SUM(AZ29:BC29)</f>
        <v>6576</v>
      </c>
      <c r="AZ29" s="116">
        <v>0</v>
      </c>
      <c r="BA29" s="116">
        <v>0</v>
      </c>
      <c r="BB29" s="116">
        <v>0</v>
      </c>
      <c r="BC29" s="116">
        <v>6576</v>
      </c>
      <c r="BD29" s="116"/>
      <c r="BE29" s="116">
        <v>0</v>
      </c>
      <c r="BF29" s="116">
        <v>2963</v>
      </c>
      <c r="BG29" s="116">
        <f>+SUM(BF29,AN29,AF29)</f>
        <v>42858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39895</v>
      </c>
      <c r="BQ29" s="116">
        <f>SUM(M29,AO29)</f>
        <v>12985</v>
      </c>
      <c r="BR29" s="116">
        <f>SUM(N29,AP29)</f>
        <v>12985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20334</v>
      </c>
      <c r="BW29" s="116">
        <f>SUM(S29,AU29)</f>
        <v>0</v>
      </c>
      <c r="BX29" s="116">
        <f>SUM(T29,AV29)</f>
        <v>20305</v>
      </c>
      <c r="BY29" s="116">
        <f>SUM(U29,AW29)</f>
        <v>29</v>
      </c>
      <c r="BZ29" s="116">
        <f>SUM(V29,AX29)</f>
        <v>0</v>
      </c>
      <c r="CA29" s="116">
        <f>SUM(W29,AY29)</f>
        <v>6576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6576</v>
      </c>
      <c r="CF29" s="116">
        <f>SUM(AB29,BD29)</f>
        <v>0</v>
      </c>
      <c r="CG29" s="116">
        <f>SUM(AC29,BE29)</f>
        <v>0</v>
      </c>
      <c r="CH29" s="116">
        <f>SUM(AD29,BF29)</f>
        <v>2963</v>
      </c>
      <c r="CI29" s="116">
        <f>SUM(AE29,BG29)</f>
        <v>42858</v>
      </c>
    </row>
    <row r="30" spans="1:87" ht="13.5" customHeight="1" x14ac:dyDescent="0.15">
      <c r="A30" s="114" t="s">
        <v>20</v>
      </c>
      <c r="B30" s="115" t="s">
        <v>328</v>
      </c>
      <c r="C30" s="114" t="s">
        <v>329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/>
      <c r="L30" s="116">
        <f>+SUM(M30,R30,V30,W30,AC30)</f>
        <v>754046</v>
      </c>
      <c r="M30" s="116">
        <f>+SUM(N30:Q30)</f>
        <v>12192</v>
      </c>
      <c r="N30" s="116">
        <v>12192</v>
      </c>
      <c r="O30" s="116">
        <v>0</v>
      </c>
      <c r="P30" s="116">
        <v>0</v>
      </c>
      <c r="Q30" s="116">
        <v>0</v>
      </c>
      <c r="R30" s="116">
        <f>+SUM(S30:U30)</f>
        <v>496340</v>
      </c>
      <c r="S30" s="116">
        <v>0</v>
      </c>
      <c r="T30" s="116">
        <v>445697</v>
      </c>
      <c r="U30" s="116">
        <v>50643</v>
      </c>
      <c r="V30" s="116">
        <v>0</v>
      </c>
      <c r="W30" s="116">
        <f>+SUM(X30:AA30)</f>
        <v>239649</v>
      </c>
      <c r="X30" s="116">
        <v>0</v>
      </c>
      <c r="Y30" s="116">
        <v>212581</v>
      </c>
      <c r="Z30" s="116">
        <v>27041</v>
      </c>
      <c r="AA30" s="116">
        <v>27</v>
      </c>
      <c r="AB30" s="116"/>
      <c r="AC30" s="116">
        <v>5865</v>
      </c>
      <c r="AD30" s="116">
        <v>102482</v>
      </c>
      <c r="AE30" s="116">
        <f>+SUM(D30,L30,AD30)</f>
        <v>856528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149975</v>
      </c>
      <c r="AO30" s="116">
        <f>+SUM(AP30:AS30)</f>
        <v>8374</v>
      </c>
      <c r="AP30" s="116">
        <v>8374</v>
      </c>
      <c r="AQ30" s="116">
        <v>0</v>
      </c>
      <c r="AR30" s="116">
        <v>0</v>
      </c>
      <c r="AS30" s="116">
        <v>0</v>
      </c>
      <c r="AT30" s="116">
        <f>+SUM(AU30:AW30)</f>
        <v>124384</v>
      </c>
      <c r="AU30" s="116">
        <v>0</v>
      </c>
      <c r="AV30" s="116">
        <v>124384</v>
      </c>
      <c r="AW30" s="116">
        <v>0</v>
      </c>
      <c r="AX30" s="116">
        <v>0</v>
      </c>
      <c r="AY30" s="116">
        <f>+SUM(AZ30:BC30)</f>
        <v>17147</v>
      </c>
      <c r="AZ30" s="116">
        <v>0</v>
      </c>
      <c r="BA30" s="116">
        <v>17147</v>
      </c>
      <c r="BB30" s="116">
        <v>0</v>
      </c>
      <c r="BC30" s="116">
        <v>0</v>
      </c>
      <c r="BD30" s="116"/>
      <c r="BE30" s="116">
        <v>70</v>
      </c>
      <c r="BF30" s="116">
        <v>0</v>
      </c>
      <c r="BG30" s="116">
        <f>+SUM(BF30,AN30,AF30)</f>
        <v>149975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904021</v>
      </c>
      <c r="BQ30" s="116">
        <f>SUM(M30,AO30)</f>
        <v>20566</v>
      </c>
      <c r="BR30" s="116">
        <f>SUM(N30,AP30)</f>
        <v>20566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620724</v>
      </c>
      <c r="BW30" s="116">
        <f>SUM(S30,AU30)</f>
        <v>0</v>
      </c>
      <c r="BX30" s="116">
        <f>SUM(T30,AV30)</f>
        <v>570081</v>
      </c>
      <c r="BY30" s="116">
        <f>SUM(U30,AW30)</f>
        <v>50643</v>
      </c>
      <c r="BZ30" s="116">
        <f>SUM(V30,AX30)</f>
        <v>0</v>
      </c>
      <c r="CA30" s="116">
        <f>SUM(W30,AY30)</f>
        <v>256796</v>
      </c>
      <c r="CB30" s="116">
        <f>SUM(X30,AZ30)</f>
        <v>0</v>
      </c>
      <c r="CC30" s="116">
        <f>SUM(Y30,BA30)</f>
        <v>229728</v>
      </c>
      <c r="CD30" s="116">
        <f>SUM(Z30,BB30)</f>
        <v>27041</v>
      </c>
      <c r="CE30" s="116">
        <f>SUM(AA30,BC30)</f>
        <v>27</v>
      </c>
      <c r="CF30" s="116">
        <f>SUM(AB30,BD30)</f>
        <v>0</v>
      </c>
      <c r="CG30" s="116">
        <f>SUM(AC30,BE30)</f>
        <v>5935</v>
      </c>
      <c r="CH30" s="116">
        <f>SUM(AD30,BF30)</f>
        <v>102482</v>
      </c>
      <c r="CI30" s="116">
        <f>SUM(AE30,BG30)</f>
        <v>1006503</v>
      </c>
    </row>
    <row r="31" spans="1:87" ht="13.5" customHeight="1" x14ac:dyDescent="0.15">
      <c r="A31" s="114" t="s">
        <v>20</v>
      </c>
      <c r="B31" s="115" t="s">
        <v>347</v>
      </c>
      <c r="C31" s="114" t="s">
        <v>348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0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0</v>
      </c>
      <c r="X31" s="116">
        <v>0</v>
      </c>
      <c r="Y31" s="116">
        <v>0</v>
      </c>
      <c r="Z31" s="116">
        <v>0</v>
      </c>
      <c r="AA31" s="116">
        <v>0</v>
      </c>
      <c r="AB31" s="116"/>
      <c r="AC31" s="116">
        <v>0</v>
      </c>
      <c r="AD31" s="116">
        <v>0</v>
      </c>
      <c r="AE31" s="116">
        <f>+SUM(D31,L31,AD31)</f>
        <v>0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104302</v>
      </c>
      <c r="AO31" s="116">
        <f>+SUM(AP31:AS31)</f>
        <v>3315</v>
      </c>
      <c r="AP31" s="116">
        <v>3315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100987</v>
      </c>
      <c r="AZ31" s="116">
        <v>0</v>
      </c>
      <c r="BA31" s="116">
        <v>97853</v>
      </c>
      <c r="BB31" s="116">
        <v>1814</v>
      </c>
      <c r="BC31" s="116">
        <v>1320</v>
      </c>
      <c r="BD31" s="116"/>
      <c r="BE31" s="116">
        <v>0</v>
      </c>
      <c r="BF31" s="116">
        <v>65870</v>
      </c>
      <c r="BG31" s="116">
        <f>+SUM(BF31,AN31,AF31)</f>
        <v>170172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104302</v>
      </c>
      <c r="BQ31" s="116">
        <f>SUM(M31,AO31)</f>
        <v>3315</v>
      </c>
      <c r="BR31" s="116">
        <f>SUM(N31,AP31)</f>
        <v>3315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100987</v>
      </c>
      <c r="CB31" s="116">
        <f>SUM(X31,AZ31)</f>
        <v>0</v>
      </c>
      <c r="CC31" s="116">
        <f>SUM(Y31,BA31)</f>
        <v>97853</v>
      </c>
      <c r="CD31" s="116">
        <f>SUM(Z31,BB31)</f>
        <v>1814</v>
      </c>
      <c r="CE31" s="116">
        <f>SUM(AA31,BC31)</f>
        <v>1320</v>
      </c>
      <c r="CF31" s="116">
        <f>SUM(AB31,BD31)</f>
        <v>0</v>
      </c>
      <c r="CG31" s="116">
        <f>SUM(AC31,BE31)</f>
        <v>0</v>
      </c>
      <c r="CH31" s="116">
        <f>SUM(AD31,BF31)</f>
        <v>65870</v>
      </c>
      <c r="CI31" s="116">
        <f>SUM(AE31,BG31)</f>
        <v>170172</v>
      </c>
    </row>
    <row r="32" spans="1:8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</row>
    <row r="33" spans="1:8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278</v>
      </c>
      <c r="D7" s="133">
        <f>SUM(L7,T7,AB7,AJ7,AR7,AZ7)</f>
        <v>25749</v>
      </c>
      <c r="E7" s="133">
        <f>SUM(M7,U7,AC7,AK7,AS7,BA7)</f>
        <v>4295853</v>
      </c>
      <c r="F7" s="133">
        <f>SUM(D7:E7)</f>
        <v>4321602</v>
      </c>
      <c r="G7" s="133">
        <f>SUM(O7,W7,AE7,AM7,AU7,BC7)</f>
        <v>0</v>
      </c>
      <c r="H7" s="133">
        <f>SUM(P7,X7,AF7,AN7,AV7,BD7)</f>
        <v>514561</v>
      </c>
      <c r="I7" s="133">
        <f>SUM(G7:H7)</f>
        <v>514561</v>
      </c>
      <c r="J7" s="134">
        <f>COUNTIF(J$8:J$207,"&lt;&gt;")</f>
        <v>13</v>
      </c>
      <c r="K7" s="134">
        <f>COUNTIF(K$8:K$207,"&lt;&gt;")</f>
        <v>13</v>
      </c>
      <c r="L7" s="133">
        <f>SUM(L$8:L$207)</f>
        <v>25749</v>
      </c>
      <c r="M7" s="133">
        <f>SUM(M$8:M$207)</f>
        <v>4237131</v>
      </c>
      <c r="N7" s="133">
        <f>IF(AND(L7&lt;&gt;"",M7&lt;&gt;""),SUM(L7:M7),"")</f>
        <v>4262880</v>
      </c>
      <c r="O7" s="133">
        <f>SUM(O$8:O$207)</f>
        <v>0</v>
      </c>
      <c r="P7" s="133">
        <f>SUM(P$8:P$207)</f>
        <v>313597</v>
      </c>
      <c r="Q7" s="133">
        <f>IF(AND(O7&lt;&gt;"",P7&lt;&gt;""),SUM(O7:P7),"")</f>
        <v>313597</v>
      </c>
      <c r="R7" s="134">
        <f>COUNTIF(R$8:R$207,"&lt;&gt;")</f>
        <v>6</v>
      </c>
      <c r="S7" s="134">
        <f>COUNTIF(S$8:S$207,"&lt;&gt;")</f>
        <v>6</v>
      </c>
      <c r="T7" s="133">
        <f>SUM(T$8:T$207)</f>
        <v>0</v>
      </c>
      <c r="U7" s="133">
        <f>SUM(U$8:U$207)</f>
        <v>58722</v>
      </c>
      <c r="V7" s="133">
        <f>IF(AND(T7&lt;&gt;"",U7&lt;&gt;""),SUM(T7:U7),"")</f>
        <v>58722</v>
      </c>
      <c r="W7" s="133">
        <f>SUM(W$8:W$207)</f>
        <v>0</v>
      </c>
      <c r="X7" s="133">
        <f>SUM(X$8:X$207)</f>
        <v>200964</v>
      </c>
      <c r="Y7" s="133">
        <f>IF(AND(W7&lt;&gt;"",X7&lt;&gt;""),SUM(W7:X7),"")</f>
        <v>200964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20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459860</v>
      </c>
      <c r="F8" s="116">
        <f>SUM(D8:E8)</f>
        <v>459860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0</v>
      </c>
      <c r="M8" s="116">
        <v>401138</v>
      </c>
      <c r="N8" s="116">
        <f>IF(AND(L8&lt;&gt;"",M8&lt;&gt;""),SUM(L8:M8),"")</f>
        <v>401138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58722</v>
      </c>
      <c r="V8" s="116">
        <f>IF(AND(T8&lt;&gt;"",U8&lt;&gt;""),SUM(T8:U8),"")</f>
        <v>58722</v>
      </c>
      <c r="W8" s="116">
        <v>0</v>
      </c>
      <c r="X8" s="116">
        <v>0</v>
      </c>
      <c r="Y8" s="116">
        <f>IF(AND(W8&lt;&gt;"",X8&lt;&gt;""),SUM(W8:X8),"")</f>
        <v>0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20</v>
      </c>
      <c r="B9" s="115" t="s">
        <v>330</v>
      </c>
      <c r="C9" s="114" t="s">
        <v>331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20</v>
      </c>
      <c r="B10" s="115" t="s">
        <v>332</v>
      </c>
      <c r="C10" s="114" t="s">
        <v>333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20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451722</v>
      </c>
      <c r="F11" s="116">
        <f>SUM(D11:E11)</f>
        <v>451722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336</v>
      </c>
      <c r="K11" s="114" t="s">
        <v>337</v>
      </c>
      <c r="L11" s="116">
        <v>0</v>
      </c>
      <c r="M11" s="116">
        <v>451722</v>
      </c>
      <c r="N11" s="116">
        <f>IF(AND(L11&lt;&gt;"",M11&lt;&gt;""),SUM(L11:M11),"")</f>
        <v>451722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20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326884</v>
      </c>
      <c r="F12" s="116">
        <f>SUM(D12:E12)</f>
        <v>326884</v>
      </c>
      <c r="G12" s="116">
        <f>SUM(O12,W12,AE12,AM12,AU12,BC12)</f>
        <v>0</v>
      </c>
      <c r="H12" s="116">
        <f>SUM(P12,X12,AF12,AN12,AV12,BD12)</f>
        <v>28531</v>
      </c>
      <c r="I12" s="116">
        <f>SUM(G12:H12)</f>
        <v>28531</v>
      </c>
      <c r="J12" s="115" t="s">
        <v>336</v>
      </c>
      <c r="K12" s="114" t="s">
        <v>337</v>
      </c>
      <c r="L12" s="116">
        <v>0</v>
      </c>
      <c r="M12" s="116">
        <v>326884</v>
      </c>
      <c r="N12" s="116">
        <f>IF(AND(L12&lt;&gt;"",M12&lt;&gt;""),SUM(L12:M12),"")</f>
        <v>326884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340</v>
      </c>
      <c r="S12" s="114" t="s">
        <v>341</v>
      </c>
      <c r="T12" s="116">
        <v>0</v>
      </c>
      <c r="U12" s="116">
        <v>0</v>
      </c>
      <c r="V12" s="116">
        <f>IF(AND(T12&lt;&gt;"",U12&lt;&gt;""),SUM(T12:U12),"")</f>
        <v>0</v>
      </c>
      <c r="W12" s="116">
        <v>0</v>
      </c>
      <c r="X12" s="116">
        <v>28531</v>
      </c>
      <c r="Y12" s="116">
        <f>IF(AND(W12&lt;&gt;"",X12&lt;&gt;""),SUM(W12:X12),"")</f>
        <v>28531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20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539751</v>
      </c>
      <c r="F13" s="116">
        <f>SUM(D13:E13)</f>
        <v>539751</v>
      </c>
      <c r="G13" s="116">
        <f>SUM(O13,W13,AE13,AM13,AU13,BC13)</f>
        <v>0</v>
      </c>
      <c r="H13" s="116">
        <f>SUM(P13,X13,AF13,AN13,AV13,BD13)</f>
        <v>105804</v>
      </c>
      <c r="I13" s="116">
        <f>SUM(G13:H13)</f>
        <v>105804</v>
      </c>
      <c r="J13" s="115" t="s">
        <v>328</v>
      </c>
      <c r="K13" s="114" t="s">
        <v>329</v>
      </c>
      <c r="L13" s="116">
        <v>0</v>
      </c>
      <c r="M13" s="116">
        <v>539751</v>
      </c>
      <c r="N13" s="116">
        <f>IF(AND(L13&lt;&gt;"",M13&lt;&gt;""),SUM(L13:M13),"")</f>
        <v>539751</v>
      </c>
      <c r="O13" s="116">
        <v>0</v>
      </c>
      <c r="P13" s="116">
        <v>105804</v>
      </c>
      <c r="Q13" s="116">
        <f>IF(AND(O13&lt;&gt;"",P13&lt;&gt;""),SUM(O13:P13),"")</f>
        <v>105804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20</v>
      </c>
      <c r="B14" s="115" t="s">
        <v>344</v>
      </c>
      <c r="C14" s="114" t="s">
        <v>345</v>
      </c>
      <c r="D14" s="116">
        <f>SUM(L14,T14,AB14,AJ14,AR14,AZ14)</f>
        <v>0</v>
      </c>
      <c r="E14" s="116">
        <f>SUM(M14,U14,AC14,AK14,AS14,BA14)</f>
        <v>209990</v>
      </c>
      <c r="F14" s="116">
        <f>SUM(D14:E14)</f>
        <v>209990</v>
      </c>
      <c r="G14" s="116">
        <f>SUM(O14,W14,AE14,AM14,AU14,BC14)</f>
        <v>0</v>
      </c>
      <c r="H14" s="116">
        <f>SUM(P14,X14,AF14,AN14,AV14,BD14)</f>
        <v>50095</v>
      </c>
      <c r="I14" s="116">
        <f>SUM(G14:H14)</f>
        <v>50095</v>
      </c>
      <c r="J14" s="115" t="s">
        <v>326</v>
      </c>
      <c r="K14" s="114" t="s">
        <v>346</v>
      </c>
      <c r="L14" s="116">
        <v>0</v>
      </c>
      <c r="M14" s="116">
        <v>209990</v>
      </c>
      <c r="N14" s="116">
        <f>IF(AND(L14&lt;&gt;"",M14&lt;&gt;""),SUM(L14:M14),"")</f>
        <v>209990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347</v>
      </c>
      <c r="S14" s="114" t="s">
        <v>348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50095</v>
      </c>
      <c r="Y14" s="116">
        <f>IF(AND(W14&lt;&gt;"",X14&lt;&gt;""),SUM(W14:X14),"")</f>
        <v>50095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20</v>
      </c>
      <c r="B15" s="115" t="s">
        <v>349</v>
      </c>
      <c r="C15" s="114" t="s">
        <v>350</v>
      </c>
      <c r="D15" s="116">
        <f>SUM(L15,T15,AB15,AJ15,AR15,AZ15)</f>
        <v>0</v>
      </c>
      <c r="E15" s="116">
        <f>SUM(M15,U15,AC15,AK15,AS15,BA15)</f>
        <v>1014873</v>
      </c>
      <c r="F15" s="116">
        <f>SUM(D15:E15)</f>
        <v>1014873</v>
      </c>
      <c r="G15" s="116">
        <f>SUM(O15,W15,AE15,AM15,AU15,BC15)</f>
        <v>0</v>
      </c>
      <c r="H15" s="116">
        <f>SUM(P15,X15,AF15,AN15,AV15,BD15)</f>
        <v>110530</v>
      </c>
      <c r="I15" s="116">
        <f>SUM(G15:H15)</f>
        <v>110530</v>
      </c>
      <c r="J15" s="115" t="s">
        <v>351</v>
      </c>
      <c r="K15" s="114" t="s">
        <v>352</v>
      </c>
      <c r="L15" s="116">
        <v>0</v>
      </c>
      <c r="M15" s="116">
        <v>1014873</v>
      </c>
      <c r="N15" s="116">
        <f>IF(AND(L15&lt;&gt;"",M15&lt;&gt;""),SUM(L15:M15),"")</f>
        <v>1014873</v>
      </c>
      <c r="O15" s="116">
        <v>0</v>
      </c>
      <c r="P15" s="116">
        <v>110530</v>
      </c>
      <c r="Q15" s="116">
        <f>IF(AND(O15&lt;&gt;"",P15&lt;&gt;""),SUM(O15:P15),"")</f>
        <v>110530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20</v>
      </c>
      <c r="B16" s="115" t="s">
        <v>353</v>
      </c>
      <c r="C16" s="114" t="s">
        <v>354</v>
      </c>
      <c r="D16" s="116">
        <f>SUM(L16,T16,AB16,AJ16,AR16,AZ16)</f>
        <v>0</v>
      </c>
      <c r="E16" s="116">
        <f>SUM(M16,U16,AC16,AK16,AS16,BA16)</f>
        <v>565072</v>
      </c>
      <c r="F16" s="116">
        <f>SUM(D16:E16)</f>
        <v>565072</v>
      </c>
      <c r="G16" s="116">
        <f>SUM(O16,W16,AE16,AM16,AU16,BC16)</f>
        <v>0</v>
      </c>
      <c r="H16" s="116">
        <f>SUM(P16,X16,AF16,AN16,AV16,BD16)</f>
        <v>109667</v>
      </c>
      <c r="I16" s="116">
        <f>SUM(G16:H16)</f>
        <v>109667</v>
      </c>
      <c r="J16" s="115" t="s">
        <v>326</v>
      </c>
      <c r="K16" s="114" t="s">
        <v>346</v>
      </c>
      <c r="L16" s="116">
        <v>0</v>
      </c>
      <c r="M16" s="116">
        <v>565072</v>
      </c>
      <c r="N16" s="116">
        <f>IF(AND(L16&lt;&gt;"",M16&lt;&gt;""),SUM(L16:M16),"")</f>
        <v>565072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347</v>
      </c>
      <c r="S16" s="114" t="s">
        <v>348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0</v>
      </c>
      <c r="X16" s="116">
        <v>109667</v>
      </c>
      <c r="Y16" s="116">
        <f>IF(AND(W16&lt;&gt;"",X16&lt;&gt;""),SUM(W16:X16),"")</f>
        <v>109667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20</v>
      </c>
      <c r="B17" s="115" t="s">
        <v>355</v>
      </c>
      <c r="C17" s="114" t="s">
        <v>356</v>
      </c>
      <c r="D17" s="116">
        <f>SUM(L17,T17,AB17,AJ17,AR17,AZ17)</f>
        <v>0</v>
      </c>
      <c r="E17" s="116">
        <f>SUM(M17,U17,AC17,AK17,AS17,BA17)</f>
        <v>125075</v>
      </c>
      <c r="F17" s="116">
        <f>SUM(D17:E17)</f>
        <v>125075</v>
      </c>
      <c r="G17" s="116">
        <f>SUM(O17,W17,AE17,AM17,AU17,BC17)</f>
        <v>0</v>
      </c>
      <c r="H17" s="116">
        <f>SUM(P17,X17,AF17,AN17,AV17,BD17)</f>
        <v>11854</v>
      </c>
      <c r="I17" s="116">
        <f>SUM(G17:H17)</f>
        <v>11854</v>
      </c>
      <c r="J17" s="115" t="s">
        <v>326</v>
      </c>
      <c r="K17" s="114" t="s">
        <v>357</v>
      </c>
      <c r="L17" s="116">
        <v>0</v>
      </c>
      <c r="M17" s="116">
        <v>125075</v>
      </c>
      <c r="N17" s="116">
        <f>IF(AND(L17&lt;&gt;"",M17&lt;&gt;""),SUM(L17:M17),"")</f>
        <v>125075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340</v>
      </c>
      <c r="S17" s="114" t="s">
        <v>358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11854</v>
      </c>
      <c r="Y17" s="116">
        <f>IF(AND(W17&lt;&gt;"",X17&lt;&gt;""),SUM(W17:X17),"")</f>
        <v>11854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20</v>
      </c>
      <c r="B18" s="115" t="s">
        <v>359</v>
      </c>
      <c r="C18" s="114" t="s">
        <v>360</v>
      </c>
      <c r="D18" s="116">
        <f>SUM(L18,T18,AB18,AJ18,AR18,AZ18)</f>
        <v>0</v>
      </c>
      <c r="E18" s="116">
        <f>SUM(M18,U18,AC18,AK18,AS18,BA18)</f>
        <v>42267</v>
      </c>
      <c r="F18" s="116">
        <f>SUM(D18:E18)</f>
        <v>42267</v>
      </c>
      <c r="G18" s="116">
        <f>SUM(O18,W18,AE18,AM18,AU18,BC18)</f>
        <v>0</v>
      </c>
      <c r="H18" s="116">
        <f>SUM(P18,X18,AF18,AN18,AV18,BD18)</f>
        <v>817</v>
      </c>
      <c r="I18" s="116">
        <f>SUM(G18:H18)</f>
        <v>817</v>
      </c>
      <c r="J18" s="115" t="s">
        <v>351</v>
      </c>
      <c r="K18" s="114" t="s">
        <v>352</v>
      </c>
      <c r="L18" s="116">
        <v>0</v>
      </c>
      <c r="M18" s="116">
        <v>42267</v>
      </c>
      <c r="N18" s="116">
        <f>IF(AND(L18&lt;&gt;"",M18&lt;&gt;""),SUM(L18:M18),"")</f>
        <v>42267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328</v>
      </c>
      <c r="S18" s="114" t="s">
        <v>329</v>
      </c>
      <c r="T18" s="116">
        <v>0</v>
      </c>
      <c r="U18" s="116">
        <v>0</v>
      </c>
      <c r="V18" s="116">
        <f>IF(AND(T18&lt;&gt;"",U18&lt;&gt;""),SUM(T18:U18),"")</f>
        <v>0</v>
      </c>
      <c r="W18" s="116">
        <v>0</v>
      </c>
      <c r="X18" s="116">
        <v>817</v>
      </c>
      <c r="Y18" s="116">
        <f>IF(AND(W18&lt;&gt;"",X18&lt;&gt;""),SUM(W18:X18),"")</f>
        <v>817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20</v>
      </c>
      <c r="B19" s="115" t="s">
        <v>361</v>
      </c>
      <c r="C19" s="114" t="s">
        <v>362</v>
      </c>
      <c r="D19" s="116">
        <f>SUM(L19,T19,AB19,AJ19,AR19,AZ19)</f>
        <v>0</v>
      </c>
      <c r="E19" s="116">
        <f>SUM(M19,U19,AC19,AK19,AS19,BA19)</f>
        <v>138467</v>
      </c>
      <c r="F19" s="116">
        <f>SUM(D19:E19)</f>
        <v>138467</v>
      </c>
      <c r="G19" s="116">
        <f>SUM(O19,W19,AE19,AM19,AU19,BC19)</f>
        <v>0</v>
      </c>
      <c r="H19" s="116">
        <f>SUM(P19,X19,AF19,AN19,AV19,BD19)</f>
        <v>16108</v>
      </c>
      <c r="I19" s="116">
        <f>SUM(G19:H19)</f>
        <v>16108</v>
      </c>
      <c r="J19" s="115" t="s">
        <v>351</v>
      </c>
      <c r="K19" s="114" t="s">
        <v>352</v>
      </c>
      <c r="L19" s="116">
        <v>0</v>
      </c>
      <c r="M19" s="116">
        <v>138467</v>
      </c>
      <c r="N19" s="116">
        <f>IF(AND(L19&lt;&gt;"",M19&lt;&gt;""),SUM(L19:M19),"")</f>
        <v>138467</v>
      </c>
      <c r="O19" s="116">
        <v>0</v>
      </c>
      <c r="P19" s="116">
        <v>16108</v>
      </c>
      <c r="Q19" s="116">
        <f>IF(AND(O19&lt;&gt;"",P19&lt;&gt;""),SUM(O19:P19),"")</f>
        <v>16108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20</v>
      </c>
      <c r="B20" s="115" t="s">
        <v>363</v>
      </c>
      <c r="C20" s="114" t="s">
        <v>364</v>
      </c>
      <c r="D20" s="116">
        <f>SUM(L20,T20,AB20,AJ20,AR20,AZ20)</f>
        <v>25749</v>
      </c>
      <c r="E20" s="116">
        <f>SUM(M20,U20,AC20,AK20,AS20,BA20)</f>
        <v>152815</v>
      </c>
      <c r="F20" s="116">
        <f>SUM(D20:E20)</f>
        <v>178564</v>
      </c>
      <c r="G20" s="116">
        <f>SUM(O20,W20,AE20,AM20,AU20,BC20)</f>
        <v>0</v>
      </c>
      <c r="H20" s="116">
        <f>SUM(P20,X20,AF20,AN20,AV20,BD20)</f>
        <v>21630</v>
      </c>
      <c r="I20" s="116">
        <f>SUM(G20:H20)</f>
        <v>21630</v>
      </c>
      <c r="J20" s="115" t="s">
        <v>328</v>
      </c>
      <c r="K20" s="114" t="s">
        <v>329</v>
      </c>
      <c r="L20" s="116">
        <v>25749</v>
      </c>
      <c r="M20" s="116">
        <v>152815</v>
      </c>
      <c r="N20" s="116">
        <f>IF(AND(L20&lt;&gt;"",M20&lt;&gt;""),SUM(L20:M20),"")</f>
        <v>178564</v>
      </c>
      <c r="O20" s="116">
        <v>0</v>
      </c>
      <c r="P20" s="116">
        <v>21630</v>
      </c>
      <c r="Q20" s="116">
        <f>IF(AND(O20&lt;&gt;"",P20&lt;&gt;""),SUM(O20:P20),"")</f>
        <v>21630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20</v>
      </c>
      <c r="B21" s="115" t="s">
        <v>365</v>
      </c>
      <c r="C21" s="114" t="s">
        <v>366</v>
      </c>
      <c r="D21" s="116">
        <f>SUM(L21,T21,AB21,AJ21,AR21,AZ21)</f>
        <v>0</v>
      </c>
      <c r="E21" s="116">
        <f>SUM(M21,U21,AC21,AK21,AS21,BA21)</f>
        <v>52424</v>
      </c>
      <c r="F21" s="116">
        <f>SUM(D21:E21)</f>
        <v>52424</v>
      </c>
      <c r="G21" s="116">
        <f>SUM(O21,W21,AE21,AM21,AU21,BC21)</f>
        <v>0</v>
      </c>
      <c r="H21" s="116">
        <f>SUM(P21,X21,AF21,AN21,AV21,BD21)</f>
        <v>41310</v>
      </c>
      <c r="I21" s="116">
        <f>SUM(G21:H21)</f>
        <v>41310</v>
      </c>
      <c r="J21" s="115" t="s">
        <v>367</v>
      </c>
      <c r="K21" s="114" t="s">
        <v>368</v>
      </c>
      <c r="L21" s="116">
        <v>0</v>
      </c>
      <c r="M21" s="116">
        <v>52424</v>
      </c>
      <c r="N21" s="116">
        <f>IF(AND(L21&lt;&gt;"",M21&lt;&gt;""),SUM(L21:M21),"")</f>
        <v>52424</v>
      </c>
      <c r="O21" s="116">
        <v>0</v>
      </c>
      <c r="P21" s="116">
        <v>41310</v>
      </c>
      <c r="Q21" s="116">
        <f>IF(AND(O21&lt;&gt;"",P21&lt;&gt;""),SUM(O21:P21),"")</f>
        <v>41310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20</v>
      </c>
      <c r="B22" s="115" t="s">
        <v>369</v>
      </c>
      <c r="C22" s="114" t="s">
        <v>370</v>
      </c>
      <c r="D22" s="116">
        <f>SUM(L22,T22,AB22,AJ22,AR22,AZ22)</f>
        <v>0</v>
      </c>
      <c r="E22" s="116">
        <f>SUM(M22,U22,AC22,AK22,AS22,BA22)</f>
        <v>0</v>
      </c>
      <c r="F22" s="116">
        <f>SUM(D22:E22)</f>
        <v>0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/>
      <c r="K22" s="114"/>
      <c r="L22" s="116"/>
      <c r="M22" s="116"/>
      <c r="N22" s="116" t="str">
        <f>IF(AND(L22&lt;&gt;"",M22&lt;&gt;""),SUM(L22:M22),"")</f>
        <v/>
      </c>
      <c r="O22" s="116"/>
      <c r="P22" s="116"/>
      <c r="Q22" s="116" t="str">
        <f>IF(AND(O22&lt;&gt;"",P22&lt;&gt;""),SUM(O22:P22),"")</f>
        <v/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20</v>
      </c>
      <c r="B23" s="115" t="s">
        <v>371</v>
      </c>
      <c r="C23" s="114" t="s">
        <v>372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20</v>
      </c>
      <c r="B24" s="115" t="s">
        <v>373</v>
      </c>
      <c r="C24" s="114" t="s">
        <v>374</v>
      </c>
      <c r="D24" s="116">
        <f>SUM(L24,T24,AB24,AJ24,AR24,AZ24)</f>
        <v>0</v>
      </c>
      <c r="E24" s="116">
        <f>SUM(M24,U24,AC24,AK24,AS24,BA24)</f>
        <v>216653</v>
      </c>
      <c r="F24" s="116">
        <f>SUM(D24:E24)</f>
        <v>216653</v>
      </c>
      <c r="G24" s="116">
        <f>SUM(O24,W24,AE24,AM24,AU24,BC24)</f>
        <v>0</v>
      </c>
      <c r="H24" s="116">
        <f>SUM(P24,X24,AF24,AN24,AV24,BD24)</f>
        <v>18215</v>
      </c>
      <c r="I24" s="116">
        <f>SUM(G24:H24)</f>
        <v>18215</v>
      </c>
      <c r="J24" s="115" t="s">
        <v>367</v>
      </c>
      <c r="K24" s="114" t="s">
        <v>368</v>
      </c>
      <c r="L24" s="116">
        <v>0</v>
      </c>
      <c r="M24" s="116">
        <v>216653</v>
      </c>
      <c r="N24" s="116">
        <f>IF(AND(L24&lt;&gt;"",M24&lt;&gt;""),SUM(L24:M24),"")</f>
        <v>216653</v>
      </c>
      <c r="O24" s="116">
        <v>0</v>
      </c>
      <c r="P24" s="116">
        <v>18215</v>
      </c>
      <c r="Q24" s="116">
        <f>IF(AND(O24&lt;&gt;"",P24&lt;&gt;""),SUM(O24:P24),"")</f>
        <v>18215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5"/>
      <c r="K25" s="114"/>
      <c r="L25" s="116"/>
      <c r="M25" s="116"/>
      <c r="N25" s="116"/>
      <c r="O25" s="116"/>
      <c r="P25" s="116"/>
      <c r="Q25" s="116"/>
      <c r="R25" s="115"/>
      <c r="S25" s="114"/>
      <c r="T25" s="116"/>
      <c r="U25" s="116"/>
      <c r="V25" s="116"/>
      <c r="W25" s="116"/>
      <c r="X25" s="116"/>
      <c r="Y25" s="116"/>
      <c r="Z25" s="115"/>
      <c r="AA25" s="114"/>
      <c r="AB25" s="116"/>
      <c r="AC25" s="116"/>
      <c r="AD25" s="116"/>
      <c r="AE25" s="116"/>
      <c r="AF25" s="116"/>
      <c r="AG25" s="116"/>
      <c r="AH25" s="115"/>
      <c r="AI25" s="114"/>
      <c r="AJ25" s="116"/>
      <c r="AK25" s="116"/>
      <c r="AL25" s="116"/>
      <c r="AM25" s="116"/>
      <c r="AN25" s="116"/>
      <c r="AO25" s="116"/>
      <c r="AP25" s="115"/>
      <c r="AQ25" s="114"/>
      <c r="AR25" s="116"/>
      <c r="AS25" s="116"/>
      <c r="AT25" s="116"/>
      <c r="AU25" s="116"/>
      <c r="AV25" s="116"/>
      <c r="AW25" s="116"/>
      <c r="AX25" s="115"/>
      <c r="AY25" s="114"/>
      <c r="AZ25" s="116"/>
      <c r="BA25" s="116"/>
      <c r="BB25" s="116"/>
      <c r="BC25" s="116"/>
      <c r="BD25" s="116"/>
      <c r="BE25" s="116"/>
    </row>
    <row r="26" spans="1:57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5"/>
      <c r="K26" s="114"/>
      <c r="L26" s="116"/>
      <c r="M26" s="116"/>
      <c r="N26" s="116"/>
      <c r="O26" s="116"/>
      <c r="P26" s="116"/>
      <c r="Q26" s="116"/>
      <c r="R26" s="115"/>
      <c r="S26" s="114"/>
      <c r="T26" s="116"/>
      <c r="U26" s="116"/>
      <c r="V26" s="116"/>
      <c r="W26" s="116"/>
      <c r="X26" s="116"/>
      <c r="Y26" s="116"/>
      <c r="Z26" s="115"/>
      <c r="AA26" s="114"/>
      <c r="AB26" s="116"/>
      <c r="AC26" s="116"/>
      <c r="AD26" s="116"/>
      <c r="AE26" s="116"/>
      <c r="AF26" s="116"/>
      <c r="AG26" s="116"/>
      <c r="AH26" s="115"/>
      <c r="AI26" s="114"/>
      <c r="AJ26" s="116"/>
      <c r="AK26" s="116"/>
      <c r="AL26" s="116"/>
      <c r="AM26" s="116"/>
      <c r="AN26" s="116"/>
      <c r="AO26" s="116"/>
      <c r="AP26" s="115"/>
      <c r="AQ26" s="114"/>
      <c r="AR26" s="116"/>
      <c r="AS26" s="116"/>
      <c r="AT26" s="116"/>
      <c r="AU26" s="116"/>
      <c r="AV26" s="116"/>
      <c r="AW26" s="116"/>
      <c r="AX26" s="115"/>
      <c r="AY26" s="114"/>
      <c r="AZ26" s="116"/>
      <c r="BA26" s="116"/>
      <c r="BB26" s="116"/>
      <c r="BC26" s="116"/>
      <c r="BD26" s="116"/>
      <c r="BE26" s="116"/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4">
    <sortCondition ref="A8:A24"/>
    <sortCondition ref="B8:B24"/>
    <sortCondition ref="C8:C2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福井県</v>
      </c>
      <c r="B7" s="132" t="str">
        <f>'廃棄物事業経費（市町村）'!B7</f>
        <v>18000</v>
      </c>
      <c r="C7" s="131" t="s">
        <v>33</v>
      </c>
      <c r="D7" s="133">
        <f>SUM(H7,L7,P7,T7,X7,AB7,AF7,AJ7,AN7,AR7,AV7,AZ7,BD7,BH7,BL7,BP7,BT7,BX7,CB7,CF7,CJ7,CN7,CR7,CV7,CZ7,DD7,DH7,DL7,DP7,DT7)</f>
        <v>4321602</v>
      </c>
      <c r="E7" s="133">
        <f>SUM(I7,M7,Q7,U7,Y7,AC7,AG7,AK7,AO7,AS7,AW7,BA7,BE7,BI7,BM7,BQ7,BU7,BY7,CC7,CG7,CK7,CO7,CS7,CW7,DA7,DE7,DI7,DM7,DQ7,DU7)</f>
        <v>514561</v>
      </c>
      <c r="F7" s="134">
        <f>COUNTIF(F$8:F$57,"&lt;&gt;")</f>
        <v>7</v>
      </c>
      <c r="G7" s="134">
        <f>COUNTIF(G$8:G$57,"&lt;&gt;")</f>
        <v>7</v>
      </c>
      <c r="H7" s="133">
        <f>SUM(H$8:H$57)</f>
        <v>1978879</v>
      </c>
      <c r="I7" s="133">
        <f>SUM(I$8:I$57)</f>
        <v>230466</v>
      </c>
      <c r="J7" s="134">
        <f>COUNTIF(J$8:J$57,"&lt;&gt;")</f>
        <v>7</v>
      </c>
      <c r="K7" s="134">
        <f>COUNTIF(K$8:K$57,"&lt;&gt;")</f>
        <v>7</v>
      </c>
      <c r="L7" s="133">
        <f>SUM(L$8:L$57)</f>
        <v>1431745</v>
      </c>
      <c r="M7" s="133">
        <f>SUM(M$8:M$57)</f>
        <v>261648</v>
      </c>
      <c r="N7" s="134">
        <f>COUNTIF(N$8:N$57,"&lt;&gt;")</f>
        <v>3</v>
      </c>
      <c r="O7" s="134">
        <f>COUNTIF(O$8:O$57,"&lt;&gt;")</f>
        <v>3</v>
      </c>
      <c r="P7" s="133">
        <f>SUM(P$8:P$57)</f>
        <v>607339</v>
      </c>
      <c r="Q7" s="133">
        <f>SUM(Q$8:Q$57)</f>
        <v>817</v>
      </c>
      <c r="R7" s="134">
        <f>COUNTIF(R$8:R$57,"&lt;&gt;")</f>
        <v>2</v>
      </c>
      <c r="S7" s="134">
        <f>COUNTIF(S$8:S$57,"&lt;&gt;")</f>
        <v>2</v>
      </c>
      <c r="T7" s="133">
        <f>SUM(T$8:T$57)</f>
        <v>303639</v>
      </c>
      <c r="U7" s="133">
        <f>SUM(U$8:U$57)</f>
        <v>21630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20</v>
      </c>
      <c r="B8" s="115" t="s">
        <v>367</v>
      </c>
      <c r="C8" s="114" t="s">
        <v>368</v>
      </c>
      <c r="D8" s="116">
        <f>SUM(H8,L8,P8,T8,X8,AB8,AF8,AJ8,AN8,AR8,AV8,AZ8,BD8,BH8,BL8,BP8,BT8,BX8,CB8,CF8,CJ8,CN8,CR8,CV8,CZ8,DD8,DH8,DL8,DP8,DT8)</f>
        <v>269077</v>
      </c>
      <c r="E8" s="116">
        <f>SUM(I8,M8,Q8,U8,Y8,AC8,AG8,AK8,AO8,AS8,AW8,BA8,BE8,BI8,BM8,BQ8,BU8,BY8,CC8,CG8,CK8,CO8,CS8,CW8,DA8,DE8,DI8,DM8,DQ8,DU8)</f>
        <v>59525</v>
      </c>
      <c r="F8" s="115" t="s">
        <v>365</v>
      </c>
      <c r="G8" s="114" t="s">
        <v>366</v>
      </c>
      <c r="H8" s="116">
        <v>52424</v>
      </c>
      <c r="I8" s="116">
        <v>41310</v>
      </c>
      <c r="J8" s="115" t="s">
        <v>373</v>
      </c>
      <c r="K8" s="114" t="s">
        <v>374</v>
      </c>
      <c r="L8" s="116">
        <v>216653</v>
      </c>
      <c r="M8" s="116">
        <v>18215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20</v>
      </c>
      <c r="B9" s="115" t="s">
        <v>326</v>
      </c>
      <c r="C9" s="114" t="s">
        <v>346</v>
      </c>
      <c r="D9" s="116">
        <f>SUM(H9,L9,P9,T9,X9,AB9,AF9,AJ9,AN9,AR9,AV9,AZ9,BD9,BH9,BL9,BP9,BT9,BX9,CB9,CF9,CJ9,CN9,CR9,CV9,CZ9,DD9,DH9,DL9,DP9,DT9)</f>
        <v>1301275</v>
      </c>
      <c r="E9" s="116">
        <f>SUM(I9,M9,Q9,U9,Y9,AC9,AG9,AK9,AO9,AS9,AW9,BA9,BE9,BI9,BM9,BQ9,BU9,BY9,CC9,CG9,CK9,CO9,CS9,CW9,DA9,DE9,DI9,DM9,DQ9,DU9)</f>
        <v>0</v>
      </c>
      <c r="F9" s="115" t="s">
        <v>323</v>
      </c>
      <c r="G9" s="114" t="s">
        <v>324</v>
      </c>
      <c r="H9" s="116">
        <v>401138</v>
      </c>
      <c r="I9" s="116">
        <v>0</v>
      </c>
      <c r="J9" s="115" t="s">
        <v>344</v>
      </c>
      <c r="K9" s="114" t="s">
        <v>345</v>
      </c>
      <c r="L9" s="116">
        <v>209990</v>
      </c>
      <c r="M9" s="116">
        <v>0</v>
      </c>
      <c r="N9" s="115" t="s">
        <v>353</v>
      </c>
      <c r="O9" s="114" t="s">
        <v>354</v>
      </c>
      <c r="P9" s="116">
        <v>565072</v>
      </c>
      <c r="Q9" s="116">
        <v>0</v>
      </c>
      <c r="R9" s="115" t="s">
        <v>355</v>
      </c>
      <c r="S9" s="114" t="s">
        <v>356</v>
      </c>
      <c r="T9" s="116">
        <v>125075</v>
      </c>
      <c r="U9" s="116">
        <v>0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20</v>
      </c>
      <c r="B10" s="115" t="s">
        <v>336</v>
      </c>
      <c r="C10" s="114" t="s">
        <v>337</v>
      </c>
      <c r="D10" s="116">
        <f>SUM(H10,L10,P10,T10,X10,AB10,AF10,AJ10,AN10,AR10,AV10,AZ10,BD10,BH10,BL10,BP10,BT10,BX10,CB10,CF10,CJ10,CN10,CR10,CV10,CZ10,DD10,DH10,DL10,DP10,DT10)</f>
        <v>778606</v>
      </c>
      <c r="E10" s="116">
        <f>SUM(I10,M10,Q10,U10,Y10,AC10,AG10,AK10,AO10,AS10,AW10,BA10,BE10,BI10,BM10,BQ10,BU10,BY10,CC10,CG10,CK10,CO10,CS10,CW10,DA10,DE10,DI10,DM10,DQ10,DU10)</f>
        <v>0</v>
      </c>
      <c r="F10" s="115" t="s">
        <v>334</v>
      </c>
      <c r="G10" s="114" t="s">
        <v>335</v>
      </c>
      <c r="H10" s="116">
        <v>451722</v>
      </c>
      <c r="I10" s="116">
        <v>0</v>
      </c>
      <c r="J10" s="115" t="s">
        <v>338</v>
      </c>
      <c r="K10" s="114" t="s">
        <v>339</v>
      </c>
      <c r="L10" s="116">
        <v>326884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20</v>
      </c>
      <c r="B11" s="115" t="s">
        <v>351</v>
      </c>
      <c r="C11" s="114" t="s">
        <v>352</v>
      </c>
      <c r="D11" s="116">
        <f>SUM(H11,L11,P11,T11,X11,AB11,AF11,AJ11,AN11,AR11,AV11,AZ11,BD11,BH11,BL11,BP11,BT11,BX11,CB11,CF11,CJ11,CN11,CR11,CV11,CZ11,DD11,DH11,DL11,DP11,DT11)</f>
        <v>1195607</v>
      </c>
      <c r="E11" s="116">
        <f>SUM(I11,M11,Q11,U11,Y11,AC11,AG11,AK11,AO11,AS11,AW11,BA11,BE11,BI11,BM11,BQ11,BU11,BY11,CC11,CG11,CK11,CO11,CS11,CW11,DA11,DE11,DI11,DM11,DQ11,DU11)</f>
        <v>126638</v>
      </c>
      <c r="F11" s="115" t="s">
        <v>349</v>
      </c>
      <c r="G11" s="114" t="s">
        <v>350</v>
      </c>
      <c r="H11" s="116">
        <v>1014873</v>
      </c>
      <c r="I11" s="116">
        <v>110530</v>
      </c>
      <c r="J11" s="115" t="s">
        <v>361</v>
      </c>
      <c r="K11" s="114" t="s">
        <v>362</v>
      </c>
      <c r="L11" s="116">
        <v>138467</v>
      </c>
      <c r="M11" s="116">
        <v>16108</v>
      </c>
      <c r="N11" s="115" t="s">
        <v>359</v>
      </c>
      <c r="O11" s="114" t="s">
        <v>360</v>
      </c>
      <c r="P11" s="116">
        <v>42267</v>
      </c>
      <c r="Q11" s="116">
        <v>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20</v>
      </c>
      <c r="B12" s="115" t="s">
        <v>340</v>
      </c>
      <c r="C12" s="114" t="s">
        <v>341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40385</v>
      </c>
      <c r="F12" s="115" t="s">
        <v>338</v>
      </c>
      <c r="G12" s="114" t="s">
        <v>339</v>
      </c>
      <c r="H12" s="116">
        <v>0</v>
      </c>
      <c r="I12" s="116">
        <v>28531</v>
      </c>
      <c r="J12" s="115" t="s">
        <v>355</v>
      </c>
      <c r="K12" s="114" t="s">
        <v>356</v>
      </c>
      <c r="L12" s="116">
        <v>0</v>
      </c>
      <c r="M12" s="116">
        <v>11854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20</v>
      </c>
      <c r="B13" s="115" t="s">
        <v>328</v>
      </c>
      <c r="C13" s="114" t="s">
        <v>329</v>
      </c>
      <c r="D13" s="116">
        <f>SUM(H13,L13,P13,T13,X13,AB13,AF13,AJ13,AN13,AR13,AV13,AZ13,BD13,BH13,BL13,BP13,BT13,BX13,CB13,CF13,CJ13,CN13,CR13,CV13,CZ13,DD13,DH13,DL13,DP13,DT13)</f>
        <v>777037</v>
      </c>
      <c r="E13" s="116">
        <f>SUM(I13,M13,Q13,U13,Y13,AC13,AG13,AK13,AO13,AS13,AW13,BA13,BE13,BI13,BM13,BQ13,BU13,BY13,CC13,CG13,CK13,CO13,CS13,CW13,DA13,DE13,DI13,DM13,DQ13,DU13)</f>
        <v>128251</v>
      </c>
      <c r="F13" s="115" t="s">
        <v>323</v>
      </c>
      <c r="G13" s="114" t="s">
        <v>324</v>
      </c>
      <c r="H13" s="116">
        <v>58722</v>
      </c>
      <c r="I13" s="116">
        <v>0</v>
      </c>
      <c r="J13" s="115" t="s">
        <v>342</v>
      </c>
      <c r="K13" s="114" t="s">
        <v>343</v>
      </c>
      <c r="L13" s="116">
        <v>539751</v>
      </c>
      <c r="M13" s="116">
        <v>105804</v>
      </c>
      <c r="N13" s="115" t="s">
        <v>359</v>
      </c>
      <c r="O13" s="114" t="s">
        <v>360</v>
      </c>
      <c r="P13" s="116">
        <v>0</v>
      </c>
      <c r="Q13" s="116">
        <v>817</v>
      </c>
      <c r="R13" s="115" t="s">
        <v>363</v>
      </c>
      <c r="S13" s="114" t="s">
        <v>364</v>
      </c>
      <c r="T13" s="116">
        <v>178564</v>
      </c>
      <c r="U13" s="116">
        <v>21630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20</v>
      </c>
      <c r="B14" s="115" t="s">
        <v>347</v>
      </c>
      <c r="C14" s="114" t="s">
        <v>348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159762</v>
      </c>
      <c r="F14" s="115" t="s">
        <v>344</v>
      </c>
      <c r="G14" s="114" t="s">
        <v>345</v>
      </c>
      <c r="H14" s="116">
        <v>0</v>
      </c>
      <c r="I14" s="116">
        <v>50095</v>
      </c>
      <c r="J14" s="115" t="s">
        <v>353</v>
      </c>
      <c r="K14" s="114" t="s">
        <v>354</v>
      </c>
      <c r="L14" s="116">
        <v>0</v>
      </c>
      <c r="M14" s="116">
        <v>109667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18000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18201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18202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18204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18205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18206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18207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18208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18209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18210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18322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18382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18404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18423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18442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18481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18483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18501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18821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18825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18833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18839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18842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18844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18853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>
        <f>+'廃棄物事業経費（歳入）'!B32</f>
        <v>0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>
        <f>+'廃棄物事業経費（歳入）'!B33</f>
        <v>0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2024-02-01T08:24:37Z</dcterms:modified>
</cp:coreProperties>
</file>