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18福井県）\"/>
    </mc:Choice>
  </mc:AlternateContent>
  <bookViews>
    <workbookView xWindow="-120" yWindow="-120" windowWidth="29040" windowHeight="1572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水洗化人口等!$A$6:$AD$23</definedName>
    <definedName name="_xlnm.Print_Area" localSheetId="2">し尿集計結果!$A$1:$M$37</definedName>
    <definedName name="_xlnm.Print_Area" localSheetId="1">し尿処理状況!$2:$24</definedName>
    <definedName name="_xlnm.Print_Area" localSheetId="0">水洗化人口等!$2:$24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C8" i="2"/>
  <c r="AC9" i="2"/>
  <c r="AC10" i="2"/>
  <c r="AC11" i="2"/>
  <c r="N11" i="2" s="1"/>
  <c r="AC12" i="2"/>
  <c r="AC13" i="2"/>
  <c r="AC14" i="2"/>
  <c r="AC15" i="2"/>
  <c r="AC16" i="2"/>
  <c r="AC17" i="2"/>
  <c r="AC18" i="2"/>
  <c r="AC19" i="2"/>
  <c r="N19" i="2" s="1"/>
  <c r="AC20" i="2"/>
  <c r="AC21" i="2"/>
  <c r="AC22" i="2"/>
  <c r="AC23" i="2"/>
  <c r="AC24" i="2"/>
  <c r="V8" i="2"/>
  <c r="V9" i="2"/>
  <c r="N9" i="2" s="1"/>
  <c r="V10" i="2"/>
  <c r="N10" i="2" s="1"/>
  <c r="V11" i="2"/>
  <c r="V12" i="2"/>
  <c r="N12" i="2" s="1"/>
  <c r="V13" i="2"/>
  <c r="V14" i="2"/>
  <c r="V15" i="2"/>
  <c r="V16" i="2"/>
  <c r="V17" i="2"/>
  <c r="N17" i="2" s="1"/>
  <c r="V18" i="2"/>
  <c r="N18" i="2" s="1"/>
  <c r="V19" i="2"/>
  <c r="V20" i="2"/>
  <c r="N20" i="2" s="1"/>
  <c r="V21" i="2"/>
  <c r="V22" i="2"/>
  <c r="V23" i="2"/>
  <c r="V24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N8" i="2"/>
  <c r="N13" i="2"/>
  <c r="N14" i="2"/>
  <c r="N15" i="2"/>
  <c r="N16" i="2"/>
  <c r="N21" i="2"/>
  <c r="N22" i="2"/>
  <c r="N23" i="2"/>
  <c r="N24" i="2"/>
  <c r="K8" i="2"/>
  <c r="K9" i="2"/>
  <c r="K10" i="2"/>
  <c r="K11" i="2"/>
  <c r="K12" i="2"/>
  <c r="K13" i="2"/>
  <c r="K14" i="2"/>
  <c r="K15" i="2"/>
  <c r="D15" i="2" s="1"/>
  <c r="K16" i="2"/>
  <c r="K17" i="2"/>
  <c r="K18" i="2"/>
  <c r="K19" i="2"/>
  <c r="K20" i="2"/>
  <c r="K21" i="2"/>
  <c r="K22" i="2"/>
  <c r="K23" i="2"/>
  <c r="D23" i="2" s="1"/>
  <c r="K24" i="2"/>
  <c r="H8" i="2"/>
  <c r="D8" i="2" s="1"/>
  <c r="H9" i="2"/>
  <c r="H10" i="2"/>
  <c r="H11" i="2"/>
  <c r="H12" i="2"/>
  <c r="H13" i="2"/>
  <c r="D13" i="2" s="1"/>
  <c r="H14" i="2"/>
  <c r="D14" i="2" s="1"/>
  <c r="H15" i="2"/>
  <c r="H16" i="2"/>
  <c r="D16" i="2" s="1"/>
  <c r="H17" i="2"/>
  <c r="H18" i="2"/>
  <c r="H19" i="2"/>
  <c r="H20" i="2"/>
  <c r="H21" i="2"/>
  <c r="D21" i="2" s="1"/>
  <c r="H22" i="2"/>
  <c r="D22" i="2" s="1"/>
  <c r="H23" i="2"/>
  <c r="H24" i="2"/>
  <c r="D24" i="2" s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D9" i="2"/>
  <c r="D10" i="2"/>
  <c r="D11" i="2"/>
  <c r="D12" i="2"/>
  <c r="D17" i="2"/>
  <c r="D18" i="2"/>
  <c r="D19" i="2"/>
  <c r="D20" i="2"/>
  <c r="P8" i="1"/>
  <c r="I8" i="1" s="1"/>
  <c r="D8" i="1" s="1"/>
  <c r="P9" i="1"/>
  <c r="I9" i="1" s="1"/>
  <c r="D9" i="1" s="1"/>
  <c r="P10" i="1"/>
  <c r="I10" i="1" s="1"/>
  <c r="D10" i="1" s="1"/>
  <c r="P11" i="1"/>
  <c r="P12" i="1"/>
  <c r="P13" i="1"/>
  <c r="P14" i="1"/>
  <c r="P15" i="1"/>
  <c r="I15" i="1" s="1"/>
  <c r="D15" i="1" s="1"/>
  <c r="P16" i="1"/>
  <c r="I16" i="1" s="1"/>
  <c r="D16" i="1" s="1"/>
  <c r="P17" i="1"/>
  <c r="I17" i="1" s="1"/>
  <c r="D17" i="1" s="1"/>
  <c r="P18" i="1"/>
  <c r="I18" i="1" s="1"/>
  <c r="D18" i="1" s="1"/>
  <c r="P19" i="1"/>
  <c r="P20" i="1"/>
  <c r="P21" i="1"/>
  <c r="P22" i="1"/>
  <c r="P23" i="1"/>
  <c r="I23" i="1" s="1"/>
  <c r="D23" i="1" s="1"/>
  <c r="P24" i="1"/>
  <c r="I24" i="1" s="1"/>
  <c r="D24" i="1" s="1"/>
  <c r="I11" i="1"/>
  <c r="I12" i="1"/>
  <c r="D12" i="1" s="1"/>
  <c r="I13" i="1"/>
  <c r="D13" i="1" s="1"/>
  <c r="I14" i="1"/>
  <c r="D14" i="1" s="1"/>
  <c r="I19" i="1"/>
  <c r="I20" i="1"/>
  <c r="D20" i="1" s="1"/>
  <c r="I21" i="1"/>
  <c r="D21" i="1" s="1"/>
  <c r="I22" i="1"/>
  <c r="D22" i="1" s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D11" i="1"/>
  <c r="N11" i="1" s="1"/>
  <c r="D19" i="1"/>
  <c r="N19" i="1" s="1"/>
  <c r="T12" i="1" l="1"/>
  <c r="F12" i="1"/>
  <c r="N12" i="1"/>
  <c r="J12" i="1"/>
  <c r="L12" i="1"/>
  <c r="L17" i="1"/>
  <c r="J17" i="1"/>
  <c r="N17" i="1"/>
  <c r="F17" i="1"/>
  <c r="T17" i="1"/>
  <c r="L9" i="1"/>
  <c r="J9" i="1"/>
  <c r="T9" i="1"/>
  <c r="F9" i="1"/>
  <c r="N9" i="1"/>
  <c r="F14" i="1"/>
  <c r="J14" i="1"/>
  <c r="T14" i="1"/>
  <c r="N14" i="1"/>
  <c r="L14" i="1"/>
  <c r="T13" i="1"/>
  <c r="J13" i="1"/>
  <c r="F13" i="1"/>
  <c r="N13" i="1"/>
  <c r="L13" i="1"/>
  <c r="N10" i="1"/>
  <c r="L10" i="1"/>
  <c r="F10" i="1"/>
  <c r="J10" i="1"/>
  <c r="T10" i="1"/>
  <c r="J24" i="1"/>
  <c r="F24" i="1"/>
  <c r="T24" i="1"/>
  <c r="L24" i="1"/>
  <c r="N24" i="1"/>
  <c r="J8" i="1"/>
  <c r="L8" i="1"/>
  <c r="F8" i="1"/>
  <c r="T8" i="1"/>
  <c r="N8" i="1"/>
  <c r="F15" i="1"/>
  <c r="J15" i="1"/>
  <c r="N15" i="1"/>
  <c r="L15" i="1"/>
  <c r="T15" i="1"/>
  <c r="N18" i="1"/>
  <c r="L18" i="1"/>
  <c r="T18" i="1"/>
  <c r="J18" i="1"/>
  <c r="F18" i="1"/>
  <c r="F22" i="1"/>
  <c r="L22" i="1"/>
  <c r="T22" i="1"/>
  <c r="N22" i="1"/>
  <c r="J22" i="1"/>
  <c r="J16" i="1"/>
  <c r="N16" i="1"/>
  <c r="F16" i="1"/>
  <c r="L16" i="1"/>
  <c r="T16" i="1"/>
  <c r="T21" i="1"/>
  <c r="L21" i="1"/>
  <c r="J21" i="1"/>
  <c r="F21" i="1"/>
  <c r="N21" i="1"/>
  <c r="F23" i="1"/>
  <c r="T23" i="1"/>
  <c r="N23" i="1"/>
  <c r="L23" i="1"/>
  <c r="J23" i="1"/>
  <c r="T20" i="1"/>
  <c r="F20" i="1"/>
  <c r="N20" i="1"/>
  <c r="L20" i="1"/>
  <c r="J20" i="1"/>
  <c r="F11" i="1"/>
  <c r="T11" i="1"/>
  <c r="J19" i="1"/>
  <c r="J11" i="1"/>
  <c r="F19" i="1"/>
  <c r="L19" i="1"/>
  <c r="L11" i="1"/>
  <c r="T19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I7" i="1" l="1"/>
  <c r="E7" i="1"/>
  <c r="E7" i="2"/>
  <c r="AZ7" i="2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<sst xmlns="http://schemas.openxmlformats.org/spreadsheetml/2006/main" count="647" uniqueCount="296">
  <si>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</si>
  <si>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</si>
  <si>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</si>
  <si>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</si>
  <si>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</si>
  <si>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</si>
  <si>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</si>
  <si>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</si>
  <si>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</si>
  <si>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</si>
  <si>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</si>
  <si>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</si>
  <si>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</si>
  <si>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</si>
  <si>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</si>
  <si>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</si>
  <si>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</si>
  <si>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</si>
  <si>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</si>
  <si>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</si>
  <si>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</si>
  <si>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</si>
  <si>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</si>
  <si>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</si>
  <si>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</si>
  <si>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</si>
  <si>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</si>
  <si>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</si>
  <si>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</si>
  <si>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</si>
  <si>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</si>
  <si>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</si>
  <si>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</si>
  <si>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</si>
  <si>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</si>
  <si>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</si>
  <si>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</si>
  <si>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</si>
  <si>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</si>
  <si>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</si>
  <si>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</si>
  <si>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</si>
  <si>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</si>
  <si>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</si>
  <si>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</si>
  <si>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</si>
  <si>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</si>
  <si>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</si>
  <si>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</si>
  <si>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</si>
  <si>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</si>
  <si>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</si>
  <si>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</si>
  <si>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</si>
  <si>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</si>
  <si>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</si>
  <si>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</si>
  <si>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</si>
  <si>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</si>
  <si>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</si>
  <si>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</si>
  <si>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</si>
  <si>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</si>
  <si>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</si>
  <si>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</si>
  <si>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</si>
  <si>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</si>
  <si>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</si>
  <si>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</si>
  <si>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</si>
  <si>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</si>
  <si>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</si>
  <si>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</si>
  <si>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</si>
  <si>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</si>
  <si>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</si>
  <si>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</si>
  <si>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</si>
  <si>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</si>
  <si>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</si>
  <si>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</si>
  <si>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</si>
  <si>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</si>
  <si>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</si>
  <si>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</si>
  <si>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</si>
  <si>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</si>
  <si>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</si>
  <si>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</si>
  <si>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</si>
  <si>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</si>
  <si>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</si>
  <si>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</si>
  <si>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</si>
  <si>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</si>
  <si>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</si>
  <si>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</si>
  <si>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</si>
  <si>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</si>
  <si>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</si>
  <si>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</si>
  <si>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</si>
  <si>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</si>
  <si>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</si>
  <si>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</si>
  <si>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</si>
  <si>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</si>
  <si>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</si>
  <si>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</si>
  <si>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</si>
  <si>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</si>
  <si>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</si>
  <si>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</si>
  <si>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</si>
  <si>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</si>
  <si>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</si>
  <si>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</si>
  <si>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</si>
  <si>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</si>
  <si>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</si>
  <si>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</si>
  <si>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</si>
  <si>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</si>
  <si>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</si>
  <si>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</si>
  <si>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</si>
  <si>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</si>
  <si>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</si>
  <si>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</si>
  <si>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</si>
  <si>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</si>
  <si>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</si>
  <si>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</si>
  <si>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</si>
  <si>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</si>
  <si>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</si>
  <si>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</si>
  <si>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</si>
  <si>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</si>
  <si>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</si>
  <si>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</si>
  <si>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</si>
  <si>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</si>
  <si>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</si>
  <si>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</si>
  <si>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</si>
  <si>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</si>
  <si>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</si>
  <si>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</si>
  <si>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</si>
  <si>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</si>
  <si>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</si>
  <si>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</si>
  <si>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</si>
  <si>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</si>
  <si>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</si>
  <si>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</si>
  <si>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</si>
  <si>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</si>
  <si>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</si>
  <si>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</si>
  <si>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</si>
  <si>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</si>
  <si>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</si>
  <si>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</si>
  <si>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</si>
  <si>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</si>
  <si>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</si>
  <si>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</si>
  <si>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</si>
  <si>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</si>
  <si>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</si>
  <si>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</si>
  <si>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</si>
  <si>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</si>
  <si>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</si>
  <si>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</si>
  <si>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</si>
  <si>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</si>
  <si>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</si>
  <si>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</si>
  <si>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</si>
  <si>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</si>
  <si>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</si>
  <si>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</si>
  <si>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</si>
  <si>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</si>
  <si>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</si>
  <si>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</si>
  <si>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</si>
  <si>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</si>
  <si>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</si>
  <si>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</si>
  <si>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</si>
  <si>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</si>
  <si>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</si>
  <si>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</si>
  <si>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</si>
  <si>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</si>
  <si>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</si>
  <si>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</si>
  <si>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</si>
  <si>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</si>
  <si>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</si>
  <si>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</si>
  <si>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</si>
  <si>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</si>
  <si>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</si>
  <si>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</si>
  <si>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</si>
  <si>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</si>
  <si>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</si>
  <si>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</si>
  <si>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</si>
  <si>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</si>
  <si>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</si>
  <si>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</si>
  <si>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</si>
  <si>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</si>
  <si>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</si>
  <si>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</si>
  <si>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</si>
  <si>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</si>
  <si>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</si>
  <si>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</si>
  <si>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</si>
  <si>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</si>
  <si>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</si>
  <si>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</si>
  <si>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</si>
  <si>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</si>
  <si>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</si>
  <si>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</si>
  <si>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</si>
  <si>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</si>
  <si>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</si>
  <si>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</si>
  <si>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</si>
  <si>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</si>
  <si>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</si>
  <si>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</si>
  <si>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</si>
  <si>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</si>
  <si>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</si>
  <si>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</si>
  <si>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</si>
  <si>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</si>
  <si>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</si>
  <si>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</si>
  <si>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</si>
  <si>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</si>
  <si>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</si>
  <si>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</si>
  <si>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</si>
  <si>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</si>
  <si>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</si>
  <si>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</si>
  <si>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18000</t>
  </si>
  <si>
    <t>水洗化人口等（令和4年度実績）</t>
    <phoneticPr fontId="3"/>
  </si>
  <si>
    <t>し尿処理の状況（令和4年度実績）</t>
    <phoneticPr fontId="3"/>
  </si>
  <si>
    <t>18201</t>
  </si>
  <si>
    <t>福井市</t>
  </si>
  <si>
    <t/>
  </si>
  <si>
    <t>○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</si>
  <si>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</si>
  <si>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</si>
  <si>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</si>
  <si>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</si>
  <si>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</si>
  <si>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</si>
  <si>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</si>
  <si>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</si>
  <si>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</si>
  <si>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</si>
  <si>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</si>
  <si>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</si>
  <si>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</si>
  <si>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</si>
  <si>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</si>
  <si>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</si>
  <si>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</si>
  <si>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</si>
  <si>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</si>
  <si>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池田町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</si>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</sst>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0" xfId="0" quotePrefix="1" applyNumberFormat="1" applyFont="1">
      <alignment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1.75" style="69" customWidth="1"/>
    <col min="22" max="25" width="8.625" style="65" customWidth="1"/>
    <col min="26" max="29" width="9" style="65"/>
    <col min="30" max="31" width="9" style="181"/>
    <col min="32" max="16384" width="9" style="65"/>
  </cols>
  <sheetData>
    <row r="1" spans="1:31" ht="17.25">
      <c r="A1" s="46" t="s">
        <v>258</v>
      </c>
      <c r="B1" s="178"/>
      <c r="C1" s="178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13.5" customHeight="1">
      <c r="A2" s="121" t="s">
        <v>192</v>
      </c>
      <c r="B2" s="125" t="s">
        <v>193</v>
      </c>
      <c r="C2" s="126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196</v>
      </c>
      <c r="V2" s="111" t="s">
        <v>197</v>
      </c>
      <c r="W2" s="112"/>
      <c r="X2" s="112"/>
      <c r="Y2" s="113"/>
      <c r="Z2" s="123" t="s">
        <v>198</v>
      </c>
      <c r="AA2" s="112"/>
      <c r="AB2" s="112"/>
      <c r="AC2" s="113"/>
      <c r="AD2" s="182"/>
      <c r="AE2" s="182"/>
    </row>
    <row r="3" spans="1:31" s="66" customFormat="1" ht="13.5" customHeight="1">
      <c r="A3" s="124"/>
      <c r="B3" s="124"/>
      <c r="C3" s="127"/>
      <c r="D3" s="54" t="s">
        <v>199</v>
      </c>
      <c r="E3" s="53" t="s">
        <v>200</v>
      </c>
      <c r="F3" s="101"/>
      <c r="G3" s="51"/>
      <c r="H3" s="55"/>
      <c r="I3" s="53" t="s">
        <v>255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14"/>
      <c r="W3" s="115"/>
      <c r="X3" s="115"/>
      <c r="Y3" s="116"/>
      <c r="Z3" s="114"/>
      <c r="AA3" s="115"/>
      <c r="AB3" s="115"/>
      <c r="AC3" s="116"/>
      <c r="AD3" s="182"/>
      <c r="AE3" s="182"/>
    </row>
    <row r="4" spans="1:31" s="66" customFormat="1" ht="18.75" customHeight="1">
      <c r="A4" s="124"/>
      <c r="B4" s="124"/>
      <c r="C4" s="127"/>
      <c r="D4" s="54"/>
      <c r="E4" s="119" t="s">
        <v>199</v>
      </c>
      <c r="F4" s="117" t="s">
        <v>249</v>
      </c>
      <c r="G4" s="117" t="s">
        <v>243</v>
      </c>
      <c r="H4" s="117" t="s">
        <v>201</v>
      </c>
      <c r="I4" s="119" t="s">
        <v>199</v>
      </c>
      <c r="J4" s="117" t="s">
        <v>202</v>
      </c>
      <c r="K4" s="117" t="s">
        <v>203</v>
      </c>
      <c r="L4" s="117" t="s">
        <v>204</v>
      </c>
      <c r="M4" s="117" t="s">
        <v>256</v>
      </c>
      <c r="N4" s="117" t="s">
        <v>205</v>
      </c>
      <c r="O4" s="109" t="s">
        <v>250</v>
      </c>
      <c r="P4" s="120" t="s">
        <v>206</v>
      </c>
      <c r="Q4" s="100"/>
      <c r="R4" s="100"/>
      <c r="S4" s="57"/>
      <c r="T4" s="117" t="s">
        <v>207</v>
      </c>
      <c r="U4" s="58"/>
      <c r="V4" s="117" t="s">
        <v>208</v>
      </c>
      <c r="W4" s="117" t="s">
        <v>245</v>
      </c>
      <c r="X4" s="121" t="s">
        <v>209</v>
      </c>
      <c r="Y4" s="121" t="s">
        <v>210</v>
      </c>
      <c r="Z4" s="117" t="s">
        <v>208</v>
      </c>
      <c r="AA4" s="117" t="s">
        <v>244</v>
      </c>
      <c r="AB4" s="121" t="s">
        <v>209</v>
      </c>
      <c r="AC4" s="121" t="s">
        <v>210</v>
      </c>
      <c r="AD4" s="182"/>
      <c r="AE4" s="182"/>
    </row>
    <row r="5" spans="1:31" s="66" customFormat="1" ht="22.5" customHeight="1">
      <c r="A5" s="124"/>
      <c r="B5" s="124"/>
      <c r="C5" s="127"/>
      <c r="D5" s="54"/>
      <c r="E5" s="119"/>
      <c r="F5" s="118"/>
      <c r="G5" s="118"/>
      <c r="H5" s="118"/>
      <c r="I5" s="119"/>
      <c r="J5" s="118"/>
      <c r="K5" s="118"/>
      <c r="L5" s="118"/>
      <c r="M5" s="118"/>
      <c r="N5" s="118"/>
      <c r="O5" s="110"/>
      <c r="P5" s="118"/>
      <c r="Q5" s="99" t="s">
        <v>247</v>
      </c>
      <c r="R5" s="99" t="s">
        <v>211</v>
      </c>
      <c r="S5" s="59" t="s">
        <v>248</v>
      </c>
      <c r="T5" s="118"/>
      <c r="U5" s="60"/>
      <c r="V5" s="118"/>
      <c r="W5" s="118"/>
      <c r="X5" s="122"/>
      <c r="Y5" s="122"/>
      <c r="Z5" s="118"/>
      <c r="AA5" s="118"/>
      <c r="AB5" s="122"/>
      <c r="AC5" s="122"/>
      <c r="AD5" s="182"/>
      <c r="AE5" s="182"/>
    </row>
    <row r="6" spans="1:31" s="67" customFormat="1" ht="13.5" customHeight="1">
      <c r="A6" s="124"/>
      <c r="B6" s="124"/>
      <c r="C6" s="127"/>
      <c r="D6" s="61" t="s">
        <v>212</v>
      </c>
      <c r="E6" s="61" t="s">
        <v>212</v>
      </c>
      <c r="F6" s="62" t="s">
        <v>213</v>
      </c>
      <c r="G6" s="61" t="s">
        <v>212</v>
      </c>
      <c r="H6" s="61" t="s">
        <v>212</v>
      </c>
      <c r="I6" s="61" t="s">
        <v>212</v>
      </c>
      <c r="J6" s="62" t="s">
        <v>213</v>
      </c>
      <c r="K6" s="61" t="s">
        <v>212</v>
      </c>
      <c r="L6" s="62" t="s">
        <v>213</v>
      </c>
      <c r="M6" s="61" t="s">
        <v>212</v>
      </c>
      <c r="N6" s="62" t="s">
        <v>213</v>
      </c>
      <c r="O6" s="61" t="s">
        <v>212</v>
      </c>
      <c r="P6" s="61" t="s">
        <v>212</v>
      </c>
      <c r="Q6" s="61" t="s">
        <v>212</v>
      </c>
      <c r="R6" s="61" t="s">
        <v>212</v>
      </c>
      <c r="S6" s="61" t="s">
        <v>212</v>
      </c>
      <c r="T6" s="62" t="s">
        <v>213</v>
      </c>
      <c r="U6" s="63" t="s">
        <v>212</v>
      </c>
      <c r="V6" s="62"/>
      <c r="W6" s="62"/>
      <c r="X6" s="62"/>
      <c r="Y6" s="64"/>
      <c r="Z6" s="62"/>
      <c r="AA6" s="62"/>
      <c r="AB6" s="62"/>
      <c r="AC6" s="64"/>
      <c r="AD6" s="183"/>
      <c r="AE6" s="183"/>
    </row>
    <row r="7" spans="1:31" ht="13.5" customHeight="1">
      <c r="A7" s="92" t="s">
        <v>36</v>
      </c>
      <c r="B7" s="108" t="s">
        <v>257</v>
      </c>
      <c r="C7" s="92" t="s">
        <v>199</v>
      </c>
      <c r="D7" s="93">
        <f>+SUM(E7,+I7)</f>
        <v>761667</v>
      </c>
      <c r="E7" s="93">
        <f>+SUM(G7+H7)</f>
        <v>28263</v>
      </c>
      <c r="F7" s="94">
        <f>IF(D7&gt;0,E7/D7*100,"-")</f>
        <v>3.7106767130517664</v>
      </c>
      <c r="G7" s="93">
        <f>SUM(G$8:G$207)</f>
        <v>27781</v>
      </c>
      <c r="H7" s="93">
        <f>SUM(H$8:H$207)</f>
        <v>482</v>
      </c>
      <c r="I7" s="93">
        <f>+SUM(K7,+M7,O7+P7)</f>
        <v>733404</v>
      </c>
      <c r="J7" s="94">
        <f>IF(D7&gt;0,I7/D7*100,"-")</f>
        <v>96.289323286948232</v>
      </c>
      <c r="K7" s="93">
        <f>SUM(K$8:K$207)</f>
        <v>584702</v>
      </c>
      <c r="L7" s="94">
        <f>IF(D7&gt;0,K7/D7*100,"-")</f>
        <v>76.766093318996369</v>
      </c>
      <c r="M7" s="93">
        <f>SUM(M$8:M$207)</f>
        <v>0</v>
      </c>
      <c r="N7" s="94">
        <f>IF(D7&gt;0,M7/D7*100,"-")</f>
        <v>0</v>
      </c>
      <c r="O7" s="91">
        <f>SUM(O$8:O$207)</f>
        <v>56653</v>
      </c>
      <c r="P7" s="93">
        <f>SUM(Q7:S7)</f>
        <v>92049</v>
      </c>
      <c r="Q7" s="93">
        <f>SUM(Q$8:Q$207)</f>
        <v>38404</v>
      </c>
      <c r="R7" s="93">
        <f>SUM(R$8:R$207)</f>
        <v>53316</v>
      </c>
      <c r="S7" s="93">
        <f>SUM(S$8:S$207)</f>
        <v>329</v>
      </c>
      <c r="T7" s="94">
        <f>IF(D7&gt;0,P7/D7*100,"-")</f>
        <v>12.085202588532784</v>
      </c>
      <c r="U7" s="93">
        <f>SUM(U$8:U$207)</f>
        <v>16054</v>
      </c>
      <c r="V7" s="95">
        <f t="shared" ref="V7:AC7" si="0">COUNTIF(V$8:V$207,"○")</f>
        <v>12</v>
      </c>
      <c r="W7" s="95">
        <f t="shared" si="0"/>
        <v>0</v>
      </c>
      <c r="X7" s="95">
        <f t="shared" si="0"/>
        <v>0</v>
      </c>
      <c r="Y7" s="95">
        <f t="shared" si="0"/>
        <v>5</v>
      </c>
      <c r="Z7" s="95">
        <f t="shared" si="0"/>
        <v>12</v>
      </c>
      <c r="AA7" s="95">
        <f t="shared" si="0"/>
        <v>0</v>
      </c>
      <c r="AB7" s="95">
        <f t="shared" si="0"/>
        <v>0</v>
      </c>
      <c r="AC7" s="95">
        <f t="shared" si="0"/>
        <v>5</v>
      </c>
    </row>
    <row r="8" spans="1:31" ht="13.5" customHeight="1">
      <c r="A8" s="85" t="s">
        <v>36</v>
      </c>
      <c r="B8" s="86" t="s">
        <v>260</v>
      </c>
      <c r="C8" s="85" t="s">
        <v>261</v>
      </c>
      <c r="D8" s="87">
        <f>+SUM(E8,+I8)</f>
        <v>258286</v>
      </c>
      <c r="E8" s="87">
        <f>+SUM(G8+H8)</f>
        <v>1229</v>
      </c>
      <c r="F8" s="106">
        <f>IF(D8&gt;0,E8/D8*100,"-")</f>
        <v>0.47582911965805341</v>
      </c>
      <c r="G8" s="87">
        <v>1172</v>
      </c>
      <c r="H8" s="87">
        <v>57</v>
      </c>
      <c r="I8" s="87">
        <f>+SUM(K8,+M8,O8+P8)</f>
        <v>257057</v>
      </c>
      <c r="J8" s="88">
        <f>IF(D8&gt;0,I8/D8*100,"-")</f>
        <v>99.524170880341941</v>
      </c>
      <c r="K8" s="87">
        <v>221292</v>
      </c>
      <c r="L8" s="88">
        <f>IF(D8&gt;0,K8/D8*100,"-")</f>
        <v>85.677117613807951</v>
      </c>
      <c r="M8" s="87">
        <v>0</v>
      </c>
      <c r="N8" s="88">
        <f>IF(D8&gt;0,M8/D8*100,"-")</f>
        <v>0</v>
      </c>
      <c r="O8" s="87">
        <v>11967</v>
      </c>
      <c r="P8" s="87">
        <f>SUM(Q8:S8)</f>
        <v>23798</v>
      </c>
      <c r="Q8" s="87">
        <v>13423</v>
      </c>
      <c r="R8" s="87">
        <v>10375</v>
      </c>
      <c r="S8" s="87">
        <v>0</v>
      </c>
      <c r="T8" s="88">
        <f>IF(D8&gt;0,P8/D8*100,"-")</f>
        <v>9.2138172413526096</v>
      </c>
      <c r="U8" s="87">
        <v>4631</v>
      </c>
      <c r="V8" s="85" t="s">
        <v>263</v>
      </c>
      <c r="W8" s="85"/>
      <c r="X8" s="85"/>
      <c r="Y8" s="85"/>
      <c r="Z8" s="85" t="s">
        <v>263</v>
      </c>
      <c r="AA8" s="85"/>
      <c r="AB8" s="85"/>
      <c r="AC8" s="85"/>
      <c r="AD8" s="184" t="s">
        <v>262</v>
      </c>
    </row>
    <row r="9" spans="1:31" ht="13.5" customHeight="1">
      <c r="A9" s="85" t="s">
        <v>36</v>
      </c>
      <c r="B9" s="86" t="s">
        <v>264</v>
      </c>
      <c r="C9" s="85" t="s">
        <v>265</v>
      </c>
      <c r="D9" s="87">
        <f>+SUM(E9,+I9)</f>
        <v>63797</v>
      </c>
      <c r="E9" s="87">
        <f>+SUM(G9+H9)</f>
        <v>7843</v>
      </c>
      <c r="F9" s="106">
        <f>IF(D9&gt;0,E9/D9*100,"-")</f>
        <v>12.293681521074658</v>
      </c>
      <c r="G9" s="87">
        <v>7843</v>
      </c>
      <c r="H9" s="87">
        <v>0</v>
      </c>
      <c r="I9" s="87">
        <f>+SUM(K9,+M9,O9+P9)</f>
        <v>55954</v>
      </c>
      <c r="J9" s="88">
        <f>IF(D9&gt;0,I9/D9*100,"-")</f>
        <v>87.70631847892534</v>
      </c>
      <c r="K9" s="87">
        <v>51100</v>
      </c>
      <c r="L9" s="88">
        <f>IF(D9&gt;0,K9/D9*100,"-")</f>
        <v>80.097810241860898</v>
      </c>
      <c r="M9" s="87">
        <v>0</v>
      </c>
      <c r="N9" s="88">
        <f>IF(D9&gt;0,M9/D9*100,"-")</f>
        <v>0</v>
      </c>
      <c r="O9" s="87">
        <v>4854</v>
      </c>
      <c r="P9" s="87">
        <f>SUM(Q9:S9)</f>
        <v>0</v>
      </c>
      <c r="Q9" s="87">
        <v>0</v>
      </c>
      <c r="R9" s="87">
        <v>0</v>
      </c>
      <c r="S9" s="87">
        <v>0</v>
      </c>
      <c r="T9" s="88">
        <f>IF(D9&gt;0,P9/D9*100,"-")</f>
        <v>0</v>
      </c>
      <c r="U9" s="87">
        <v>1039</v>
      </c>
      <c r="V9" s="85" t="s">
        <v>263</v>
      </c>
      <c r="W9" s="85"/>
      <c r="X9" s="85"/>
      <c r="Y9" s="85"/>
      <c r="Z9" s="85" t="s">
        <v>263</v>
      </c>
      <c r="AA9" s="85"/>
      <c r="AB9" s="85"/>
      <c r="AC9" s="85"/>
      <c r="AD9" s="184" t="s">
        <v>262</v>
      </c>
    </row>
    <row r="10" spans="1:31" ht="13.5" customHeight="1">
      <c r="A10" s="85" t="s">
        <v>36</v>
      </c>
      <c r="B10" s="86" t="s">
        <v>266</v>
      </c>
      <c r="C10" s="85" t="s">
        <v>267</v>
      </c>
      <c r="D10" s="87">
        <f>+SUM(E10,+I10)</f>
        <v>28392</v>
      </c>
      <c r="E10" s="87">
        <f>+SUM(G10+H10)</f>
        <v>1290</v>
      </c>
      <c r="F10" s="106">
        <f>IF(D10&gt;0,E10/D10*100,"-")</f>
        <v>4.5435333896872354</v>
      </c>
      <c r="G10" s="87">
        <v>1290</v>
      </c>
      <c r="H10" s="87">
        <v>0</v>
      </c>
      <c r="I10" s="87">
        <f>+SUM(K10,+M10,O10+P10)</f>
        <v>27102</v>
      </c>
      <c r="J10" s="88">
        <f>IF(D10&gt;0,I10/D10*100,"-")</f>
        <v>95.456466610312759</v>
      </c>
      <c r="K10" s="87">
        <v>18316</v>
      </c>
      <c r="L10" s="88">
        <f>IF(D10&gt;0,K10/D10*100,"-")</f>
        <v>64.511129895745285</v>
      </c>
      <c r="M10" s="87">
        <v>0</v>
      </c>
      <c r="N10" s="88">
        <f>IF(D10&gt;0,M10/D10*100,"-")</f>
        <v>0</v>
      </c>
      <c r="O10" s="87">
        <v>0</v>
      </c>
      <c r="P10" s="87">
        <f>SUM(Q10:S10)</f>
        <v>8786</v>
      </c>
      <c r="Q10" s="87">
        <v>286</v>
      </c>
      <c r="R10" s="87">
        <v>8500</v>
      </c>
      <c r="S10" s="87">
        <v>0</v>
      </c>
      <c r="T10" s="88">
        <f>IF(D10&gt;0,P10/D10*100,"-")</f>
        <v>30.945336714567485</v>
      </c>
      <c r="U10" s="87">
        <v>375</v>
      </c>
      <c r="V10" s="85"/>
      <c r="W10" s="85"/>
      <c r="X10" s="85"/>
      <c r="Y10" s="85" t="s">
        <v>263</v>
      </c>
      <c r="Z10" s="85"/>
      <c r="AA10" s="85"/>
      <c r="AB10" s="85"/>
      <c r="AC10" s="85" t="s">
        <v>263</v>
      </c>
      <c r="AD10" s="184" t="s">
        <v>262</v>
      </c>
    </row>
    <row r="11" spans="1:31" ht="13.5" customHeight="1">
      <c r="A11" s="85" t="s">
        <v>36</v>
      </c>
      <c r="B11" s="86" t="s">
        <v>268</v>
      </c>
      <c r="C11" s="85" t="s">
        <v>269</v>
      </c>
      <c r="D11" s="87">
        <f>+SUM(E11,+I11)</f>
        <v>31122</v>
      </c>
      <c r="E11" s="87">
        <f>+SUM(G11+H11)</f>
        <v>2025</v>
      </c>
      <c r="F11" s="106">
        <f>IF(D11&gt;0,E11/D11*100,"-")</f>
        <v>6.5066512434933488</v>
      </c>
      <c r="G11" s="87">
        <v>1670</v>
      </c>
      <c r="H11" s="87">
        <v>355</v>
      </c>
      <c r="I11" s="87">
        <f>+SUM(K11,+M11,O11+P11)</f>
        <v>29097</v>
      </c>
      <c r="J11" s="88">
        <f>IF(D11&gt;0,I11/D11*100,"-")</f>
        <v>93.493348756506663</v>
      </c>
      <c r="K11" s="87">
        <v>7191</v>
      </c>
      <c r="L11" s="88">
        <f>IF(D11&gt;0,K11/D11*100,"-")</f>
        <v>23.105841526894157</v>
      </c>
      <c r="M11" s="87">
        <v>0</v>
      </c>
      <c r="N11" s="88">
        <f>IF(D11&gt;0,M11/D11*100,"-")</f>
        <v>0</v>
      </c>
      <c r="O11" s="87">
        <v>5609</v>
      </c>
      <c r="P11" s="87">
        <f>SUM(Q11:S11)</f>
        <v>16297</v>
      </c>
      <c r="Q11" s="87">
        <v>10932</v>
      </c>
      <c r="R11" s="87">
        <v>5365</v>
      </c>
      <c r="S11" s="87">
        <v>0</v>
      </c>
      <c r="T11" s="88">
        <f>IF(D11&gt;0,P11/D11*100,"-")</f>
        <v>52.364886575412896</v>
      </c>
      <c r="U11" s="87">
        <v>507</v>
      </c>
      <c r="V11" s="85"/>
      <c r="W11" s="85"/>
      <c r="X11" s="85"/>
      <c r="Y11" s="85" t="s">
        <v>263</v>
      </c>
      <c r="Z11" s="85"/>
      <c r="AA11" s="85"/>
      <c r="AB11" s="85"/>
      <c r="AC11" s="85" t="s">
        <v>263</v>
      </c>
      <c r="AD11" s="184" t="s">
        <v>262</v>
      </c>
    </row>
    <row r="12" spans="1:31" ht="13.5" customHeight="1">
      <c r="A12" s="85" t="s">
        <v>36</v>
      </c>
      <c r="B12" s="86" t="s">
        <v>270</v>
      </c>
      <c r="C12" s="85" t="s">
        <v>271</v>
      </c>
      <c r="D12" s="87">
        <f>+SUM(E12,+I12)</f>
        <v>21917</v>
      </c>
      <c r="E12" s="87">
        <f>+SUM(G12+H12)</f>
        <v>2476</v>
      </c>
      <c r="F12" s="106">
        <f>IF(D12&gt;0,E12/D12*100,"-")</f>
        <v>11.297166583017749</v>
      </c>
      <c r="G12" s="87">
        <v>2426</v>
      </c>
      <c r="H12" s="87">
        <v>50</v>
      </c>
      <c r="I12" s="87">
        <f>+SUM(K12,+M12,O12+P12)</f>
        <v>19441</v>
      </c>
      <c r="J12" s="88">
        <f>IF(D12&gt;0,I12/D12*100,"-")</f>
        <v>88.702833416982259</v>
      </c>
      <c r="K12" s="87">
        <v>17188</v>
      </c>
      <c r="L12" s="88">
        <f>IF(D12&gt;0,K12/D12*100,"-")</f>
        <v>78.423141853355844</v>
      </c>
      <c r="M12" s="87">
        <v>0</v>
      </c>
      <c r="N12" s="88">
        <f>IF(D12&gt;0,M12/D12*100,"-")</f>
        <v>0</v>
      </c>
      <c r="O12" s="87">
        <v>0</v>
      </c>
      <c r="P12" s="87">
        <f>SUM(Q12:S12)</f>
        <v>2253</v>
      </c>
      <c r="Q12" s="87">
        <v>0</v>
      </c>
      <c r="R12" s="87">
        <v>2253</v>
      </c>
      <c r="S12" s="87">
        <v>0</v>
      </c>
      <c r="T12" s="88">
        <f>IF(D12&gt;0,P12/D12*100,"-")</f>
        <v>10.279691563626409</v>
      </c>
      <c r="U12" s="87">
        <v>284</v>
      </c>
      <c r="V12" s="85" t="s">
        <v>263</v>
      </c>
      <c r="W12" s="85"/>
      <c r="X12" s="85"/>
      <c r="Y12" s="85"/>
      <c r="Z12" s="85" t="s">
        <v>263</v>
      </c>
      <c r="AA12" s="85"/>
      <c r="AB12" s="85"/>
      <c r="AC12" s="85"/>
      <c r="AD12" s="184" t="s">
        <v>262</v>
      </c>
    </row>
    <row r="13" spans="1:31" ht="13.5" customHeight="1">
      <c r="A13" s="85" t="s">
        <v>36</v>
      </c>
      <c r="B13" s="86" t="s">
        <v>272</v>
      </c>
      <c r="C13" s="85" t="s">
        <v>273</v>
      </c>
      <c r="D13" s="87">
        <f>+SUM(E13,+I13)</f>
        <v>69053</v>
      </c>
      <c r="E13" s="87">
        <f>+SUM(G13+H13)</f>
        <v>4848</v>
      </c>
      <c r="F13" s="106">
        <f>IF(D13&gt;0,E13/D13*100,"-")</f>
        <v>7.0206942493447073</v>
      </c>
      <c r="G13" s="87">
        <v>4848</v>
      </c>
      <c r="H13" s="87">
        <v>0</v>
      </c>
      <c r="I13" s="87">
        <f>+SUM(K13,+M13,O13+P13)</f>
        <v>64205</v>
      </c>
      <c r="J13" s="88">
        <f>IF(D13&gt;0,I13/D13*100,"-")</f>
        <v>92.9793057506553</v>
      </c>
      <c r="K13" s="87">
        <v>47738</v>
      </c>
      <c r="L13" s="88">
        <f>IF(D13&gt;0,K13/D13*100,"-")</f>
        <v>69.132405543567984</v>
      </c>
      <c r="M13" s="87">
        <v>0</v>
      </c>
      <c r="N13" s="88">
        <f>IF(D13&gt;0,M13/D13*100,"-")</f>
        <v>0</v>
      </c>
      <c r="O13" s="87">
        <v>11477</v>
      </c>
      <c r="P13" s="87">
        <f>SUM(Q13:S13)</f>
        <v>4990</v>
      </c>
      <c r="Q13" s="87">
        <v>2023</v>
      </c>
      <c r="R13" s="87">
        <v>2967</v>
      </c>
      <c r="S13" s="87">
        <v>0</v>
      </c>
      <c r="T13" s="88">
        <f>IF(D13&gt;0,P13/D13*100,"-")</f>
        <v>7.226333396087063</v>
      </c>
      <c r="U13" s="87">
        <v>1158</v>
      </c>
      <c r="V13" s="85" t="s">
        <v>263</v>
      </c>
      <c r="W13" s="85"/>
      <c r="X13" s="85"/>
      <c r="Y13" s="85"/>
      <c r="Z13" s="85" t="s">
        <v>263</v>
      </c>
      <c r="AA13" s="85"/>
      <c r="AB13" s="85"/>
      <c r="AC13" s="85"/>
      <c r="AD13" s="184" t="s">
        <v>262</v>
      </c>
    </row>
    <row r="14" spans="1:31" ht="13.5" customHeight="1">
      <c r="A14" s="85" t="s">
        <v>36</v>
      </c>
      <c r="B14" s="86" t="s">
        <v>274</v>
      </c>
      <c r="C14" s="85" t="s">
        <v>275</v>
      </c>
      <c r="D14" s="87">
        <f>+SUM(E14,+I14)</f>
        <v>26925</v>
      </c>
      <c r="E14" s="87">
        <f>+SUM(G14+H14)</f>
        <v>237</v>
      </c>
      <c r="F14" s="106">
        <f>IF(D14&gt;0,E14/D14*100,"-")</f>
        <v>0.88022284122562677</v>
      </c>
      <c r="G14" s="87">
        <v>237</v>
      </c>
      <c r="H14" s="87">
        <v>0</v>
      </c>
      <c r="I14" s="87">
        <f>+SUM(K14,+M14,O14+P14)</f>
        <v>26688</v>
      </c>
      <c r="J14" s="88">
        <f>IF(D14&gt;0,I14/D14*100,"-")</f>
        <v>99.119777158774369</v>
      </c>
      <c r="K14" s="87">
        <v>25780</v>
      </c>
      <c r="L14" s="88">
        <f>IF(D14&gt;0,K14/D14*100,"-")</f>
        <v>95.747446610956359</v>
      </c>
      <c r="M14" s="87">
        <v>0</v>
      </c>
      <c r="N14" s="88">
        <f>IF(D14&gt;0,M14/D14*100,"-")</f>
        <v>0</v>
      </c>
      <c r="O14" s="87">
        <v>0</v>
      </c>
      <c r="P14" s="87">
        <f>SUM(Q14:S14)</f>
        <v>908</v>
      </c>
      <c r="Q14" s="87">
        <v>682</v>
      </c>
      <c r="R14" s="87">
        <v>226</v>
      </c>
      <c r="S14" s="87">
        <v>0</v>
      </c>
      <c r="T14" s="88">
        <f>IF(D14&gt;0,P14/D14*100,"-")</f>
        <v>3.372330547818013</v>
      </c>
      <c r="U14" s="87">
        <v>481</v>
      </c>
      <c r="V14" s="85" t="s">
        <v>263</v>
      </c>
      <c r="W14" s="85"/>
      <c r="X14" s="85"/>
      <c r="Y14" s="85"/>
      <c r="Z14" s="85" t="s">
        <v>263</v>
      </c>
      <c r="AA14" s="85"/>
      <c r="AB14" s="85"/>
      <c r="AC14" s="85"/>
      <c r="AD14" s="184" t="s">
        <v>262</v>
      </c>
    </row>
    <row r="15" spans="1:31" ht="13.5" customHeight="1">
      <c r="A15" s="85" t="s">
        <v>36</v>
      </c>
      <c r="B15" s="86" t="s">
        <v>276</v>
      </c>
      <c r="C15" s="85" t="s">
        <v>277</v>
      </c>
      <c r="D15" s="87">
        <f>+SUM(E15,+I15)</f>
        <v>81315</v>
      </c>
      <c r="E15" s="87">
        <f>+SUM(G15+H15)</f>
        <v>2722</v>
      </c>
      <c r="F15" s="106">
        <f>IF(D15&gt;0,E15/D15*100,"-")</f>
        <v>3.3474758654614774</v>
      </c>
      <c r="G15" s="87">
        <v>2722</v>
      </c>
      <c r="H15" s="87">
        <v>0</v>
      </c>
      <c r="I15" s="87">
        <f>+SUM(K15,+M15,O15+P15)</f>
        <v>78593</v>
      </c>
      <c r="J15" s="88">
        <f>IF(D15&gt;0,I15/D15*100,"-")</f>
        <v>96.652524134538524</v>
      </c>
      <c r="K15" s="87">
        <v>57720</v>
      </c>
      <c r="L15" s="88">
        <f>IF(D15&gt;0,K15/D15*100,"-")</f>
        <v>70.983213429256594</v>
      </c>
      <c r="M15" s="87">
        <v>0</v>
      </c>
      <c r="N15" s="88">
        <f>IF(D15&gt;0,M15/D15*100,"-")</f>
        <v>0</v>
      </c>
      <c r="O15" s="87">
        <v>3136</v>
      </c>
      <c r="P15" s="87">
        <f>SUM(Q15:S15)</f>
        <v>17737</v>
      </c>
      <c r="Q15" s="87">
        <v>8854</v>
      </c>
      <c r="R15" s="87">
        <v>8883</v>
      </c>
      <c r="S15" s="87">
        <v>0</v>
      </c>
      <c r="T15" s="88">
        <f>IF(D15&gt;0,P15/D15*100,"-")</f>
        <v>21.812703683207278</v>
      </c>
      <c r="U15" s="87">
        <v>5036</v>
      </c>
      <c r="V15" s="85"/>
      <c r="W15" s="85"/>
      <c r="X15" s="85"/>
      <c r="Y15" s="85" t="s">
        <v>263</v>
      </c>
      <c r="Z15" s="85"/>
      <c r="AA15" s="85"/>
      <c r="AB15" s="85"/>
      <c r="AC15" s="85" t="s">
        <v>263</v>
      </c>
      <c r="AD15" s="184" t="s">
        <v>262</v>
      </c>
    </row>
    <row r="16" spans="1:31" ht="13.5" customHeight="1">
      <c r="A16" s="85" t="s">
        <v>36</v>
      </c>
      <c r="B16" s="86" t="s">
        <v>278</v>
      </c>
      <c r="C16" s="85" t="s">
        <v>279</v>
      </c>
      <c r="D16" s="87">
        <f>+SUM(E16,+I16)</f>
        <v>89585</v>
      </c>
      <c r="E16" s="87">
        <f>+SUM(G16+H16)</f>
        <v>2046</v>
      </c>
      <c r="F16" s="106">
        <f>IF(D16&gt;0,E16/D16*100,"-")</f>
        <v>2.2838644862421162</v>
      </c>
      <c r="G16" s="87">
        <v>2046</v>
      </c>
      <c r="H16" s="87">
        <v>0</v>
      </c>
      <c r="I16" s="87">
        <f>+SUM(K16,+M16,O16+P16)</f>
        <v>87539</v>
      </c>
      <c r="J16" s="88">
        <f>IF(D16&gt;0,I16/D16*100,"-")</f>
        <v>97.716135513757891</v>
      </c>
      <c r="K16" s="87">
        <v>83724</v>
      </c>
      <c r="L16" s="88">
        <f>IF(D16&gt;0,K16/D16*100,"-")</f>
        <v>93.457610090975052</v>
      </c>
      <c r="M16" s="87">
        <v>0</v>
      </c>
      <c r="N16" s="88">
        <f>IF(D16&gt;0,M16/D16*100,"-")</f>
        <v>0</v>
      </c>
      <c r="O16" s="87">
        <v>0</v>
      </c>
      <c r="P16" s="87">
        <f>SUM(Q16:S16)</f>
        <v>3815</v>
      </c>
      <c r="Q16" s="87">
        <v>1824</v>
      </c>
      <c r="R16" s="87">
        <v>1991</v>
      </c>
      <c r="S16" s="87">
        <v>0</v>
      </c>
      <c r="T16" s="88">
        <f>IF(D16&gt;0,P16/D16*100,"-")</f>
        <v>4.2585254227828324</v>
      </c>
      <c r="U16" s="87">
        <v>1625</v>
      </c>
      <c r="V16" s="85" t="s">
        <v>263</v>
      </c>
      <c r="W16" s="85"/>
      <c r="X16" s="85"/>
      <c r="Y16" s="85"/>
      <c r="Z16" s="85" t="s">
        <v>263</v>
      </c>
      <c r="AA16" s="85"/>
      <c r="AB16" s="85"/>
      <c r="AC16" s="85"/>
      <c r="AD16" s="184" t="s">
        <v>262</v>
      </c>
    </row>
    <row r="17" spans="1:30" ht="13.5" customHeight="1">
      <c r="A17" s="85" t="s">
        <v>36</v>
      </c>
      <c r="B17" s="86" t="s">
        <v>280</v>
      </c>
      <c r="C17" s="85" t="s">
        <v>281</v>
      </c>
      <c r="D17" s="87">
        <f>+SUM(E17,+I17)</f>
        <v>18077</v>
      </c>
      <c r="E17" s="87">
        <f>+SUM(G17+H17)</f>
        <v>137</v>
      </c>
      <c r="F17" s="106">
        <f>IF(D17&gt;0,E17/D17*100,"-")</f>
        <v>0.75786911545057256</v>
      </c>
      <c r="G17" s="87">
        <v>137</v>
      </c>
      <c r="H17" s="87">
        <v>0</v>
      </c>
      <c r="I17" s="87">
        <f>+SUM(K17,+M17,O17+P17)</f>
        <v>17940</v>
      </c>
      <c r="J17" s="88">
        <f>IF(D17&gt;0,I17/D17*100,"-")</f>
        <v>99.242130884549425</v>
      </c>
      <c r="K17" s="87">
        <v>16932</v>
      </c>
      <c r="L17" s="88">
        <f>IF(D17&gt;0,K17/D17*100,"-")</f>
        <v>93.665984400066378</v>
      </c>
      <c r="M17" s="87">
        <v>0</v>
      </c>
      <c r="N17" s="88">
        <f>IF(D17&gt;0,M17/D17*100,"-")</f>
        <v>0</v>
      </c>
      <c r="O17" s="87">
        <v>0</v>
      </c>
      <c r="P17" s="87">
        <f>SUM(Q17:S17)</f>
        <v>1008</v>
      </c>
      <c r="Q17" s="87">
        <v>0</v>
      </c>
      <c r="R17" s="87">
        <v>786</v>
      </c>
      <c r="S17" s="87">
        <v>222</v>
      </c>
      <c r="T17" s="88">
        <f>IF(D17&gt;0,P17/D17*100,"-")</f>
        <v>5.5761464844830444</v>
      </c>
      <c r="U17" s="87">
        <v>261</v>
      </c>
      <c r="V17" s="85" t="s">
        <v>263</v>
      </c>
      <c r="W17" s="85"/>
      <c r="X17" s="85"/>
      <c r="Y17" s="85"/>
      <c r="Z17" s="85" t="s">
        <v>263</v>
      </c>
      <c r="AA17" s="85"/>
      <c r="AB17" s="85"/>
      <c r="AC17" s="85"/>
      <c r="AD17" s="184" t="s">
        <v>262</v>
      </c>
    </row>
    <row r="18" spans="1:30" ht="13.5" customHeight="1">
      <c r="A18" s="85" t="s">
        <v>36</v>
      </c>
      <c r="B18" s="86" t="s">
        <v>282</v>
      </c>
      <c r="C18" s="85" t="s">
        <v>283</v>
      </c>
      <c r="D18" s="87">
        <f>+SUM(E18,+I18)</f>
        <v>2338</v>
      </c>
      <c r="E18" s="87">
        <f>+SUM(G18+H18)</f>
        <v>0</v>
      </c>
      <c r="F18" s="106">
        <f>IF(D18&gt;0,E18/D18*100,"-")</f>
        <v>0</v>
      </c>
      <c r="G18" s="87">
        <v>0</v>
      </c>
      <c r="H18" s="87">
        <v>0</v>
      </c>
      <c r="I18" s="87">
        <f>+SUM(K18,+M18,O18+P18)</f>
        <v>2338</v>
      </c>
      <c r="J18" s="88">
        <f>IF(D18&gt;0,I18/D18*100,"-")</f>
        <v>100</v>
      </c>
      <c r="K18" s="87">
        <v>1967</v>
      </c>
      <c r="L18" s="88">
        <f>IF(D18&gt;0,K18/D18*100,"-")</f>
        <v>84.131736526946113</v>
      </c>
      <c r="M18" s="87">
        <v>0</v>
      </c>
      <c r="N18" s="88">
        <f>IF(D18&gt;0,M18/D18*100,"-")</f>
        <v>0</v>
      </c>
      <c r="O18" s="87">
        <v>234</v>
      </c>
      <c r="P18" s="87">
        <f>SUM(Q18:S18)</f>
        <v>137</v>
      </c>
      <c r="Q18" s="87">
        <v>0</v>
      </c>
      <c r="R18" s="87">
        <v>137</v>
      </c>
      <c r="S18" s="87">
        <v>0</v>
      </c>
      <c r="T18" s="88">
        <f>IF(D18&gt;0,P18/D18*100,"-")</f>
        <v>5.8597091531223269</v>
      </c>
      <c r="U18" s="87">
        <v>14</v>
      </c>
      <c r="V18" s="85" t="s">
        <v>263</v>
      </c>
      <c r="W18" s="85"/>
      <c r="X18" s="85"/>
      <c r="Y18" s="85"/>
      <c r="Z18" s="85" t="s">
        <v>263</v>
      </c>
      <c r="AA18" s="85"/>
      <c r="AB18" s="85"/>
      <c r="AC18" s="85"/>
      <c r="AD18" s="184" t="s">
        <v>262</v>
      </c>
    </row>
    <row r="19" spans="1:30" ht="13.5" customHeight="1">
      <c r="A19" s="85" t="s">
        <v>36</v>
      </c>
      <c r="B19" s="86" t="s">
        <v>284</v>
      </c>
      <c r="C19" s="85" t="s">
        <v>285</v>
      </c>
      <c r="D19" s="87">
        <f>+SUM(E19,+I19)</f>
        <v>9850</v>
      </c>
      <c r="E19" s="87">
        <f>+SUM(G19+H19)</f>
        <v>276</v>
      </c>
      <c r="F19" s="106">
        <f>IF(D19&gt;0,E19/D19*100,"-")</f>
        <v>2.8020304568527918</v>
      </c>
      <c r="G19" s="87">
        <v>276</v>
      </c>
      <c r="H19" s="87">
        <v>0</v>
      </c>
      <c r="I19" s="87">
        <f>+SUM(K19,+M19,O19+P19)</f>
        <v>9574</v>
      </c>
      <c r="J19" s="88">
        <f>IF(D19&gt;0,I19/D19*100,"-")</f>
        <v>97.197969543147209</v>
      </c>
      <c r="K19" s="87">
        <v>3839</v>
      </c>
      <c r="L19" s="88">
        <f>IF(D19&gt;0,K19/D19*100,"-")</f>
        <v>38.974619289340104</v>
      </c>
      <c r="M19" s="87">
        <v>0</v>
      </c>
      <c r="N19" s="88">
        <f>IF(D19&gt;0,M19/D19*100,"-")</f>
        <v>0</v>
      </c>
      <c r="O19" s="87">
        <v>5305</v>
      </c>
      <c r="P19" s="87">
        <f>SUM(Q19:S19)</f>
        <v>430</v>
      </c>
      <c r="Q19" s="87">
        <v>0</v>
      </c>
      <c r="R19" s="87">
        <v>430</v>
      </c>
      <c r="S19" s="87">
        <v>0</v>
      </c>
      <c r="T19" s="88">
        <f>IF(D19&gt;0,P19/D19*100,"-")</f>
        <v>4.3654822335025383</v>
      </c>
      <c r="U19" s="87">
        <v>70</v>
      </c>
      <c r="V19" s="85"/>
      <c r="W19" s="85"/>
      <c r="X19" s="85"/>
      <c r="Y19" s="85" t="s">
        <v>263</v>
      </c>
      <c r="Z19" s="85"/>
      <c r="AA19" s="85"/>
      <c r="AB19" s="85"/>
      <c r="AC19" s="85" t="s">
        <v>263</v>
      </c>
      <c r="AD19" s="184" t="s">
        <v>262</v>
      </c>
    </row>
    <row r="20" spans="1:30" ht="13.5" customHeight="1">
      <c r="A20" s="85" t="s">
        <v>36</v>
      </c>
      <c r="B20" s="86" t="s">
        <v>286</v>
      </c>
      <c r="C20" s="85" t="s">
        <v>287</v>
      </c>
      <c r="D20" s="87">
        <f>+SUM(E20,+I20)</f>
        <v>20229</v>
      </c>
      <c r="E20" s="87">
        <f>+SUM(G20+H20)</f>
        <v>885</v>
      </c>
      <c r="F20" s="106">
        <f>IF(D20&gt;0,E20/D20*100,"-")</f>
        <v>4.3749073112857779</v>
      </c>
      <c r="G20" s="87">
        <v>885</v>
      </c>
      <c r="H20" s="87">
        <v>0</v>
      </c>
      <c r="I20" s="87">
        <f>+SUM(K20,+M20,O20+P20)</f>
        <v>19344</v>
      </c>
      <c r="J20" s="88">
        <f>IF(D20&gt;0,I20/D20*100,"-")</f>
        <v>95.625092688714219</v>
      </c>
      <c r="K20" s="87">
        <v>13162</v>
      </c>
      <c r="L20" s="88">
        <f>IF(D20&gt;0,K20/D20*100,"-")</f>
        <v>65.065005684907803</v>
      </c>
      <c r="M20" s="87">
        <v>0</v>
      </c>
      <c r="N20" s="88">
        <f>IF(D20&gt;0,M20/D20*100,"-")</f>
        <v>0</v>
      </c>
      <c r="O20" s="87">
        <v>5681</v>
      </c>
      <c r="P20" s="87">
        <f>SUM(Q20:S20)</f>
        <v>501</v>
      </c>
      <c r="Q20" s="87">
        <v>380</v>
      </c>
      <c r="R20" s="87">
        <v>121</v>
      </c>
      <c r="S20" s="87">
        <v>0</v>
      </c>
      <c r="T20" s="88">
        <f>IF(D20&gt;0,P20/D20*100,"-")</f>
        <v>2.4766424440160169</v>
      </c>
      <c r="U20" s="87">
        <v>193</v>
      </c>
      <c r="V20" s="85" t="s">
        <v>263</v>
      </c>
      <c r="W20" s="85"/>
      <c r="X20" s="85"/>
      <c r="Y20" s="85"/>
      <c r="Z20" s="85" t="s">
        <v>263</v>
      </c>
      <c r="AA20" s="85"/>
      <c r="AB20" s="85"/>
      <c r="AC20" s="85"/>
      <c r="AD20" s="184" t="s">
        <v>262</v>
      </c>
    </row>
    <row r="21" spans="1:30" ht="13.5" customHeight="1">
      <c r="A21" s="85" t="s">
        <v>36</v>
      </c>
      <c r="B21" s="86" t="s">
        <v>288</v>
      </c>
      <c r="C21" s="85" t="s">
        <v>289</v>
      </c>
      <c r="D21" s="87">
        <f>+SUM(E21,+I21)</f>
        <v>9035</v>
      </c>
      <c r="E21" s="87">
        <f>+SUM(G21+H21)</f>
        <v>1402</v>
      </c>
      <c r="F21" s="106">
        <f>IF(D21&gt;0,E21/D21*100,"-")</f>
        <v>15.51743220807969</v>
      </c>
      <c r="G21" s="87">
        <v>1402</v>
      </c>
      <c r="H21" s="87">
        <v>0</v>
      </c>
      <c r="I21" s="87">
        <f>+SUM(K21,+M21,O21+P21)</f>
        <v>7633</v>
      </c>
      <c r="J21" s="88">
        <f>IF(D21&gt;0,I21/D21*100,"-")</f>
        <v>84.482567791920303</v>
      </c>
      <c r="K21" s="87">
        <v>4520</v>
      </c>
      <c r="L21" s="88">
        <f>IF(D21&gt;0,K21/D21*100,"-")</f>
        <v>50.027670171555059</v>
      </c>
      <c r="M21" s="87">
        <v>0</v>
      </c>
      <c r="N21" s="88">
        <f>IF(D21&gt;0,M21/D21*100,"-")</f>
        <v>0</v>
      </c>
      <c r="O21" s="87">
        <v>0</v>
      </c>
      <c r="P21" s="87">
        <f>SUM(Q21:S21)</f>
        <v>3113</v>
      </c>
      <c r="Q21" s="87">
        <v>0</v>
      </c>
      <c r="R21" s="87">
        <v>3113</v>
      </c>
      <c r="S21" s="87">
        <v>0</v>
      </c>
      <c r="T21" s="88">
        <f>IF(D21&gt;0,P21/D21*100,"-")</f>
        <v>34.454897620365244</v>
      </c>
      <c r="U21" s="87">
        <v>67</v>
      </c>
      <c r="V21" s="85" t="s">
        <v>263</v>
      </c>
      <c r="W21" s="85"/>
      <c r="X21" s="85"/>
      <c r="Y21" s="85"/>
      <c r="Z21" s="85" t="s">
        <v>263</v>
      </c>
      <c r="AA21" s="85"/>
      <c r="AB21" s="85"/>
      <c r="AC21" s="85"/>
      <c r="AD21" s="184" t="s">
        <v>262</v>
      </c>
    </row>
    <row r="22" spans="1:30" ht="13.5" customHeight="1">
      <c r="A22" s="85" t="s">
        <v>36</v>
      </c>
      <c r="B22" s="86" t="s">
        <v>290</v>
      </c>
      <c r="C22" s="85" t="s">
        <v>291</v>
      </c>
      <c r="D22" s="87">
        <f>+SUM(E22,+I22)</f>
        <v>9878</v>
      </c>
      <c r="E22" s="87">
        <f>+SUM(G22+H22)</f>
        <v>356</v>
      </c>
      <c r="F22" s="106">
        <f>IF(D22&gt;0,E22/D22*100,"-")</f>
        <v>3.6039684146588375</v>
      </c>
      <c r="G22" s="87">
        <v>356</v>
      </c>
      <c r="H22" s="87">
        <v>0</v>
      </c>
      <c r="I22" s="87">
        <f>+SUM(K22,+M22,O22+P22)</f>
        <v>9522</v>
      </c>
      <c r="J22" s="88">
        <f>IF(D22&gt;0,I22/D22*100,"-")</f>
        <v>96.396031585341163</v>
      </c>
      <c r="K22" s="87">
        <v>7614</v>
      </c>
      <c r="L22" s="88">
        <f>IF(D22&gt;0,K22/D22*100,"-")</f>
        <v>77.080380643855023</v>
      </c>
      <c r="M22" s="87">
        <v>0</v>
      </c>
      <c r="N22" s="88">
        <f>IF(D22&gt;0,M22/D22*100,"-")</f>
        <v>0</v>
      </c>
      <c r="O22" s="87">
        <v>1698</v>
      </c>
      <c r="P22" s="87">
        <f>SUM(Q22:S22)</f>
        <v>210</v>
      </c>
      <c r="Q22" s="87">
        <v>0</v>
      </c>
      <c r="R22" s="87">
        <v>103</v>
      </c>
      <c r="S22" s="87">
        <v>107</v>
      </c>
      <c r="T22" s="88">
        <f>IF(D22&gt;0,P22/D22*100,"-")</f>
        <v>2.1259364243774042</v>
      </c>
      <c r="U22" s="87">
        <v>157</v>
      </c>
      <c r="V22" s="85"/>
      <c r="W22" s="85"/>
      <c r="X22" s="85"/>
      <c r="Y22" s="85" t="s">
        <v>263</v>
      </c>
      <c r="Z22" s="85"/>
      <c r="AA22" s="85"/>
      <c r="AB22" s="85"/>
      <c r="AC22" s="85" t="s">
        <v>263</v>
      </c>
      <c r="AD22" s="184" t="s">
        <v>262</v>
      </c>
    </row>
    <row r="23" spans="1:30" ht="13.5" customHeight="1">
      <c r="A23" s="85" t="s">
        <v>36</v>
      </c>
      <c r="B23" s="86" t="s">
        <v>292</v>
      </c>
      <c r="C23" s="85" t="s">
        <v>293</v>
      </c>
      <c r="D23" s="87">
        <f>+SUM(E23,+I23)</f>
        <v>7960</v>
      </c>
      <c r="E23" s="87">
        <f>+SUM(G23+H23)</f>
        <v>31</v>
      </c>
      <c r="F23" s="106">
        <f>IF(D23&gt;0,E23/D23*100,"-")</f>
        <v>0.38944723618090454</v>
      </c>
      <c r="G23" s="87">
        <v>31</v>
      </c>
      <c r="H23" s="87">
        <v>0</v>
      </c>
      <c r="I23" s="87">
        <f>+SUM(K23,+M23,O23+P23)</f>
        <v>7929</v>
      </c>
      <c r="J23" s="88">
        <f>IF(D23&gt;0,I23/D23*100,"-")</f>
        <v>99.610552763819101</v>
      </c>
      <c r="K23" s="87">
        <v>1237</v>
      </c>
      <c r="L23" s="88">
        <f>IF(D23&gt;0,K23/D23*100,"-")</f>
        <v>15.540201005025125</v>
      </c>
      <c r="M23" s="87">
        <v>0</v>
      </c>
      <c r="N23" s="88">
        <f>IF(D23&gt;0,M23/D23*100,"-")</f>
        <v>0</v>
      </c>
      <c r="O23" s="87">
        <v>6692</v>
      </c>
      <c r="P23" s="87">
        <f>SUM(Q23:S23)</f>
        <v>0</v>
      </c>
      <c r="Q23" s="87">
        <v>0</v>
      </c>
      <c r="R23" s="87">
        <v>0</v>
      </c>
      <c r="S23" s="87">
        <v>0</v>
      </c>
      <c r="T23" s="88">
        <f>IF(D23&gt;0,P23/D23*100,"-")</f>
        <v>0</v>
      </c>
      <c r="U23" s="87">
        <v>70</v>
      </c>
      <c r="V23" s="85" t="s">
        <v>263</v>
      </c>
      <c r="W23" s="85"/>
      <c r="X23" s="85"/>
      <c r="Y23" s="85"/>
      <c r="Z23" s="85" t="s">
        <v>263</v>
      </c>
      <c r="AA23" s="85"/>
      <c r="AB23" s="85"/>
      <c r="AC23" s="85"/>
      <c r="AD23" s="184" t="s">
        <v>262</v>
      </c>
    </row>
    <row r="24" spans="1:30" ht="13.5" customHeight="1">
      <c r="A24" s="85" t="s">
        <v>36</v>
      </c>
      <c r="B24" s="86" t="s">
        <v>294</v>
      </c>
      <c r="C24" s="85" t="s">
        <v>295</v>
      </c>
      <c r="D24" s="87">
        <f>+SUM(E24,+I24)</f>
        <v>13908</v>
      </c>
      <c r="E24" s="87">
        <f>+SUM(G24+H24)</f>
        <v>460</v>
      </c>
      <c r="F24" s="106">
        <f>IF(D24&gt;0,E24/D24*100,"-")</f>
        <v>3.3074489502444635</v>
      </c>
      <c r="G24" s="87">
        <v>440</v>
      </c>
      <c r="H24" s="87">
        <v>20</v>
      </c>
      <c r="I24" s="87">
        <f>+SUM(K24,+M24,O24+P24)</f>
        <v>13448</v>
      </c>
      <c r="J24" s="88">
        <f>IF(D24&gt;0,I24/D24*100,"-")</f>
        <v>96.692551049755536</v>
      </c>
      <c r="K24" s="87">
        <v>5382</v>
      </c>
      <c r="L24" s="88">
        <f>IF(D24&gt;0,K24/D24*100,"-")</f>
        <v>38.69715271786022</v>
      </c>
      <c r="M24" s="87">
        <v>0</v>
      </c>
      <c r="N24" s="88">
        <f>IF(D24&gt;0,M24/D24*100,"-")</f>
        <v>0</v>
      </c>
      <c r="O24" s="87">
        <v>0</v>
      </c>
      <c r="P24" s="87">
        <f>SUM(Q24:S24)</f>
        <v>8066</v>
      </c>
      <c r="Q24" s="87">
        <v>0</v>
      </c>
      <c r="R24" s="87">
        <v>8066</v>
      </c>
      <c r="S24" s="87">
        <v>0</v>
      </c>
      <c r="T24" s="88">
        <f>IF(D24&gt;0,P24/D24*100,"-")</f>
        <v>57.995398331895309</v>
      </c>
      <c r="U24" s="87">
        <v>86</v>
      </c>
      <c r="V24" s="85" t="s">
        <v>263</v>
      </c>
      <c r="W24" s="85"/>
      <c r="X24" s="85"/>
      <c r="Y24" s="85"/>
      <c r="Z24" s="85" t="s">
        <v>263</v>
      </c>
      <c r="AA24" s="85"/>
      <c r="AB24" s="85"/>
      <c r="AC24" s="85"/>
      <c r="AD24" s="184" t="s">
        <v>262</v>
      </c>
    </row>
    <row r="25" spans="1:30" ht="13.5" customHeight="1">
      <c r="A25" s="85"/>
      <c r="B25" s="86"/>
      <c r="C25" s="85"/>
      <c r="D25" s="87"/>
      <c r="E25" s="87"/>
      <c r="F25" s="106"/>
      <c r="G25" s="87"/>
      <c r="H25" s="87"/>
      <c r="I25" s="87"/>
      <c r="J25" s="88"/>
      <c r="K25" s="87"/>
      <c r="L25" s="88"/>
      <c r="M25" s="87"/>
      <c r="N25" s="88"/>
      <c r="O25" s="87"/>
      <c r="P25" s="87"/>
      <c r="Q25" s="87"/>
      <c r="R25" s="87"/>
      <c r="S25" s="87"/>
      <c r="T25" s="88"/>
      <c r="U25" s="87"/>
      <c r="V25" s="85"/>
      <c r="W25" s="85"/>
      <c r="X25" s="85"/>
      <c r="Y25" s="85"/>
      <c r="Z25" s="85"/>
      <c r="AA25" s="85"/>
      <c r="AB25" s="85"/>
      <c r="AC25" s="85"/>
    </row>
    <row r="26" spans="1:30" ht="13.5" customHeight="1">
      <c r="A26" s="85"/>
      <c r="B26" s="86"/>
      <c r="C26" s="85"/>
      <c r="D26" s="87"/>
      <c r="E26" s="87"/>
      <c r="F26" s="106"/>
      <c r="G26" s="87"/>
      <c r="H26" s="87"/>
      <c r="I26" s="87"/>
      <c r="J26" s="88"/>
      <c r="K26" s="87"/>
      <c r="L26" s="88"/>
      <c r="M26" s="87"/>
      <c r="N26" s="88"/>
      <c r="O26" s="87"/>
      <c r="P26" s="87"/>
      <c r="Q26" s="87"/>
      <c r="R26" s="87"/>
      <c r="S26" s="87"/>
      <c r="T26" s="88"/>
      <c r="U26" s="87"/>
      <c r="V26" s="85"/>
      <c r="W26" s="85"/>
      <c r="X26" s="85"/>
      <c r="Y26" s="85"/>
      <c r="Z26" s="85"/>
      <c r="AA26" s="85"/>
      <c r="AB26" s="85"/>
      <c r="AC26" s="85"/>
    </row>
    <row r="27" spans="1:30" ht="13.5" customHeight="1">
      <c r="A27" s="85"/>
      <c r="B27" s="86"/>
      <c r="C27" s="85"/>
      <c r="D27" s="87"/>
      <c r="E27" s="87"/>
      <c r="F27" s="106"/>
      <c r="G27" s="87"/>
      <c r="H27" s="87"/>
      <c r="I27" s="87"/>
      <c r="J27" s="88"/>
      <c r="K27" s="87"/>
      <c r="L27" s="88"/>
      <c r="M27" s="87"/>
      <c r="N27" s="88"/>
      <c r="O27" s="87"/>
      <c r="P27" s="87"/>
      <c r="Q27" s="87"/>
      <c r="R27" s="87"/>
      <c r="S27" s="87"/>
      <c r="T27" s="88"/>
      <c r="U27" s="87"/>
      <c r="V27" s="85"/>
      <c r="W27" s="85"/>
      <c r="X27" s="85"/>
      <c r="Y27" s="85"/>
      <c r="Z27" s="85"/>
      <c r="AA27" s="85"/>
      <c r="AB27" s="85"/>
      <c r="AC27" s="85"/>
    </row>
    <row r="28" spans="1:30" ht="13.5" customHeight="1">
      <c r="A28" s="85"/>
      <c r="B28" s="86"/>
      <c r="C28" s="85"/>
      <c r="D28" s="87"/>
      <c r="E28" s="87"/>
      <c r="F28" s="106"/>
      <c r="G28" s="87"/>
      <c r="H28" s="87"/>
      <c r="I28" s="87"/>
      <c r="J28" s="88"/>
      <c r="K28" s="87"/>
      <c r="L28" s="88"/>
      <c r="M28" s="87"/>
      <c r="N28" s="88"/>
      <c r="O28" s="87"/>
      <c r="P28" s="87"/>
      <c r="Q28" s="87"/>
      <c r="R28" s="87"/>
      <c r="S28" s="87"/>
      <c r="T28" s="88"/>
      <c r="U28" s="87"/>
      <c r="V28" s="85"/>
      <c r="W28" s="85"/>
      <c r="X28" s="85"/>
      <c r="Y28" s="85"/>
      <c r="Z28" s="85"/>
      <c r="AA28" s="85"/>
      <c r="AB28" s="85"/>
      <c r="AC28" s="85"/>
    </row>
    <row r="29" spans="1:30" ht="13.5" customHeight="1">
      <c r="A29" s="85"/>
      <c r="B29" s="86"/>
      <c r="C29" s="85"/>
      <c r="D29" s="87"/>
      <c r="E29" s="87"/>
      <c r="F29" s="106"/>
      <c r="G29" s="87"/>
      <c r="H29" s="87"/>
      <c r="I29" s="87"/>
      <c r="J29" s="88"/>
      <c r="K29" s="87"/>
      <c r="L29" s="88"/>
      <c r="M29" s="87"/>
      <c r="N29" s="88"/>
      <c r="O29" s="87"/>
      <c r="P29" s="87"/>
      <c r="Q29" s="87"/>
      <c r="R29" s="87"/>
      <c r="S29" s="87"/>
      <c r="T29" s="88"/>
      <c r="U29" s="87"/>
      <c r="V29" s="85"/>
      <c r="W29" s="85"/>
      <c r="X29" s="85"/>
      <c r="Y29" s="85"/>
      <c r="Z29" s="85"/>
      <c r="AA29" s="85"/>
      <c r="AB29" s="85"/>
      <c r="AC29" s="85"/>
    </row>
    <row r="30" spans="1:30" ht="13.5" customHeight="1">
      <c r="A30" s="85"/>
      <c r="B30" s="86"/>
      <c r="C30" s="85"/>
      <c r="D30" s="87"/>
      <c r="E30" s="87"/>
      <c r="F30" s="106"/>
      <c r="G30" s="87"/>
      <c r="H30" s="87"/>
      <c r="I30" s="87"/>
      <c r="J30" s="88"/>
      <c r="K30" s="87"/>
      <c r="L30" s="88"/>
      <c r="M30" s="87"/>
      <c r="N30" s="88"/>
      <c r="O30" s="87"/>
      <c r="P30" s="87"/>
      <c r="Q30" s="87"/>
      <c r="R30" s="87"/>
      <c r="S30" s="87"/>
      <c r="T30" s="88"/>
      <c r="U30" s="87"/>
      <c r="V30" s="85"/>
      <c r="W30" s="85"/>
      <c r="X30" s="85"/>
      <c r="Y30" s="85"/>
      <c r="Z30" s="85"/>
      <c r="AA30" s="85"/>
      <c r="AB30" s="85"/>
      <c r="AC30" s="85"/>
    </row>
    <row r="31" spans="1:30" ht="13.5" customHeight="1">
      <c r="A31" s="85"/>
      <c r="B31" s="86"/>
      <c r="C31" s="85"/>
      <c r="D31" s="87"/>
      <c r="E31" s="87"/>
      <c r="F31" s="106"/>
      <c r="G31" s="87"/>
      <c r="H31" s="87"/>
      <c r="I31" s="87"/>
      <c r="J31" s="88"/>
      <c r="K31" s="87"/>
      <c r="L31" s="88"/>
      <c r="M31" s="87"/>
      <c r="N31" s="88"/>
      <c r="O31" s="87"/>
      <c r="P31" s="87"/>
      <c r="Q31" s="87"/>
      <c r="R31" s="87"/>
      <c r="S31" s="87"/>
      <c r="T31" s="88"/>
      <c r="U31" s="87"/>
      <c r="V31" s="85"/>
      <c r="W31" s="85"/>
      <c r="X31" s="85"/>
      <c r="Y31" s="85"/>
      <c r="Z31" s="85"/>
      <c r="AA31" s="85"/>
      <c r="AB31" s="85"/>
      <c r="AC31" s="85"/>
    </row>
    <row r="32" spans="1:30" ht="13.5" customHeight="1">
      <c r="A32" s="85"/>
      <c r="B32" s="86"/>
      <c r="C32" s="85"/>
      <c r="D32" s="87"/>
      <c r="E32" s="87"/>
      <c r="F32" s="106"/>
      <c r="G32" s="87"/>
      <c r="H32" s="87"/>
      <c r="I32" s="87"/>
      <c r="J32" s="88"/>
      <c r="K32" s="87"/>
      <c r="L32" s="88"/>
      <c r="M32" s="87"/>
      <c r="N32" s="88"/>
      <c r="O32" s="87"/>
      <c r="P32" s="87"/>
      <c r="Q32" s="87"/>
      <c r="R32" s="87"/>
      <c r="S32" s="87"/>
      <c r="T32" s="88"/>
      <c r="U32" s="87"/>
      <c r="V32" s="85"/>
      <c r="W32" s="85"/>
      <c r="X32" s="85"/>
      <c r="Y32" s="85"/>
      <c r="Z32" s="85"/>
      <c r="AA32" s="85"/>
      <c r="AB32" s="85"/>
      <c r="AC32" s="85"/>
    </row>
    <row r="33" spans="1:29" ht="13.5" customHeight="1">
      <c r="A33" s="85"/>
      <c r="B33" s="86"/>
      <c r="C33" s="85"/>
      <c r="D33" s="87"/>
      <c r="E33" s="87"/>
      <c r="F33" s="106"/>
      <c r="G33" s="87"/>
      <c r="H33" s="87"/>
      <c r="I33" s="87"/>
      <c r="J33" s="88"/>
      <c r="K33" s="87"/>
      <c r="L33" s="88"/>
      <c r="M33" s="87"/>
      <c r="N33" s="88"/>
      <c r="O33" s="87"/>
      <c r="P33" s="87"/>
      <c r="Q33" s="87"/>
      <c r="R33" s="87"/>
      <c r="S33" s="87"/>
      <c r="T33" s="88"/>
      <c r="U33" s="87"/>
      <c r="V33" s="85"/>
      <c r="W33" s="85"/>
      <c r="X33" s="85"/>
      <c r="Y33" s="85"/>
      <c r="Z33" s="85"/>
      <c r="AA33" s="85"/>
      <c r="AB33" s="85"/>
      <c r="AC33" s="85"/>
    </row>
    <row r="34" spans="1:29" ht="13.5" customHeight="1">
      <c r="A34" s="85"/>
      <c r="B34" s="86"/>
      <c r="C34" s="85"/>
      <c r="D34" s="87"/>
      <c r="E34" s="87"/>
      <c r="F34" s="106"/>
      <c r="G34" s="87"/>
      <c r="H34" s="87"/>
      <c r="I34" s="87"/>
      <c r="J34" s="88"/>
      <c r="K34" s="87"/>
      <c r="L34" s="88"/>
      <c r="M34" s="87"/>
      <c r="N34" s="88"/>
      <c r="O34" s="87"/>
      <c r="P34" s="87"/>
      <c r="Q34" s="87"/>
      <c r="R34" s="87"/>
      <c r="S34" s="87"/>
      <c r="T34" s="88"/>
      <c r="U34" s="87"/>
      <c r="V34" s="85"/>
      <c r="W34" s="85"/>
      <c r="X34" s="85"/>
      <c r="Y34" s="85"/>
      <c r="Z34" s="85"/>
      <c r="AA34" s="85"/>
      <c r="AB34" s="85"/>
      <c r="AC34" s="85"/>
    </row>
    <row r="35" spans="1:29" ht="13.5" customHeight="1">
      <c r="A35" s="85"/>
      <c r="B35" s="86"/>
      <c r="C35" s="85"/>
      <c r="D35" s="87"/>
      <c r="E35" s="87"/>
      <c r="F35" s="106"/>
      <c r="G35" s="87"/>
      <c r="H35" s="87"/>
      <c r="I35" s="87"/>
      <c r="J35" s="88"/>
      <c r="K35" s="87"/>
      <c r="L35" s="88"/>
      <c r="M35" s="87"/>
      <c r="N35" s="88"/>
      <c r="O35" s="87"/>
      <c r="P35" s="87"/>
      <c r="Q35" s="87"/>
      <c r="R35" s="87"/>
      <c r="S35" s="87"/>
      <c r="T35" s="88"/>
      <c r="U35" s="87"/>
      <c r="V35" s="85"/>
      <c r="W35" s="85"/>
      <c r="X35" s="85"/>
      <c r="Y35" s="85"/>
      <c r="Z35" s="85"/>
      <c r="AA35" s="85"/>
      <c r="AB35" s="85"/>
      <c r="AC35" s="85"/>
    </row>
    <row r="36" spans="1:29" ht="13.5" customHeight="1">
      <c r="A36" s="85"/>
      <c r="B36" s="86"/>
      <c r="C36" s="85"/>
      <c r="D36" s="87"/>
      <c r="E36" s="87"/>
      <c r="F36" s="106"/>
      <c r="G36" s="87"/>
      <c r="H36" s="87"/>
      <c r="I36" s="87"/>
      <c r="J36" s="88"/>
      <c r="K36" s="87"/>
      <c r="L36" s="88"/>
      <c r="M36" s="87"/>
      <c r="N36" s="88"/>
      <c r="O36" s="87"/>
      <c r="P36" s="87"/>
      <c r="Q36" s="87"/>
      <c r="R36" s="87"/>
      <c r="S36" s="87"/>
      <c r="T36" s="88"/>
      <c r="U36" s="87"/>
      <c r="V36" s="85"/>
      <c r="W36" s="85"/>
      <c r="X36" s="85"/>
      <c r="Y36" s="85"/>
      <c r="Z36" s="85"/>
      <c r="AA36" s="85"/>
      <c r="AB36" s="85"/>
      <c r="AC36" s="85"/>
    </row>
    <row r="37" spans="1:29" ht="13.5" customHeight="1">
      <c r="A37" s="85"/>
      <c r="B37" s="86"/>
      <c r="C37" s="85"/>
      <c r="D37" s="87"/>
      <c r="E37" s="87"/>
      <c r="F37" s="106"/>
      <c r="G37" s="87"/>
      <c r="H37" s="87"/>
      <c r="I37" s="87"/>
      <c r="J37" s="88"/>
      <c r="K37" s="87"/>
      <c r="L37" s="88"/>
      <c r="M37" s="87"/>
      <c r="N37" s="88"/>
      <c r="O37" s="87"/>
      <c r="P37" s="87"/>
      <c r="Q37" s="87"/>
      <c r="R37" s="87"/>
      <c r="S37" s="87"/>
      <c r="T37" s="88"/>
      <c r="U37" s="87"/>
      <c r="V37" s="85"/>
      <c r="W37" s="85"/>
      <c r="X37" s="85"/>
      <c r="Y37" s="85"/>
      <c r="Z37" s="85"/>
      <c r="AA37" s="85"/>
      <c r="AB37" s="85"/>
      <c r="AC37" s="85"/>
    </row>
    <row r="38" spans="1:29" ht="13.5" customHeight="1">
      <c r="A38" s="85"/>
      <c r="B38" s="86"/>
      <c r="C38" s="85"/>
      <c r="D38" s="87"/>
      <c r="E38" s="87"/>
      <c r="F38" s="106"/>
      <c r="G38" s="87"/>
      <c r="H38" s="87"/>
      <c r="I38" s="87"/>
      <c r="J38" s="88"/>
      <c r="K38" s="87"/>
      <c r="L38" s="88"/>
      <c r="M38" s="87"/>
      <c r="N38" s="88"/>
      <c r="O38" s="87"/>
      <c r="P38" s="87"/>
      <c r="Q38" s="87"/>
      <c r="R38" s="87"/>
      <c r="S38" s="87"/>
      <c r="T38" s="88"/>
      <c r="U38" s="87"/>
      <c r="V38" s="85"/>
      <c r="W38" s="85"/>
      <c r="X38" s="85"/>
      <c r="Y38" s="85"/>
      <c r="Z38" s="85"/>
      <c r="AA38" s="85"/>
      <c r="AB38" s="85"/>
      <c r="AC38" s="85"/>
    </row>
    <row r="39" spans="1:29" ht="13.5" customHeight="1">
      <c r="A39" s="85"/>
      <c r="B39" s="86"/>
      <c r="C39" s="85"/>
      <c r="D39" s="87"/>
      <c r="E39" s="87"/>
      <c r="F39" s="106"/>
      <c r="G39" s="87"/>
      <c r="H39" s="87"/>
      <c r="I39" s="87"/>
      <c r="J39" s="88"/>
      <c r="K39" s="87"/>
      <c r="L39" s="88"/>
      <c r="M39" s="87"/>
      <c r="N39" s="88"/>
      <c r="O39" s="87"/>
      <c r="P39" s="87"/>
      <c r="Q39" s="87"/>
      <c r="R39" s="87"/>
      <c r="S39" s="87"/>
      <c r="T39" s="88"/>
      <c r="U39" s="87"/>
      <c r="V39" s="85"/>
      <c r="W39" s="85"/>
      <c r="X39" s="85"/>
      <c r="Y39" s="85"/>
      <c r="Z39" s="85"/>
      <c r="AA39" s="85"/>
      <c r="AB39" s="85"/>
      <c r="AC39" s="85"/>
    </row>
    <row r="40" spans="1:29" ht="13.5" customHeight="1">
      <c r="A40" s="85"/>
      <c r="B40" s="86"/>
      <c r="C40" s="85"/>
      <c r="D40" s="87"/>
      <c r="E40" s="87"/>
      <c r="F40" s="106"/>
      <c r="G40" s="87"/>
      <c r="H40" s="87"/>
      <c r="I40" s="87"/>
      <c r="J40" s="88"/>
      <c r="K40" s="87"/>
      <c r="L40" s="88"/>
      <c r="M40" s="87"/>
      <c r="N40" s="88"/>
      <c r="O40" s="87"/>
      <c r="P40" s="87"/>
      <c r="Q40" s="87"/>
      <c r="R40" s="87"/>
      <c r="S40" s="87"/>
      <c r="T40" s="88"/>
      <c r="U40" s="87"/>
      <c r="V40" s="85"/>
      <c r="W40" s="85"/>
      <c r="X40" s="85"/>
      <c r="Y40" s="85"/>
      <c r="Z40" s="85"/>
      <c r="AA40" s="85"/>
      <c r="AB40" s="85"/>
      <c r="AC40" s="85"/>
    </row>
    <row r="41" spans="1:29" ht="13.5" customHeight="1">
      <c r="A41" s="85"/>
      <c r="B41" s="86"/>
      <c r="C41" s="85"/>
      <c r="D41" s="87"/>
      <c r="E41" s="87"/>
      <c r="F41" s="106"/>
      <c r="G41" s="87"/>
      <c r="H41" s="87"/>
      <c r="I41" s="87"/>
      <c r="J41" s="88"/>
      <c r="K41" s="87"/>
      <c r="L41" s="88"/>
      <c r="M41" s="87"/>
      <c r="N41" s="88"/>
      <c r="O41" s="87"/>
      <c r="P41" s="87"/>
      <c r="Q41" s="87"/>
      <c r="R41" s="87"/>
      <c r="S41" s="87"/>
      <c r="T41" s="88"/>
      <c r="U41" s="87"/>
      <c r="V41" s="85"/>
      <c r="W41" s="85"/>
      <c r="X41" s="85"/>
      <c r="Y41" s="85"/>
      <c r="Z41" s="85"/>
      <c r="AA41" s="85"/>
      <c r="AB41" s="85"/>
      <c r="AC41" s="85"/>
    </row>
    <row r="42" spans="1:29" ht="13.5" customHeight="1">
      <c r="A42" s="85"/>
      <c r="B42" s="86"/>
      <c r="C42" s="85"/>
      <c r="D42" s="87"/>
      <c r="E42" s="87"/>
      <c r="F42" s="106"/>
      <c r="G42" s="87"/>
      <c r="H42" s="87"/>
      <c r="I42" s="87"/>
      <c r="J42" s="88"/>
      <c r="K42" s="87"/>
      <c r="L42" s="88"/>
      <c r="M42" s="87"/>
      <c r="N42" s="88"/>
      <c r="O42" s="87"/>
      <c r="P42" s="87"/>
      <c r="Q42" s="87"/>
      <c r="R42" s="87"/>
      <c r="S42" s="87"/>
      <c r="T42" s="88"/>
      <c r="U42" s="87"/>
      <c r="V42" s="85"/>
      <c r="W42" s="85"/>
      <c r="X42" s="85"/>
      <c r="Y42" s="85"/>
      <c r="Z42" s="85"/>
      <c r="AA42" s="85"/>
      <c r="AB42" s="85"/>
      <c r="AC42" s="85"/>
    </row>
    <row r="43" spans="1:29" ht="13.5" customHeight="1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29" ht="13.5" customHeight="1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29" ht="13.5" customHeight="1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29" ht="13.5" customHeight="1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29" ht="13.5" customHeight="1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29" ht="13.5" customHeight="1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ref="A8:AD24">
    <sortCondition ref="A8:A24"/>
    <sortCondition ref="B8:B24"/>
    <sortCondition ref="C8:C24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&amp;L水洗化人口等（令和4年度実績）</oddHeader>
  </headerFooter>
  <colBreaks count="1" manualBreakCount="1">
    <brk id="20" min="1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>
      <c r="A1" s="47" t="s">
        <v>259</v>
      </c>
      <c r="B1" s="179"/>
      <c r="C1" s="18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>
      <c r="A2" s="135" t="s">
        <v>192</v>
      </c>
      <c r="B2" s="132" t="s">
        <v>193</v>
      </c>
      <c r="C2" s="136" t="s">
        <v>194</v>
      </c>
      <c r="D2" s="71" t="s">
        <v>214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215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37" t="s">
        <v>216</v>
      </c>
      <c r="AG2" s="138"/>
      <c r="AH2" s="138"/>
      <c r="AI2" s="139"/>
      <c r="AJ2" s="137" t="s">
        <v>217</v>
      </c>
      <c r="AK2" s="138"/>
      <c r="AL2" s="138"/>
      <c r="AM2" s="138"/>
      <c r="AN2" s="138"/>
      <c r="AO2" s="138"/>
      <c r="AP2" s="138"/>
      <c r="AQ2" s="138"/>
      <c r="AR2" s="138"/>
      <c r="AS2" s="139"/>
      <c r="AT2" s="146" t="s">
        <v>218</v>
      </c>
      <c r="AU2" s="132"/>
      <c r="AV2" s="132"/>
      <c r="AW2" s="132"/>
      <c r="AX2" s="132"/>
      <c r="AY2" s="132"/>
      <c r="AZ2" s="137" t="s">
        <v>219</v>
      </c>
      <c r="BA2" s="138"/>
      <c r="BB2" s="138"/>
      <c r="BC2" s="139"/>
    </row>
    <row r="3" spans="1:55" s="84" customFormat="1" ht="13.5" customHeight="1">
      <c r="A3" s="133"/>
      <c r="B3" s="133"/>
      <c r="C3" s="133"/>
      <c r="D3" s="77" t="s">
        <v>199</v>
      </c>
      <c r="E3" s="140" t="s">
        <v>220</v>
      </c>
      <c r="F3" s="138"/>
      <c r="G3" s="139"/>
      <c r="H3" s="143" t="s">
        <v>221</v>
      </c>
      <c r="I3" s="144"/>
      <c r="J3" s="145"/>
      <c r="K3" s="140" t="s">
        <v>222</v>
      </c>
      <c r="L3" s="144"/>
      <c r="M3" s="145"/>
      <c r="N3" s="77" t="s">
        <v>199</v>
      </c>
      <c r="O3" s="140" t="s">
        <v>223</v>
      </c>
      <c r="P3" s="141"/>
      <c r="Q3" s="141"/>
      <c r="R3" s="141"/>
      <c r="S3" s="141"/>
      <c r="T3" s="141"/>
      <c r="U3" s="142"/>
      <c r="V3" s="140" t="s">
        <v>224</v>
      </c>
      <c r="W3" s="141"/>
      <c r="X3" s="141"/>
      <c r="Y3" s="141"/>
      <c r="Z3" s="141"/>
      <c r="AA3" s="141"/>
      <c r="AB3" s="142"/>
      <c r="AC3" s="78" t="s">
        <v>225</v>
      </c>
      <c r="AD3" s="74"/>
      <c r="AE3" s="75"/>
      <c r="AF3" s="134" t="s">
        <v>199</v>
      </c>
      <c r="AG3" s="132" t="s">
        <v>226</v>
      </c>
      <c r="AH3" s="132" t="s">
        <v>227</v>
      </c>
      <c r="AI3" s="132" t="s">
        <v>228</v>
      </c>
      <c r="AJ3" s="133" t="s">
        <v>199</v>
      </c>
      <c r="AK3" s="132" t="s">
        <v>229</v>
      </c>
      <c r="AL3" s="132" t="s">
        <v>230</v>
      </c>
      <c r="AM3" s="132" t="s">
        <v>231</v>
      </c>
      <c r="AN3" s="132" t="s">
        <v>227</v>
      </c>
      <c r="AO3" s="132" t="s">
        <v>228</v>
      </c>
      <c r="AP3" s="132" t="s">
        <v>232</v>
      </c>
      <c r="AQ3" s="132" t="s">
        <v>233</v>
      </c>
      <c r="AR3" s="132" t="s">
        <v>234</v>
      </c>
      <c r="AS3" s="132" t="s">
        <v>235</v>
      </c>
      <c r="AT3" s="134" t="s">
        <v>199</v>
      </c>
      <c r="AU3" s="132" t="s">
        <v>229</v>
      </c>
      <c r="AV3" s="132" t="s">
        <v>230</v>
      </c>
      <c r="AW3" s="132" t="s">
        <v>231</v>
      </c>
      <c r="AX3" s="132" t="s">
        <v>227</v>
      </c>
      <c r="AY3" s="132" t="s">
        <v>228</v>
      </c>
      <c r="AZ3" s="134" t="s">
        <v>199</v>
      </c>
      <c r="BA3" s="132" t="s">
        <v>226</v>
      </c>
      <c r="BB3" s="132" t="s">
        <v>227</v>
      </c>
      <c r="BC3" s="132" t="s">
        <v>228</v>
      </c>
    </row>
    <row r="4" spans="1:55" s="84" customFormat="1" ht="18.75" customHeight="1">
      <c r="A4" s="133"/>
      <c r="B4" s="133"/>
      <c r="C4" s="133"/>
      <c r="D4" s="77"/>
      <c r="E4" s="77" t="s">
        <v>199</v>
      </c>
      <c r="F4" s="130" t="s">
        <v>236</v>
      </c>
      <c r="G4" s="130" t="s">
        <v>237</v>
      </c>
      <c r="H4" s="77" t="s">
        <v>199</v>
      </c>
      <c r="I4" s="130" t="s">
        <v>236</v>
      </c>
      <c r="J4" s="130" t="s">
        <v>237</v>
      </c>
      <c r="K4" s="77" t="s">
        <v>199</v>
      </c>
      <c r="L4" s="130" t="s">
        <v>236</v>
      </c>
      <c r="M4" s="130" t="s">
        <v>237</v>
      </c>
      <c r="N4" s="77"/>
      <c r="O4" s="77" t="s">
        <v>199</v>
      </c>
      <c r="P4" s="130" t="s">
        <v>226</v>
      </c>
      <c r="Q4" s="128" t="s">
        <v>227</v>
      </c>
      <c r="R4" s="128" t="s">
        <v>228</v>
      </c>
      <c r="S4" s="130" t="s">
        <v>238</v>
      </c>
      <c r="T4" s="130" t="s">
        <v>239</v>
      </c>
      <c r="U4" s="130" t="s">
        <v>240</v>
      </c>
      <c r="V4" s="77" t="s">
        <v>199</v>
      </c>
      <c r="W4" s="130" t="s">
        <v>226</v>
      </c>
      <c r="X4" s="128" t="s">
        <v>227</v>
      </c>
      <c r="Y4" s="128" t="s">
        <v>228</v>
      </c>
      <c r="Z4" s="130" t="s">
        <v>238</v>
      </c>
      <c r="AA4" s="130" t="s">
        <v>239</v>
      </c>
      <c r="AB4" s="130" t="s">
        <v>240</v>
      </c>
      <c r="AC4" s="77" t="s">
        <v>199</v>
      </c>
      <c r="AD4" s="130" t="s">
        <v>236</v>
      </c>
      <c r="AE4" s="130" t="s">
        <v>237</v>
      </c>
      <c r="AF4" s="134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4"/>
      <c r="AU4" s="133"/>
      <c r="AV4" s="133"/>
      <c r="AW4" s="133"/>
      <c r="AX4" s="133"/>
      <c r="AY4" s="133"/>
      <c r="AZ4" s="134"/>
      <c r="BA4" s="133"/>
      <c r="BB4" s="133"/>
      <c r="BC4" s="133"/>
    </row>
    <row r="5" spans="1:55" s="43" customFormat="1" ht="22.5" customHeight="1">
      <c r="A5" s="133"/>
      <c r="B5" s="133"/>
      <c r="C5" s="133"/>
      <c r="D5" s="79"/>
      <c r="E5" s="79"/>
      <c r="F5" s="131"/>
      <c r="G5" s="131"/>
      <c r="H5" s="79"/>
      <c r="I5" s="131"/>
      <c r="J5" s="131"/>
      <c r="K5" s="79"/>
      <c r="L5" s="131"/>
      <c r="M5" s="131"/>
      <c r="N5" s="79"/>
      <c r="O5" s="79"/>
      <c r="P5" s="131"/>
      <c r="Q5" s="129"/>
      <c r="R5" s="129"/>
      <c r="S5" s="131"/>
      <c r="T5" s="131"/>
      <c r="U5" s="131"/>
      <c r="V5" s="79"/>
      <c r="W5" s="131"/>
      <c r="X5" s="129"/>
      <c r="Y5" s="129"/>
      <c r="Z5" s="131"/>
      <c r="AA5" s="131"/>
      <c r="AB5" s="131"/>
      <c r="AC5" s="79"/>
      <c r="AD5" s="131"/>
      <c r="AE5" s="131"/>
      <c r="AF5" s="76"/>
      <c r="AG5" s="76"/>
      <c r="AH5" s="76"/>
      <c r="AI5" s="76"/>
      <c r="AJ5" s="76"/>
      <c r="AK5" s="76"/>
      <c r="AL5" s="133"/>
      <c r="AM5" s="76"/>
      <c r="AN5" s="76"/>
      <c r="AO5" s="76"/>
      <c r="AP5" s="76"/>
      <c r="AQ5" s="76"/>
      <c r="AR5" s="76"/>
      <c r="AS5" s="76"/>
      <c r="AT5" s="76"/>
      <c r="AU5" s="76"/>
      <c r="AV5" s="133"/>
      <c r="AW5" s="76"/>
      <c r="AX5" s="76"/>
      <c r="AY5" s="76"/>
      <c r="AZ5" s="76"/>
      <c r="BA5" s="76"/>
      <c r="BB5" s="76"/>
      <c r="BC5" s="76"/>
    </row>
    <row r="6" spans="1:55" s="66" customFormat="1" ht="13.5" customHeight="1">
      <c r="A6" s="133"/>
      <c r="B6" s="133"/>
      <c r="C6" s="133"/>
      <c r="D6" s="80" t="s">
        <v>241</v>
      </c>
      <c r="E6" s="80" t="s">
        <v>241</v>
      </c>
      <c r="F6" s="80" t="s">
        <v>241</v>
      </c>
      <c r="G6" s="80" t="s">
        <v>241</v>
      </c>
      <c r="H6" s="80" t="s">
        <v>241</v>
      </c>
      <c r="I6" s="80" t="s">
        <v>241</v>
      </c>
      <c r="J6" s="80" t="s">
        <v>241</v>
      </c>
      <c r="K6" s="80" t="s">
        <v>241</v>
      </c>
      <c r="L6" s="80" t="s">
        <v>241</v>
      </c>
      <c r="M6" s="80" t="s">
        <v>241</v>
      </c>
      <c r="N6" s="80" t="s">
        <v>241</v>
      </c>
      <c r="O6" s="80" t="s">
        <v>241</v>
      </c>
      <c r="P6" s="80" t="s">
        <v>241</v>
      </c>
      <c r="Q6" s="80" t="s">
        <v>241</v>
      </c>
      <c r="R6" s="80" t="s">
        <v>241</v>
      </c>
      <c r="S6" s="80" t="s">
        <v>241</v>
      </c>
      <c r="T6" s="80" t="s">
        <v>241</v>
      </c>
      <c r="U6" s="80" t="s">
        <v>241</v>
      </c>
      <c r="V6" s="80" t="s">
        <v>241</v>
      </c>
      <c r="W6" s="80" t="s">
        <v>241</v>
      </c>
      <c r="X6" s="80" t="s">
        <v>241</v>
      </c>
      <c r="Y6" s="80" t="s">
        <v>241</v>
      </c>
      <c r="Z6" s="80" t="s">
        <v>241</v>
      </c>
      <c r="AA6" s="80" t="s">
        <v>241</v>
      </c>
      <c r="AB6" s="80" t="s">
        <v>241</v>
      </c>
      <c r="AC6" s="80" t="s">
        <v>241</v>
      </c>
      <c r="AD6" s="80" t="s">
        <v>241</v>
      </c>
      <c r="AE6" s="80" t="s">
        <v>241</v>
      </c>
      <c r="AF6" s="81" t="s">
        <v>242</v>
      </c>
      <c r="AG6" s="81" t="s">
        <v>242</v>
      </c>
      <c r="AH6" s="81" t="s">
        <v>242</v>
      </c>
      <c r="AI6" s="81" t="s">
        <v>242</v>
      </c>
      <c r="AJ6" s="81" t="s">
        <v>242</v>
      </c>
      <c r="AK6" s="81" t="s">
        <v>242</v>
      </c>
      <c r="AL6" s="81" t="s">
        <v>242</v>
      </c>
      <c r="AM6" s="81" t="s">
        <v>242</v>
      </c>
      <c r="AN6" s="81" t="s">
        <v>242</v>
      </c>
      <c r="AO6" s="81" t="s">
        <v>242</v>
      </c>
      <c r="AP6" s="81" t="s">
        <v>242</v>
      </c>
      <c r="AQ6" s="81" t="s">
        <v>242</v>
      </c>
      <c r="AR6" s="81" t="s">
        <v>242</v>
      </c>
      <c r="AS6" s="81" t="s">
        <v>242</v>
      </c>
      <c r="AT6" s="81" t="s">
        <v>242</v>
      </c>
      <c r="AU6" s="81" t="s">
        <v>242</v>
      </c>
      <c r="AV6" s="81" t="s">
        <v>242</v>
      </c>
      <c r="AW6" s="81" t="s">
        <v>242</v>
      </c>
      <c r="AX6" s="81" t="s">
        <v>242</v>
      </c>
      <c r="AY6" s="81" t="s">
        <v>242</v>
      </c>
      <c r="AZ6" s="81" t="s">
        <v>242</v>
      </c>
      <c r="BA6" s="81" t="s">
        <v>242</v>
      </c>
      <c r="BB6" s="81" t="s">
        <v>242</v>
      </c>
      <c r="BC6" s="81" t="s">
        <v>242</v>
      </c>
    </row>
    <row r="7" spans="1:55" ht="13.5" customHeight="1">
      <c r="A7" s="97" t="str">
        <f>水洗化人口等!A7</f>
        <v>福井県</v>
      </c>
      <c r="B7" s="90" t="str">
        <f>水洗化人口等!B7</f>
        <v>18000</v>
      </c>
      <c r="C7" s="89" t="s">
        <v>199</v>
      </c>
      <c r="D7" s="91">
        <f>SUM(E7,+H7,+K7)</f>
        <v>124887</v>
      </c>
      <c r="E7" s="91">
        <f>SUM(F7:G7)</f>
        <v>0</v>
      </c>
      <c r="F7" s="91">
        <f>SUM(F$8:F$207)</f>
        <v>0</v>
      </c>
      <c r="G7" s="91">
        <f>SUM(G$8:G$207)</f>
        <v>0</v>
      </c>
      <c r="H7" s="91">
        <f>SUM(I7:J7)</f>
        <v>3386</v>
      </c>
      <c r="I7" s="91">
        <f>SUM(I$8:I$207)</f>
        <v>62</v>
      </c>
      <c r="J7" s="91">
        <f>SUM(J$8:J$207)</f>
        <v>3324</v>
      </c>
      <c r="K7" s="91">
        <f>SUM(L7:M7)</f>
        <v>121501</v>
      </c>
      <c r="L7" s="91">
        <f>SUM(L$8:L$207)</f>
        <v>17102</v>
      </c>
      <c r="M7" s="91">
        <f>SUM(M$8:M$207)</f>
        <v>104399</v>
      </c>
      <c r="N7" s="91">
        <f>SUM(O7,+V7,+AC7)</f>
        <v>125766</v>
      </c>
      <c r="O7" s="91">
        <f>SUM(P7:U7)</f>
        <v>17164</v>
      </c>
      <c r="P7" s="91">
        <f t="shared" ref="P7:U7" si="0">SUM(P$8:P$207)</f>
        <v>14060</v>
      </c>
      <c r="Q7" s="91">
        <f t="shared" si="0"/>
        <v>0</v>
      </c>
      <c r="R7" s="91">
        <f t="shared" si="0"/>
        <v>0</v>
      </c>
      <c r="S7" s="91">
        <f t="shared" si="0"/>
        <v>3102</v>
      </c>
      <c r="T7" s="91">
        <f t="shared" si="0"/>
        <v>0</v>
      </c>
      <c r="U7" s="91">
        <f t="shared" si="0"/>
        <v>2</v>
      </c>
      <c r="V7" s="91">
        <f>SUM(W7:AB7)</f>
        <v>107723</v>
      </c>
      <c r="W7" s="91">
        <f t="shared" ref="W7:AB7" si="1">SUM(W$8:W$207)</f>
        <v>78211</v>
      </c>
      <c r="X7" s="91">
        <f t="shared" si="1"/>
        <v>0</v>
      </c>
      <c r="Y7" s="91">
        <f t="shared" si="1"/>
        <v>0</v>
      </c>
      <c r="Z7" s="91">
        <f t="shared" si="1"/>
        <v>29481</v>
      </c>
      <c r="AA7" s="91">
        <f t="shared" si="1"/>
        <v>0</v>
      </c>
      <c r="AB7" s="91">
        <f t="shared" si="1"/>
        <v>31</v>
      </c>
      <c r="AC7" s="91">
        <f>SUM(AD7:AE7)</f>
        <v>879</v>
      </c>
      <c r="AD7" s="91">
        <f>SUM(AD$8:AD$207)</f>
        <v>835</v>
      </c>
      <c r="AE7" s="91">
        <f>SUM(AE$8:AE$207)</f>
        <v>44</v>
      </c>
      <c r="AF7" s="91">
        <f>SUM(AG7:AI7)</f>
        <v>313</v>
      </c>
      <c r="AG7" s="91">
        <f>SUM(AG$8:AG$207)</f>
        <v>313</v>
      </c>
      <c r="AH7" s="91">
        <f>SUM(AH$8:AH$207)</f>
        <v>0</v>
      </c>
      <c r="AI7" s="91">
        <f>SUM(AI$8:AI$207)</f>
        <v>0</v>
      </c>
      <c r="AJ7" s="91">
        <f>SUM(AK7:AS7)</f>
        <v>4690</v>
      </c>
      <c r="AK7" s="91">
        <f t="shared" ref="AK7:AS7" si="2">SUM(AK$8:AK$207)</f>
        <v>961</v>
      </c>
      <c r="AL7" s="91">
        <f t="shared" si="2"/>
        <v>3505</v>
      </c>
      <c r="AM7" s="91">
        <f t="shared" si="2"/>
        <v>93</v>
      </c>
      <c r="AN7" s="91">
        <f t="shared" si="2"/>
        <v>53</v>
      </c>
      <c r="AO7" s="91">
        <f t="shared" si="2"/>
        <v>0</v>
      </c>
      <c r="AP7" s="91">
        <f t="shared" si="2"/>
        <v>0</v>
      </c>
      <c r="AQ7" s="91">
        <f t="shared" si="2"/>
        <v>22</v>
      </c>
      <c r="AR7" s="91">
        <f t="shared" si="2"/>
        <v>0</v>
      </c>
      <c r="AS7" s="91">
        <f t="shared" si="2"/>
        <v>56</v>
      </c>
      <c r="AT7" s="91">
        <f>SUM(AU7:AY7)</f>
        <v>89</v>
      </c>
      <c r="AU7" s="91">
        <f>SUM(AU$8:AU$207)</f>
        <v>89</v>
      </c>
      <c r="AV7" s="91">
        <f>SUM(AV$8:AV$207)</f>
        <v>0</v>
      </c>
      <c r="AW7" s="91">
        <f>SUM(AW$8:AW$207)</f>
        <v>0</v>
      </c>
      <c r="AX7" s="91">
        <f>SUM(AX$8:AX$207)</f>
        <v>0</v>
      </c>
      <c r="AY7" s="91">
        <f>SUM(AY$8:AY$207)</f>
        <v>0</v>
      </c>
      <c r="AZ7" s="91">
        <f>SUM(BA7:BC7)</f>
        <v>41</v>
      </c>
      <c r="BA7" s="91">
        <f>SUM(BA$8:BA$207)</f>
        <v>41</v>
      </c>
      <c r="BB7" s="91">
        <f>SUM(BB$8:BB$207)</f>
        <v>0</v>
      </c>
      <c r="BC7" s="91">
        <f>SUM(BC$8:BC$207)</f>
        <v>0</v>
      </c>
    </row>
    <row r="8" spans="1:55" ht="13.5" customHeight="1">
      <c r="A8" s="98" t="s">
        <v>36</v>
      </c>
      <c r="B8" s="96" t="s">
        <v>260</v>
      </c>
      <c r="C8" s="85" t="s">
        <v>261</v>
      </c>
      <c r="D8" s="87">
        <f>SUM(E8,+H8,+K8)</f>
        <v>30465</v>
      </c>
      <c r="E8" s="87">
        <f>SUM(F8:G8)</f>
        <v>0</v>
      </c>
      <c r="F8" s="87">
        <v>0</v>
      </c>
      <c r="G8" s="87">
        <v>0</v>
      </c>
      <c r="H8" s="87">
        <f>SUM(I8:J8)</f>
        <v>0</v>
      </c>
      <c r="I8" s="87">
        <v>0</v>
      </c>
      <c r="J8" s="87">
        <v>0</v>
      </c>
      <c r="K8" s="87">
        <f>SUM(L8:M8)</f>
        <v>30465</v>
      </c>
      <c r="L8" s="87">
        <v>2194</v>
      </c>
      <c r="M8" s="87">
        <v>28271</v>
      </c>
      <c r="N8" s="87">
        <f>SUM(O8,+V8,+AC8)</f>
        <v>30506</v>
      </c>
      <c r="O8" s="87">
        <f>SUM(P8:U8)</f>
        <v>2194</v>
      </c>
      <c r="P8" s="87">
        <v>0</v>
      </c>
      <c r="Q8" s="87">
        <v>0</v>
      </c>
      <c r="R8" s="87">
        <v>0</v>
      </c>
      <c r="S8" s="87">
        <v>2194</v>
      </c>
      <c r="T8" s="87">
        <v>0</v>
      </c>
      <c r="U8" s="87">
        <v>0</v>
      </c>
      <c r="V8" s="87">
        <f>SUM(W8:AB8)</f>
        <v>28271</v>
      </c>
      <c r="W8" s="87">
        <v>0</v>
      </c>
      <c r="X8" s="87">
        <v>0</v>
      </c>
      <c r="Y8" s="87">
        <v>0</v>
      </c>
      <c r="Z8" s="87">
        <v>28271</v>
      </c>
      <c r="AA8" s="87">
        <v>0</v>
      </c>
      <c r="AB8" s="87">
        <v>0</v>
      </c>
      <c r="AC8" s="87">
        <f>SUM(AD8:AE8)</f>
        <v>41</v>
      </c>
      <c r="AD8" s="87">
        <v>41</v>
      </c>
      <c r="AE8" s="87">
        <v>0</v>
      </c>
      <c r="AF8" s="87">
        <f>SUM(AG8:AI8)</f>
        <v>0</v>
      </c>
      <c r="AG8" s="87">
        <v>0</v>
      </c>
      <c r="AH8" s="87">
        <v>0</v>
      </c>
      <c r="AI8" s="87">
        <v>0</v>
      </c>
      <c r="AJ8" s="87">
        <f>SUM(AK8:AS8)</f>
        <v>0</v>
      </c>
      <c r="AK8" s="87">
        <v>0</v>
      </c>
      <c r="AL8" s="87">
        <v>0</v>
      </c>
      <c r="AM8" s="87">
        <v>0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f>SUM(AU8:AY8)</f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>SUM(BA8:BC8)</f>
        <v>0</v>
      </c>
      <c r="BA8" s="87">
        <v>0</v>
      </c>
      <c r="BB8" s="87">
        <v>0</v>
      </c>
      <c r="BC8" s="87">
        <v>0</v>
      </c>
    </row>
    <row r="9" spans="1:55" ht="13.5" customHeight="1">
      <c r="A9" s="98" t="s">
        <v>36</v>
      </c>
      <c r="B9" s="96" t="s">
        <v>264</v>
      </c>
      <c r="C9" s="85" t="s">
        <v>265</v>
      </c>
      <c r="D9" s="87">
        <f>SUM(E9,+H9,+K9)</f>
        <v>14813</v>
      </c>
      <c r="E9" s="87">
        <f>SUM(F9:G9)</f>
        <v>0</v>
      </c>
      <c r="F9" s="87">
        <v>0</v>
      </c>
      <c r="G9" s="87">
        <v>0</v>
      </c>
      <c r="H9" s="87">
        <f>SUM(I9:J9)</f>
        <v>0</v>
      </c>
      <c r="I9" s="87">
        <v>0</v>
      </c>
      <c r="J9" s="87">
        <v>0</v>
      </c>
      <c r="K9" s="87">
        <f>SUM(L9:M9)</f>
        <v>14813</v>
      </c>
      <c r="L9" s="87">
        <v>2855</v>
      </c>
      <c r="M9" s="87">
        <v>11958</v>
      </c>
      <c r="N9" s="87">
        <f>SUM(O9,+V9,+AC9)</f>
        <v>14813</v>
      </c>
      <c r="O9" s="87">
        <f>SUM(P9:U9)</f>
        <v>2855</v>
      </c>
      <c r="P9" s="87">
        <v>2855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>SUM(W9:AB9)</f>
        <v>11958</v>
      </c>
      <c r="W9" s="87">
        <v>11958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>SUM(AD9:AE9)</f>
        <v>0</v>
      </c>
      <c r="AD9" s="87">
        <v>0</v>
      </c>
      <c r="AE9" s="87">
        <v>0</v>
      </c>
      <c r="AF9" s="87">
        <f>SUM(AG9:AI9)</f>
        <v>6</v>
      </c>
      <c r="AG9" s="87">
        <v>6</v>
      </c>
      <c r="AH9" s="87">
        <v>0</v>
      </c>
      <c r="AI9" s="87">
        <v>0</v>
      </c>
      <c r="AJ9" s="87">
        <f>SUM(AK9:AS9)</f>
        <v>6</v>
      </c>
      <c r="AK9" s="87">
        <v>0</v>
      </c>
      <c r="AL9" s="87">
        <v>0</v>
      </c>
      <c r="AM9" s="87">
        <v>6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>SUM(AU9:AY9)</f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>SUM(BA9:BC9)</f>
        <v>0</v>
      </c>
      <c r="BA9" s="87">
        <v>0</v>
      </c>
      <c r="BB9" s="87">
        <v>0</v>
      </c>
      <c r="BC9" s="87">
        <v>0</v>
      </c>
    </row>
    <row r="10" spans="1:55" ht="13.5" customHeight="1">
      <c r="A10" s="98" t="s">
        <v>36</v>
      </c>
      <c r="B10" s="96" t="s">
        <v>266</v>
      </c>
      <c r="C10" s="85" t="s">
        <v>267</v>
      </c>
      <c r="D10" s="87">
        <f>SUM(E10,+H10,+K10)</f>
        <v>5080</v>
      </c>
      <c r="E10" s="87">
        <f>SUM(F10:G10)</f>
        <v>0</v>
      </c>
      <c r="F10" s="87">
        <v>0</v>
      </c>
      <c r="G10" s="87">
        <v>0</v>
      </c>
      <c r="H10" s="87">
        <f>SUM(I10:J10)</f>
        <v>0</v>
      </c>
      <c r="I10" s="87">
        <v>0</v>
      </c>
      <c r="J10" s="87">
        <v>0</v>
      </c>
      <c r="K10" s="87">
        <f>SUM(L10:M10)</f>
        <v>5080</v>
      </c>
      <c r="L10" s="87">
        <v>1159</v>
      </c>
      <c r="M10" s="87">
        <v>3921</v>
      </c>
      <c r="N10" s="87">
        <f>SUM(O10,+V10,+AC10)</f>
        <v>5080</v>
      </c>
      <c r="O10" s="87">
        <f>SUM(P10:U10)</f>
        <v>1159</v>
      </c>
      <c r="P10" s="87">
        <v>1159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>SUM(W10:AB10)</f>
        <v>3921</v>
      </c>
      <c r="W10" s="87">
        <v>3921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>SUM(AD10:AE10)</f>
        <v>0</v>
      </c>
      <c r="AD10" s="87">
        <v>0</v>
      </c>
      <c r="AE10" s="87">
        <v>0</v>
      </c>
      <c r="AF10" s="87">
        <f>SUM(AG10:AI10)</f>
        <v>0</v>
      </c>
      <c r="AG10" s="87">
        <v>0</v>
      </c>
      <c r="AH10" s="87">
        <v>0</v>
      </c>
      <c r="AI10" s="87">
        <v>0</v>
      </c>
      <c r="AJ10" s="87">
        <f>SUM(AK10:AS10)</f>
        <v>0</v>
      </c>
      <c r="AK10" s="87">
        <v>0</v>
      </c>
      <c r="AL10" s="87">
        <v>0</v>
      </c>
      <c r="AM10" s="87">
        <v>0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0</v>
      </c>
      <c r="AT10" s="87">
        <f>SUM(AU10:AY10)</f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>SUM(BA10:BC10)</f>
        <v>0</v>
      </c>
      <c r="BA10" s="87">
        <v>0</v>
      </c>
      <c r="BB10" s="87">
        <v>0</v>
      </c>
      <c r="BC10" s="87">
        <v>0</v>
      </c>
    </row>
    <row r="11" spans="1:55" ht="13.5" customHeight="1">
      <c r="A11" s="98" t="s">
        <v>36</v>
      </c>
      <c r="B11" s="96" t="s">
        <v>268</v>
      </c>
      <c r="C11" s="85" t="s">
        <v>269</v>
      </c>
      <c r="D11" s="87">
        <f>SUM(E11,+H11,+K11)</f>
        <v>15307</v>
      </c>
      <c r="E11" s="87">
        <f>SUM(F11:G11)</f>
        <v>0</v>
      </c>
      <c r="F11" s="87">
        <v>0</v>
      </c>
      <c r="G11" s="87">
        <v>0</v>
      </c>
      <c r="H11" s="87">
        <f>SUM(I11:J11)</f>
        <v>62</v>
      </c>
      <c r="I11" s="87">
        <v>62</v>
      </c>
      <c r="J11" s="87">
        <v>0</v>
      </c>
      <c r="K11" s="87">
        <f>SUM(L11:M11)</f>
        <v>15245</v>
      </c>
      <c r="L11" s="87">
        <v>3562</v>
      </c>
      <c r="M11" s="87">
        <v>11683</v>
      </c>
      <c r="N11" s="87">
        <f>SUM(O11,+V11,+AC11)</f>
        <v>16077</v>
      </c>
      <c r="O11" s="87">
        <f>SUM(P11:U11)</f>
        <v>3624</v>
      </c>
      <c r="P11" s="87">
        <v>3624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>SUM(W11:AB11)</f>
        <v>11683</v>
      </c>
      <c r="W11" s="87">
        <v>11683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>SUM(AD11:AE11)</f>
        <v>770</v>
      </c>
      <c r="AD11" s="87">
        <v>770</v>
      </c>
      <c r="AE11" s="87">
        <v>0</v>
      </c>
      <c r="AF11" s="87">
        <f>SUM(AG11:AI11)</f>
        <v>29</v>
      </c>
      <c r="AG11" s="87">
        <v>29</v>
      </c>
      <c r="AH11" s="87">
        <v>0</v>
      </c>
      <c r="AI11" s="87">
        <v>0</v>
      </c>
      <c r="AJ11" s="87">
        <f>SUM(AK11:AS11)</f>
        <v>147</v>
      </c>
      <c r="AK11" s="87">
        <v>147</v>
      </c>
      <c r="AL11" s="87">
        <v>0</v>
      </c>
      <c r="AM11" s="87">
        <v>0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>SUM(AU11:AY11)</f>
        <v>29</v>
      </c>
      <c r="AU11" s="87">
        <v>29</v>
      </c>
      <c r="AV11" s="87">
        <v>0</v>
      </c>
      <c r="AW11" s="87">
        <v>0</v>
      </c>
      <c r="AX11" s="87">
        <v>0</v>
      </c>
      <c r="AY11" s="87">
        <v>0</v>
      </c>
      <c r="AZ11" s="87">
        <f>SUM(BA11:BC11)</f>
        <v>0</v>
      </c>
      <c r="BA11" s="87">
        <v>0</v>
      </c>
      <c r="BB11" s="87">
        <v>0</v>
      </c>
      <c r="BC11" s="87">
        <v>0</v>
      </c>
    </row>
    <row r="12" spans="1:55" ht="13.5" customHeight="1">
      <c r="A12" s="98" t="s">
        <v>36</v>
      </c>
      <c r="B12" s="96" t="s">
        <v>270</v>
      </c>
      <c r="C12" s="85" t="s">
        <v>271</v>
      </c>
      <c r="D12" s="87">
        <f>SUM(E12,+H12,+K12)</f>
        <v>3173</v>
      </c>
      <c r="E12" s="87">
        <f>SUM(F12:G12)</f>
        <v>0</v>
      </c>
      <c r="F12" s="87">
        <v>0</v>
      </c>
      <c r="G12" s="87">
        <v>0</v>
      </c>
      <c r="H12" s="87">
        <f>SUM(I12:J12)</f>
        <v>0</v>
      </c>
      <c r="I12" s="87">
        <v>0</v>
      </c>
      <c r="J12" s="87">
        <v>0</v>
      </c>
      <c r="K12" s="87">
        <f>SUM(L12:M12)</f>
        <v>3173</v>
      </c>
      <c r="L12" s="87">
        <v>1176</v>
      </c>
      <c r="M12" s="87">
        <v>1997</v>
      </c>
      <c r="N12" s="87">
        <f>SUM(O12,+V12,+AC12)</f>
        <v>3238</v>
      </c>
      <c r="O12" s="87">
        <f>SUM(P12:U12)</f>
        <v>1176</v>
      </c>
      <c r="P12" s="87">
        <v>1176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>SUM(W12:AB12)</f>
        <v>1997</v>
      </c>
      <c r="W12" s="87">
        <v>1997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>SUM(AD12:AE12)</f>
        <v>65</v>
      </c>
      <c r="AD12" s="87">
        <v>24</v>
      </c>
      <c r="AE12" s="87">
        <v>41</v>
      </c>
      <c r="AF12" s="87">
        <f>SUM(AG12:AI12)</f>
        <v>1</v>
      </c>
      <c r="AG12" s="87">
        <v>1</v>
      </c>
      <c r="AH12" s="87">
        <v>0</v>
      </c>
      <c r="AI12" s="87">
        <v>0</v>
      </c>
      <c r="AJ12" s="87">
        <f>SUM(AK12:AS12)</f>
        <v>1</v>
      </c>
      <c r="AK12" s="87">
        <v>0</v>
      </c>
      <c r="AL12" s="87">
        <v>0</v>
      </c>
      <c r="AM12" s="87">
        <v>1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>SUM(AU12:AY12)</f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>SUM(BA12:BC12)</f>
        <v>0</v>
      </c>
      <c r="BA12" s="87">
        <v>0</v>
      </c>
      <c r="BB12" s="87">
        <v>0</v>
      </c>
      <c r="BC12" s="87">
        <v>0</v>
      </c>
    </row>
    <row r="13" spans="1:55" ht="13.5" customHeight="1">
      <c r="A13" s="98" t="s">
        <v>36</v>
      </c>
      <c r="B13" s="96" t="s">
        <v>272</v>
      </c>
      <c r="C13" s="85" t="s">
        <v>273</v>
      </c>
      <c r="D13" s="87">
        <f>SUM(E13,+H13,+K13)</f>
        <v>10806</v>
      </c>
      <c r="E13" s="87">
        <f>SUM(F13:G13)</f>
        <v>0</v>
      </c>
      <c r="F13" s="87">
        <v>0</v>
      </c>
      <c r="G13" s="87">
        <v>0</v>
      </c>
      <c r="H13" s="87">
        <f>SUM(I13:J13)</f>
        <v>0</v>
      </c>
      <c r="I13" s="87">
        <v>0</v>
      </c>
      <c r="J13" s="87">
        <v>0</v>
      </c>
      <c r="K13" s="87">
        <f>SUM(L13:M13)</f>
        <v>10806</v>
      </c>
      <c r="L13" s="87">
        <v>994</v>
      </c>
      <c r="M13" s="87">
        <v>9812</v>
      </c>
      <c r="N13" s="87">
        <f>SUM(O13,+V13,+AC13)</f>
        <v>10806</v>
      </c>
      <c r="O13" s="87">
        <f>SUM(P13:U13)</f>
        <v>994</v>
      </c>
      <c r="P13" s="87">
        <v>994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>SUM(W13:AB13)</f>
        <v>9812</v>
      </c>
      <c r="W13" s="87">
        <v>9812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>SUM(AD13:AE13)</f>
        <v>0</v>
      </c>
      <c r="AD13" s="87">
        <v>0</v>
      </c>
      <c r="AE13" s="87">
        <v>0</v>
      </c>
      <c r="AF13" s="87">
        <f>SUM(AG13:AI13)</f>
        <v>0</v>
      </c>
      <c r="AG13" s="87">
        <v>0</v>
      </c>
      <c r="AH13" s="87">
        <v>0</v>
      </c>
      <c r="AI13" s="87">
        <v>0</v>
      </c>
      <c r="AJ13" s="87">
        <f>SUM(AK13:AS13)</f>
        <v>0</v>
      </c>
      <c r="AK13" s="87">
        <v>0</v>
      </c>
      <c r="AL13" s="87">
        <v>0</v>
      </c>
      <c r="AM13" s="87">
        <v>0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>SUM(AU13:AY13)</f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>SUM(BA13:BC13)</f>
        <v>0</v>
      </c>
      <c r="BA13" s="87">
        <v>0</v>
      </c>
      <c r="BB13" s="87">
        <v>0</v>
      </c>
      <c r="BC13" s="87">
        <v>0</v>
      </c>
    </row>
    <row r="14" spans="1:55" ht="13.5" customHeight="1">
      <c r="A14" s="98" t="s">
        <v>36</v>
      </c>
      <c r="B14" s="96" t="s">
        <v>274</v>
      </c>
      <c r="C14" s="85" t="s">
        <v>275</v>
      </c>
      <c r="D14" s="87">
        <f>SUM(E14,+H14,+K14)</f>
        <v>2613</v>
      </c>
      <c r="E14" s="87">
        <f>SUM(F14:G14)</f>
        <v>0</v>
      </c>
      <c r="F14" s="87">
        <v>0</v>
      </c>
      <c r="G14" s="87">
        <v>0</v>
      </c>
      <c r="H14" s="87">
        <f>SUM(I14:J14)</f>
        <v>0</v>
      </c>
      <c r="I14" s="87">
        <v>0</v>
      </c>
      <c r="J14" s="87">
        <v>0</v>
      </c>
      <c r="K14" s="87">
        <f>SUM(L14:M14)</f>
        <v>2613</v>
      </c>
      <c r="L14" s="87">
        <v>595</v>
      </c>
      <c r="M14" s="87">
        <v>2018</v>
      </c>
      <c r="N14" s="87">
        <f>SUM(O14,+V14,+AC14)</f>
        <v>2613</v>
      </c>
      <c r="O14" s="87">
        <f>SUM(P14:U14)</f>
        <v>595</v>
      </c>
      <c r="P14" s="87">
        <v>595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>SUM(W14:AB14)</f>
        <v>2018</v>
      </c>
      <c r="W14" s="87">
        <v>2018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>SUM(AD14:AE14)</f>
        <v>0</v>
      </c>
      <c r="AD14" s="87">
        <v>0</v>
      </c>
      <c r="AE14" s="87">
        <v>0</v>
      </c>
      <c r="AF14" s="87">
        <f>SUM(AG14:AI14)</f>
        <v>0</v>
      </c>
      <c r="AG14" s="87">
        <v>0</v>
      </c>
      <c r="AH14" s="87">
        <v>0</v>
      </c>
      <c r="AI14" s="87">
        <v>0</v>
      </c>
      <c r="AJ14" s="87">
        <f>SUM(AK14:AS14)</f>
        <v>0</v>
      </c>
      <c r="AK14" s="87">
        <v>0</v>
      </c>
      <c r="AL14" s="87">
        <v>0</v>
      </c>
      <c r="AM14" s="87">
        <v>0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>SUM(AU14:AY14)</f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>SUM(BA14:BC14)</f>
        <v>0</v>
      </c>
      <c r="BA14" s="87">
        <v>0</v>
      </c>
      <c r="BB14" s="87">
        <v>0</v>
      </c>
      <c r="BC14" s="87">
        <v>0</v>
      </c>
    </row>
    <row r="15" spans="1:55" ht="13.5" customHeight="1">
      <c r="A15" s="98" t="s">
        <v>36</v>
      </c>
      <c r="B15" s="96" t="s">
        <v>276</v>
      </c>
      <c r="C15" s="85" t="s">
        <v>277</v>
      </c>
      <c r="D15" s="87">
        <f>SUM(E15,+H15,+K15)</f>
        <v>19437</v>
      </c>
      <c r="E15" s="87">
        <f>SUM(F15:G15)</f>
        <v>0</v>
      </c>
      <c r="F15" s="87">
        <v>0</v>
      </c>
      <c r="G15" s="87">
        <v>0</v>
      </c>
      <c r="H15" s="87">
        <f>SUM(I15:J15)</f>
        <v>0</v>
      </c>
      <c r="I15" s="87">
        <v>0</v>
      </c>
      <c r="J15" s="87">
        <v>0</v>
      </c>
      <c r="K15" s="87">
        <f>SUM(L15:M15)</f>
        <v>19437</v>
      </c>
      <c r="L15" s="87">
        <v>1467</v>
      </c>
      <c r="M15" s="87">
        <v>17970</v>
      </c>
      <c r="N15" s="87">
        <f>SUM(O15,+V15,+AC15)</f>
        <v>19437</v>
      </c>
      <c r="O15" s="87">
        <f>SUM(P15:U15)</f>
        <v>1467</v>
      </c>
      <c r="P15" s="87">
        <v>1467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>SUM(W15:AB15)</f>
        <v>17970</v>
      </c>
      <c r="W15" s="87">
        <v>17970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>SUM(AD15:AE15)</f>
        <v>0</v>
      </c>
      <c r="AD15" s="87">
        <v>0</v>
      </c>
      <c r="AE15" s="87">
        <v>0</v>
      </c>
      <c r="AF15" s="87">
        <f>SUM(AG15:AI15)</f>
        <v>94</v>
      </c>
      <c r="AG15" s="87">
        <v>94</v>
      </c>
      <c r="AH15" s="87">
        <v>0</v>
      </c>
      <c r="AI15" s="87">
        <v>0</v>
      </c>
      <c r="AJ15" s="87">
        <f>SUM(AK15:AS15)</f>
        <v>741</v>
      </c>
      <c r="AK15" s="87">
        <v>698</v>
      </c>
      <c r="AL15" s="87">
        <v>0</v>
      </c>
      <c r="AM15" s="87">
        <v>0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43</v>
      </c>
      <c r="AT15" s="87">
        <f>SUM(AU15:AY15)</f>
        <v>51</v>
      </c>
      <c r="AU15" s="87">
        <v>51</v>
      </c>
      <c r="AV15" s="87">
        <v>0</v>
      </c>
      <c r="AW15" s="87">
        <v>0</v>
      </c>
      <c r="AX15" s="87">
        <v>0</v>
      </c>
      <c r="AY15" s="87">
        <v>0</v>
      </c>
      <c r="AZ15" s="87">
        <f>SUM(BA15:BC15)</f>
        <v>0</v>
      </c>
      <c r="BA15" s="87">
        <v>0</v>
      </c>
      <c r="BB15" s="87">
        <v>0</v>
      </c>
      <c r="BC15" s="87">
        <v>0</v>
      </c>
    </row>
    <row r="16" spans="1:55" ht="13.5" customHeight="1">
      <c r="A16" s="98" t="s">
        <v>36</v>
      </c>
      <c r="B16" s="96" t="s">
        <v>278</v>
      </c>
      <c r="C16" s="85" t="s">
        <v>279</v>
      </c>
      <c r="D16" s="87">
        <f>SUM(E16,+H16,+K16)</f>
        <v>6806</v>
      </c>
      <c r="E16" s="87">
        <f>SUM(F16:G16)</f>
        <v>0</v>
      </c>
      <c r="F16" s="87">
        <v>0</v>
      </c>
      <c r="G16" s="87">
        <v>0</v>
      </c>
      <c r="H16" s="87">
        <f>SUM(I16:J16)</f>
        <v>0</v>
      </c>
      <c r="I16" s="87">
        <v>0</v>
      </c>
      <c r="J16" s="87">
        <v>0</v>
      </c>
      <c r="K16" s="87">
        <f>SUM(L16:M16)</f>
        <v>6806</v>
      </c>
      <c r="L16" s="87">
        <v>1143</v>
      </c>
      <c r="M16" s="87">
        <v>5663</v>
      </c>
      <c r="N16" s="87">
        <f>SUM(O16,+V16,+AC16)</f>
        <v>6806</v>
      </c>
      <c r="O16" s="87">
        <f>SUM(P16:U16)</f>
        <v>1143</v>
      </c>
      <c r="P16" s="87">
        <v>1143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>SUM(W16:AB16)</f>
        <v>5663</v>
      </c>
      <c r="W16" s="87">
        <v>5663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>SUM(AD16:AE16)</f>
        <v>0</v>
      </c>
      <c r="AD16" s="87">
        <v>0</v>
      </c>
      <c r="AE16" s="87">
        <v>0</v>
      </c>
      <c r="AF16" s="87">
        <f>SUM(AG16:AI16)</f>
        <v>6</v>
      </c>
      <c r="AG16" s="87">
        <v>6</v>
      </c>
      <c r="AH16" s="87">
        <v>0</v>
      </c>
      <c r="AI16" s="87">
        <v>0</v>
      </c>
      <c r="AJ16" s="87">
        <f>SUM(AK16:AS16)</f>
        <v>187</v>
      </c>
      <c r="AK16" s="87">
        <v>0</v>
      </c>
      <c r="AL16" s="87">
        <v>181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6</v>
      </c>
      <c r="AT16" s="87">
        <f>SUM(AU16:AY16)</f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>SUM(BA16:BC16)</f>
        <v>41</v>
      </c>
      <c r="BA16" s="87">
        <v>41</v>
      </c>
      <c r="BB16" s="87">
        <v>0</v>
      </c>
      <c r="BC16" s="87">
        <v>0</v>
      </c>
    </row>
    <row r="17" spans="1:55" ht="13.5" customHeight="1">
      <c r="A17" s="98" t="s">
        <v>36</v>
      </c>
      <c r="B17" s="96" t="s">
        <v>280</v>
      </c>
      <c r="C17" s="85" t="s">
        <v>281</v>
      </c>
      <c r="D17" s="87">
        <f>SUM(E17,+H17,+K17)</f>
        <v>731</v>
      </c>
      <c r="E17" s="87">
        <f>SUM(F17:G17)</f>
        <v>0</v>
      </c>
      <c r="F17" s="87">
        <v>0</v>
      </c>
      <c r="G17" s="87">
        <v>0</v>
      </c>
      <c r="H17" s="87">
        <f>SUM(I17:J17)</f>
        <v>0</v>
      </c>
      <c r="I17" s="87">
        <v>0</v>
      </c>
      <c r="J17" s="87">
        <v>0</v>
      </c>
      <c r="K17" s="87">
        <f>SUM(L17:M17)</f>
        <v>731</v>
      </c>
      <c r="L17" s="87">
        <v>176</v>
      </c>
      <c r="M17" s="87">
        <v>555</v>
      </c>
      <c r="N17" s="87">
        <f>SUM(O17,+V17,+AC17)</f>
        <v>731</v>
      </c>
      <c r="O17" s="87">
        <f>SUM(P17:U17)</f>
        <v>176</v>
      </c>
      <c r="P17" s="87">
        <v>176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>SUM(W17:AB17)</f>
        <v>555</v>
      </c>
      <c r="W17" s="87">
        <v>555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>SUM(AD17:AE17)</f>
        <v>0</v>
      </c>
      <c r="AD17" s="87">
        <v>0</v>
      </c>
      <c r="AE17" s="87">
        <v>0</v>
      </c>
      <c r="AF17" s="87">
        <f>SUM(AG17:AI17)</f>
        <v>0</v>
      </c>
      <c r="AG17" s="87">
        <v>0</v>
      </c>
      <c r="AH17" s="87">
        <v>0</v>
      </c>
      <c r="AI17" s="87">
        <v>0</v>
      </c>
      <c r="AJ17" s="87">
        <f>SUM(AK17:AS17)</f>
        <v>0</v>
      </c>
      <c r="AK17" s="87">
        <v>0</v>
      </c>
      <c r="AL17" s="87">
        <v>0</v>
      </c>
      <c r="AM17" s="87">
        <v>0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>SUM(AU17:AY17)</f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>SUM(BA17:BC17)</f>
        <v>0</v>
      </c>
      <c r="BA17" s="87">
        <v>0</v>
      </c>
      <c r="BB17" s="87">
        <v>0</v>
      </c>
      <c r="BC17" s="87">
        <v>0</v>
      </c>
    </row>
    <row r="18" spans="1:55" ht="13.5" customHeight="1">
      <c r="A18" s="98" t="s">
        <v>36</v>
      </c>
      <c r="B18" s="96" t="s">
        <v>282</v>
      </c>
      <c r="C18" s="85" t="s">
        <v>283</v>
      </c>
      <c r="D18" s="87">
        <f>SUM(E18,+H18,+K18)</f>
        <v>131</v>
      </c>
      <c r="E18" s="87">
        <f>SUM(F18:G18)</f>
        <v>0</v>
      </c>
      <c r="F18" s="87">
        <v>0</v>
      </c>
      <c r="G18" s="87">
        <v>0</v>
      </c>
      <c r="H18" s="87">
        <f>SUM(I18:J18)</f>
        <v>0</v>
      </c>
      <c r="I18" s="87">
        <v>0</v>
      </c>
      <c r="J18" s="87">
        <v>0</v>
      </c>
      <c r="K18" s="87">
        <f>SUM(L18:M18)</f>
        <v>131</v>
      </c>
      <c r="L18" s="87">
        <v>112</v>
      </c>
      <c r="M18" s="87">
        <v>19</v>
      </c>
      <c r="N18" s="87">
        <f>SUM(O18,+V18,+AC18)</f>
        <v>131</v>
      </c>
      <c r="O18" s="87">
        <f>SUM(P18:U18)</f>
        <v>112</v>
      </c>
      <c r="P18" s="87">
        <v>0</v>
      </c>
      <c r="Q18" s="87">
        <v>0</v>
      </c>
      <c r="R18" s="87">
        <v>0</v>
      </c>
      <c r="S18" s="87">
        <v>112</v>
      </c>
      <c r="T18" s="87">
        <v>0</v>
      </c>
      <c r="U18" s="87">
        <v>0</v>
      </c>
      <c r="V18" s="87">
        <f>SUM(W18:AB18)</f>
        <v>19</v>
      </c>
      <c r="W18" s="87">
        <v>0</v>
      </c>
      <c r="X18" s="87">
        <v>0</v>
      </c>
      <c r="Y18" s="87">
        <v>0</v>
      </c>
      <c r="Z18" s="87">
        <v>19</v>
      </c>
      <c r="AA18" s="87">
        <v>0</v>
      </c>
      <c r="AB18" s="87">
        <v>0</v>
      </c>
      <c r="AC18" s="87">
        <f>SUM(AD18:AE18)</f>
        <v>0</v>
      </c>
      <c r="AD18" s="87">
        <v>0</v>
      </c>
      <c r="AE18" s="87">
        <v>0</v>
      </c>
      <c r="AF18" s="87">
        <f>SUM(AG18:AI18)</f>
        <v>0</v>
      </c>
      <c r="AG18" s="87">
        <v>0</v>
      </c>
      <c r="AH18" s="87">
        <v>0</v>
      </c>
      <c r="AI18" s="87">
        <v>0</v>
      </c>
      <c r="AJ18" s="87">
        <f>SUM(AK18:AS18)</f>
        <v>0</v>
      </c>
      <c r="AK18" s="87">
        <v>0</v>
      </c>
      <c r="AL18" s="87">
        <v>0</v>
      </c>
      <c r="AM18" s="87">
        <v>0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>SUM(AU18:AY18)</f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>SUM(BA18:BC18)</f>
        <v>0</v>
      </c>
      <c r="BA18" s="87">
        <v>0</v>
      </c>
      <c r="BB18" s="87">
        <v>0</v>
      </c>
      <c r="BC18" s="87">
        <v>0</v>
      </c>
    </row>
    <row r="19" spans="1:55" ht="13.5" customHeight="1">
      <c r="A19" s="98" t="s">
        <v>36</v>
      </c>
      <c r="B19" s="96" t="s">
        <v>284</v>
      </c>
      <c r="C19" s="85" t="s">
        <v>285</v>
      </c>
      <c r="D19" s="87">
        <f>SUM(E19,+H19,+K19)</f>
        <v>3232</v>
      </c>
      <c r="E19" s="87">
        <f>SUM(F19:G19)</f>
        <v>0</v>
      </c>
      <c r="F19" s="87">
        <v>0</v>
      </c>
      <c r="G19" s="87">
        <v>0</v>
      </c>
      <c r="H19" s="87">
        <f>SUM(I19:J19)</f>
        <v>0</v>
      </c>
      <c r="I19" s="87">
        <v>0</v>
      </c>
      <c r="J19" s="87">
        <v>0</v>
      </c>
      <c r="K19" s="87">
        <f>SUM(L19:M19)</f>
        <v>3232</v>
      </c>
      <c r="L19" s="87">
        <v>158</v>
      </c>
      <c r="M19" s="87">
        <v>3074</v>
      </c>
      <c r="N19" s="87">
        <f>SUM(O19,+V19,+AC19)</f>
        <v>3232</v>
      </c>
      <c r="O19" s="87">
        <f>SUM(P19:U19)</f>
        <v>158</v>
      </c>
      <c r="P19" s="87">
        <v>158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>SUM(W19:AB19)</f>
        <v>3074</v>
      </c>
      <c r="W19" s="87">
        <v>3074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>SUM(AD19:AE19)</f>
        <v>0</v>
      </c>
      <c r="AD19" s="87">
        <v>0</v>
      </c>
      <c r="AE19" s="87">
        <v>0</v>
      </c>
      <c r="AF19" s="87">
        <f>SUM(AG19:AI19)</f>
        <v>16</v>
      </c>
      <c r="AG19" s="87">
        <v>16</v>
      </c>
      <c r="AH19" s="87">
        <v>0</v>
      </c>
      <c r="AI19" s="87">
        <v>0</v>
      </c>
      <c r="AJ19" s="87">
        <f>SUM(AK19:AS19)</f>
        <v>123</v>
      </c>
      <c r="AK19" s="87">
        <v>116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7</v>
      </c>
      <c r="AT19" s="87">
        <f>SUM(AU19:AY19)</f>
        <v>9</v>
      </c>
      <c r="AU19" s="87">
        <v>9</v>
      </c>
      <c r="AV19" s="87">
        <v>0</v>
      </c>
      <c r="AW19" s="87">
        <v>0</v>
      </c>
      <c r="AX19" s="87">
        <v>0</v>
      </c>
      <c r="AY19" s="87">
        <v>0</v>
      </c>
      <c r="AZ19" s="87">
        <f>SUM(BA19:BC19)</f>
        <v>0</v>
      </c>
      <c r="BA19" s="87">
        <v>0</v>
      </c>
      <c r="BB19" s="87">
        <v>0</v>
      </c>
      <c r="BC19" s="87">
        <v>0</v>
      </c>
    </row>
    <row r="20" spans="1:55" ht="13.5" customHeight="1">
      <c r="A20" s="98" t="s">
        <v>36</v>
      </c>
      <c r="B20" s="96" t="s">
        <v>286</v>
      </c>
      <c r="C20" s="85" t="s">
        <v>287</v>
      </c>
      <c r="D20" s="87">
        <f>SUM(E20,+H20,+K20)</f>
        <v>2194</v>
      </c>
      <c r="E20" s="87">
        <f>SUM(F20:G20)</f>
        <v>0</v>
      </c>
      <c r="F20" s="87">
        <v>0</v>
      </c>
      <c r="G20" s="87">
        <v>0</v>
      </c>
      <c r="H20" s="87">
        <f>SUM(I20:J20)</f>
        <v>0</v>
      </c>
      <c r="I20" s="87">
        <v>0</v>
      </c>
      <c r="J20" s="87">
        <v>0</v>
      </c>
      <c r="K20" s="87">
        <f>SUM(L20:M20)</f>
        <v>2194</v>
      </c>
      <c r="L20" s="87">
        <v>238</v>
      </c>
      <c r="M20" s="87">
        <v>1956</v>
      </c>
      <c r="N20" s="87">
        <f>SUM(O20,+V20,+AC20)</f>
        <v>2194</v>
      </c>
      <c r="O20" s="87">
        <f>SUM(P20:U20)</f>
        <v>238</v>
      </c>
      <c r="P20" s="87">
        <v>238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>SUM(W20:AB20)</f>
        <v>1956</v>
      </c>
      <c r="W20" s="87">
        <v>1956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>SUM(AD20:AE20)</f>
        <v>0</v>
      </c>
      <c r="AD20" s="87">
        <v>0</v>
      </c>
      <c r="AE20" s="87">
        <v>0</v>
      </c>
      <c r="AF20" s="87">
        <f>SUM(AG20:AI20)</f>
        <v>0</v>
      </c>
      <c r="AG20" s="87">
        <v>0</v>
      </c>
      <c r="AH20" s="87">
        <v>0</v>
      </c>
      <c r="AI20" s="87">
        <v>0</v>
      </c>
      <c r="AJ20" s="87">
        <f>SUM(AK20:AS20)</f>
        <v>0</v>
      </c>
      <c r="AK20" s="87">
        <v>0</v>
      </c>
      <c r="AL20" s="87">
        <v>0</v>
      </c>
      <c r="AM20" s="87">
        <v>0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>SUM(AU20:AY20)</f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>SUM(BA20:BC20)</f>
        <v>0</v>
      </c>
      <c r="BA20" s="87">
        <v>0</v>
      </c>
      <c r="BB20" s="87">
        <v>0</v>
      </c>
      <c r="BC20" s="87">
        <v>0</v>
      </c>
    </row>
    <row r="21" spans="1:55" ht="13.5" customHeight="1">
      <c r="A21" s="98" t="s">
        <v>36</v>
      </c>
      <c r="B21" s="96" t="s">
        <v>288</v>
      </c>
      <c r="C21" s="85" t="s">
        <v>289</v>
      </c>
      <c r="D21" s="87">
        <f>SUM(E21,+H21,+K21)</f>
        <v>2581</v>
      </c>
      <c r="E21" s="87">
        <f>SUM(F21:G21)</f>
        <v>0</v>
      </c>
      <c r="F21" s="87">
        <v>0</v>
      </c>
      <c r="G21" s="87">
        <v>0</v>
      </c>
      <c r="H21" s="87">
        <f>SUM(I21:J21)</f>
        <v>0</v>
      </c>
      <c r="I21" s="87">
        <v>0</v>
      </c>
      <c r="J21" s="87">
        <v>0</v>
      </c>
      <c r="K21" s="87">
        <f>SUM(L21:M21)</f>
        <v>2581</v>
      </c>
      <c r="L21" s="87">
        <v>183</v>
      </c>
      <c r="M21" s="87">
        <v>2398</v>
      </c>
      <c r="N21" s="87">
        <f>SUM(O21,+V21,+AC21)</f>
        <v>2581</v>
      </c>
      <c r="O21" s="87">
        <f>SUM(P21:U21)</f>
        <v>183</v>
      </c>
      <c r="P21" s="87">
        <v>181</v>
      </c>
      <c r="Q21" s="87">
        <v>0</v>
      </c>
      <c r="R21" s="87">
        <v>0</v>
      </c>
      <c r="S21" s="87">
        <v>0</v>
      </c>
      <c r="T21" s="87">
        <v>0</v>
      </c>
      <c r="U21" s="87">
        <v>2</v>
      </c>
      <c r="V21" s="87">
        <f>SUM(W21:AB21)</f>
        <v>2398</v>
      </c>
      <c r="W21" s="87">
        <v>2370</v>
      </c>
      <c r="X21" s="87">
        <v>0</v>
      </c>
      <c r="Y21" s="87">
        <v>0</v>
      </c>
      <c r="Z21" s="87">
        <v>0</v>
      </c>
      <c r="AA21" s="87">
        <v>0</v>
      </c>
      <c r="AB21" s="87">
        <v>28</v>
      </c>
      <c r="AC21" s="87">
        <f>SUM(AD21:AE21)</f>
        <v>0</v>
      </c>
      <c r="AD21" s="87">
        <v>0</v>
      </c>
      <c r="AE21" s="87">
        <v>0</v>
      </c>
      <c r="AF21" s="87">
        <f>SUM(AG21:AI21)</f>
        <v>86</v>
      </c>
      <c r="AG21" s="87">
        <v>86</v>
      </c>
      <c r="AH21" s="87">
        <v>0</v>
      </c>
      <c r="AI21" s="87">
        <v>0</v>
      </c>
      <c r="AJ21" s="87">
        <f>SUM(AK21:AS21)</f>
        <v>86</v>
      </c>
      <c r="AK21" s="87">
        <v>0</v>
      </c>
      <c r="AL21" s="87">
        <v>0</v>
      </c>
      <c r="AM21" s="87">
        <v>86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>SUM(AU21:AY21)</f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>SUM(BA21:BC21)</f>
        <v>0</v>
      </c>
      <c r="BA21" s="87">
        <v>0</v>
      </c>
      <c r="BB21" s="87">
        <v>0</v>
      </c>
      <c r="BC21" s="87">
        <v>0</v>
      </c>
    </row>
    <row r="22" spans="1:55" ht="13.5" customHeight="1">
      <c r="A22" s="98" t="s">
        <v>36</v>
      </c>
      <c r="B22" s="96" t="s">
        <v>290</v>
      </c>
      <c r="C22" s="85" t="s">
        <v>291</v>
      </c>
      <c r="D22" s="87">
        <f>SUM(E22,+H22,+K22)</f>
        <v>1826</v>
      </c>
      <c r="E22" s="87">
        <f>SUM(F22:G22)</f>
        <v>0</v>
      </c>
      <c r="F22" s="87">
        <v>0</v>
      </c>
      <c r="G22" s="87">
        <v>0</v>
      </c>
      <c r="H22" s="87">
        <f>SUM(I22:J22)</f>
        <v>0</v>
      </c>
      <c r="I22" s="87">
        <v>0</v>
      </c>
      <c r="J22" s="87">
        <v>0</v>
      </c>
      <c r="K22" s="87">
        <f>SUM(L22:M22)</f>
        <v>1826</v>
      </c>
      <c r="L22" s="87">
        <v>635</v>
      </c>
      <c r="M22" s="87">
        <v>1191</v>
      </c>
      <c r="N22" s="87">
        <f>SUM(O22,+V22,+AC22)</f>
        <v>1826</v>
      </c>
      <c r="O22" s="87">
        <f>SUM(P22:U22)</f>
        <v>635</v>
      </c>
      <c r="P22" s="87">
        <v>0</v>
      </c>
      <c r="Q22" s="87">
        <v>0</v>
      </c>
      <c r="R22" s="87">
        <v>0</v>
      </c>
      <c r="S22" s="87">
        <v>635</v>
      </c>
      <c r="T22" s="87">
        <v>0</v>
      </c>
      <c r="U22" s="87">
        <v>0</v>
      </c>
      <c r="V22" s="87">
        <f>SUM(W22:AB22)</f>
        <v>1191</v>
      </c>
      <c r="W22" s="87">
        <v>0</v>
      </c>
      <c r="X22" s="87">
        <v>0</v>
      </c>
      <c r="Y22" s="87">
        <v>0</v>
      </c>
      <c r="Z22" s="87">
        <v>1191</v>
      </c>
      <c r="AA22" s="87">
        <v>0</v>
      </c>
      <c r="AB22" s="87">
        <v>0</v>
      </c>
      <c r="AC22" s="87">
        <f>SUM(AD22:AE22)</f>
        <v>0</v>
      </c>
      <c r="AD22" s="87">
        <v>0</v>
      </c>
      <c r="AE22" s="87">
        <v>0</v>
      </c>
      <c r="AF22" s="87">
        <f>SUM(AG22:AI22)</f>
        <v>0</v>
      </c>
      <c r="AG22" s="87">
        <v>0</v>
      </c>
      <c r="AH22" s="87">
        <v>0</v>
      </c>
      <c r="AI22" s="87">
        <v>0</v>
      </c>
      <c r="AJ22" s="87">
        <f>SUM(AK22:AS22)</f>
        <v>0</v>
      </c>
      <c r="AK22" s="87">
        <v>0</v>
      </c>
      <c r="AL22" s="87">
        <v>0</v>
      </c>
      <c r="AM22" s="87">
        <v>0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>SUM(AU22:AY22)</f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>SUM(BA22:BC22)</f>
        <v>0</v>
      </c>
      <c r="BA22" s="87">
        <v>0</v>
      </c>
      <c r="BB22" s="87">
        <v>0</v>
      </c>
      <c r="BC22" s="87">
        <v>0</v>
      </c>
    </row>
    <row r="23" spans="1:55" ht="13.5" customHeight="1">
      <c r="A23" s="98" t="s">
        <v>36</v>
      </c>
      <c r="B23" s="96" t="s">
        <v>292</v>
      </c>
      <c r="C23" s="85" t="s">
        <v>293</v>
      </c>
      <c r="D23" s="87">
        <f>SUM(E23,+H23,+K23)</f>
        <v>3485</v>
      </c>
      <c r="E23" s="87">
        <f>SUM(F23:G23)</f>
        <v>0</v>
      </c>
      <c r="F23" s="87">
        <v>0</v>
      </c>
      <c r="G23" s="87">
        <v>0</v>
      </c>
      <c r="H23" s="87">
        <f>SUM(I23:J23)</f>
        <v>3324</v>
      </c>
      <c r="I23" s="87">
        <v>0</v>
      </c>
      <c r="J23" s="87">
        <v>3324</v>
      </c>
      <c r="K23" s="87">
        <f>SUM(L23:M23)</f>
        <v>161</v>
      </c>
      <c r="L23" s="87">
        <v>161</v>
      </c>
      <c r="M23" s="87">
        <v>0</v>
      </c>
      <c r="N23" s="87">
        <f>SUM(O23,+V23,+AC23)</f>
        <v>3485</v>
      </c>
      <c r="O23" s="87">
        <f>SUM(P23:U23)</f>
        <v>161</v>
      </c>
      <c r="P23" s="87">
        <v>0</v>
      </c>
      <c r="Q23" s="87">
        <v>0</v>
      </c>
      <c r="R23" s="87">
        <v>0</v>
      </c>
      <c r="S23" s="87">
        <v>161</v>
      </c>
      <c r="T23" s="87">
        <v>0</v>
      </c>
      <c r="U23" s="87">
        <v>0</v>
      </c>
      <c r="V23" s="87">
        <f>SUM(W23:AB23)</f>
        <v>3324</v>
      </c>
      <c r="W23" s="87">
        <v>3324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>SUM(AD23:AE23)</f>
        <v>0</v>
      </c>
      <c r="AD23" s="87">
        <v>0</v>
      </c>
      <c r="AE23" s="87">
        <v>0</v>
      </c>
      <c r="AF23" s="87">
        <f>SUM(AG23:AI23)</f>
        <v>22</v>
      </c>
      <c r="AG23" s="87">
        <v>22</v>
      </c>
      <c r="AH23" s="87">
        <v>0</v>
      </c>
      <c r="AI23" s="87">
        <v>0</v>
      </c>
      <c r="AJ23" s="87">
        <f>SUM(AK23:AS23)</f>
        <v>3346</v>
      </c>
      <c r="AK23" s="87">
        <v>0</v>
      </c>
      <c r="AL23" s="87">
        <v>3324</v>
      </c>
      <c r="AM23" s="87">
        <v>0</v>
      </c>
      <c r="AN23" s="87">
        <v>0</v>
      </c>
      <c r="AO23" s="87">
        <v>0</v>
      </c>
      <c r="AP23" s="87">
        <v>0</v>
      </c>
      <c r="AQ23" s="87">
        <v>22</v>
      </c>
      <c r="AR23" s="87">
        <v>0</v>
      </c>
      <c r="AS23" s="87">
        <v>0</v>
      </c>
      <c r="AT23" s="87">
        <f>SUM(AU23:AY23)</f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>SUM(BA23:BC23)</f>
        <v>0</v>
      </c>
      <c r="BA23" s="87">
        <v>0</v>
      </c>
      <c r="BB23" s="87">
        <v>0</v>
      </c>
      <c r="BC23" s="87">
        <v>0</v>
      </c>
    </row>
    <row r="24" spans="1:55" ht="13.5" customHeight="1">
      <c r="A24" s="98" t="s">
        <v>36</v>
      </c>
      <c r="B24" s="96" t="s">
        <v>294</v>
      </c>
      <c r="C24" s="85" t="s">
        <v>295</v>
      </c>
      <c r="D24" s="87">
        <f>SUM(E24,+H24,+K24)</f>
        <v>2207</v>
      </c>
      <c r="E24" s="87">
        <f>SUM(F24:G24)</f>
        <v>0</v>
      </c>
      <c r="F24" s="87">
        <v>0</v>
      </c>
      <c r="G24" s="87">
        <v>0</v>
      </c>
      <c r="H24" s="87">
        <f>SUM(I24:J24)</f>
        <v>0</v>
      </c>
      <c r="I24" s="87">
        <v>0</v>
      </c>
      <c r="J24" s="87">
        <v>0</v>
      </c>
      <c r="K24" s="87">
        <f>SUM(L24:M24)</f>
        <v>2207</v>
      </c>
      <c r="L24" s="87">
        <v>294</v>
      </c>
      <c r="M24" s="87">
        <v>1913</v>
      </c>
      <c r="N24" s="87">
        <f>SUM(O24,+V24,+AC24)</f>
        <v>2210</v>
      </c>
      <c r="O24" s="87">
        <f>SUM(P24:U24)</f>
        <v>294</v>
      </c>
      <c r="P24" s="87">
        <v>294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>SUM(W24:AB24)</f>
        <v>1913</v>
      </c>
      <c r="W24" s="87">
        <v>1910</v>
      </c>
      <c r="X24" s="87">
        <v>0</v>
      </c>
      <c r="Y24" s="87">
        <v>0</v>
      </c>
      <c r="Z24" s="87">
        <v>0</v>
      </c>
      <c r="AA24" s="87">
        <v>0</v>
      </c>
      <c r="AB24" s="87">
        <v>3</v>
      </c>
      <c r="AC24" s="87">
        <f>SUM(AD24:AE24)</f>
        <v>3</v>
      </c>
      <c r="AD24" s="87">
        <v>0</v>
      </c>
      <c r="AE24" s="87">
        <v>3</v>
      </c>
      <c r="AF24" s="87">
        <f>SUM(AG24:AI24)</f>
        <v>53</v>
      </c>
      <c r="AG24" s="87">
        <v>53</v>
      </c>
      <c r="AH24" s="87">
        <v>0</v>
      </c>
      <c r="AI24" s="87">
        <v>0</v>
      </c>
      <c r="AJ24" s="87">
        <f>SUM(AK24:AS24)</f>
        <v>53</v>
      </c>
      <c r="AK24" s="87">
        <v>0</v>
      </c>
      <c r="AL24" s="87">
        <v>0</v>
      </c>
      <c r="AM24" s="87">
        <v>0</v>
      </c>
      <c r="AN24" s="87">
        <v>53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>SUM(AU24:AY24)</f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>SUM(BA24:BC24)</f>
        <v>0</v>
      </c>
      <c r="BA24" s="87">
        <v>0</v>
      </c>
      <c r="BB24" s="87">
        <v>0</v>
      </c>
      <c r="BC24" s="87">
        <v>0</v>
      </c>
    </row>
    <row r="25" spans="1:55" ht="13.5" customHeight="1">
      <c r="A25" s="98"/>
      <c r="B25" s="96"/>
      <c r="C25" s="85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</row>
    <row r="26" spans="1:55" ht="13.5" customHeight="1">
      <c r="A26" s="98"/>
      <c r="B26" s="96"/>
      <c r="C26" s="85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</row>
    <row r="27" spans="1:55" ht="13.5" customHeight="1">
      <c r="A27" s="98"/>
      <c r="B27" s="96"/>
      <c r="C27" s="85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</row>
    <row r="28" spans="1:55" ht="13.5" customHeight="1">
      <c r="A28" s="98"/>
      <c r="B28" s="96"/>
      <c r="C28" s="85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</row>
    <row r="29" spans="1:55" ht="13.5" customHeight="1">
      <c r="A29" s="98"/>
      <c r="B29" s="96"/>
      <c r="C29" s="85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</row>
    <row r="30" spans="1:55" ht="13.5" customHeight="1">
      <c r="A30" s="98"/>
      <c r="B30" s="96"/>
      <c r="C30" s="85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</row>
    <row r="31" spans="1:55" ht="13.5" customHeight="1">
      <c r="A31" s="98"/>
      <c r="B31" s="96"/>
      <c r="C31" s="85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</row>
    <row r="32" spans="1:55" ht="13.5" customHeight="1">
      <c r="A32" s="98"/>
      <c r="B32" s="96"/>
      <c r="C32" s="85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</row>
    <row r="33" spans="1:55" ht="13.5" customHeight="1">
      <c r="A33" s="98"/>
      <c r="B33" s="96"/>
      <c r="C33" s="85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</row>
    <row r="34" spans="1:55" ht="13.5" customHeight="1">
      <c r="A34" s="98"/>
      <c r="B34" s="96"/>
      <c r="C34" s="85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</row>
    <row r="35" spans="1:55" ht="13.5" customHeight="1">
      <c r="A35" s="98"/>
      <c r="B35" s="96"/>
      <c r="C35" s="85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</row>
    <row r="36" spans="1:55" ht="13.5" customHeight="1">
      <c r="A36" s="98"/>
      <c r="B36" s="96"/>
      <c r="C36" s="85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</row>
    <row r="37" spans="1:55" ht="13.5" customHeight="1">
      <c r="A37" s="98"/>
      <c r="B37" s="96"/>
      <c r="C37" s="85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</row>
    <row r="38" spans="1:55" ht="13.5" customHeight="1">
      <c r="A38" s="98"/>
      <c r="B38" s="96"/>
      <c r="C38" s="85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</row>
    <row r="39" spans="1:55" ht="13.5" customHeight="1">
      <c r="A39" s="98"/>
      <c r="B39" s="96"/>
      <c r="C39" s="85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</row>
    <row r="40" spans="1:55" ht="13.5" customHeight="1">
      <c r="A40" s="98"/>
      <c r="B40" s="96"/>
      <c r="C40" s="85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</row>
    <row r="41" spans="1:55" ht="13.5" customHeight="1">
      <c r="A41" s="98"/>
      <c r="B41" s="96"/>
      <c r="C41" s="85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</row>
    <row r="42" spans="1:55" ht="13.5" customHeight="1">
      <c r="A42" s="98"/>
      <c r="B42" s="96"/>
      <c r="C42" s="85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55" ht="13.5" customHeight="1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ref="A8:BC24">
    <sortCondition ref="A8:A24"/>
    <sortCondition ref="B8:B24"/>
    <sortCondition ref="C8:C24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&amp;Lし尿処理の状況（令和4年度実績）</oddHeader>
  </headerFooter>
  <colBreaks count="3" manualBreakCount="3">
    <brk id="13" min="1" max="23" man="1"/>
    <brk id="31" min="1" max="23" man="1"/>
    <brk id="45" min="1" max="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246</v>
      </c>
      <c r="AG2" s="49">
        <f>IF(AA2=0,0,VLOOKUP(C2,AF5:AG251,2,FALSE))</f>
        <v>0</v>
      </c>
    </row>
    <row r="3" spans="1:36">
      <c r="AD3" s="1"/>
    </row>
    <row r="4" spans="1:36">
      <c r="B4" s="12"/>
      <c r="C4" s="13"/>
      <c r="AA4" s="41"/>
      <c r="AB4" s="41"/>
      <c r="AC4" s="41"/>
      <c r="AD4" s="41"/>
    </row>
    <row r="5" spans="1:36" ht="14.25" thickBot="1">
      <c r="J5" s="14"/>
      <c r="AF5" s="2">
        <f>+水洗化人口等!B5</f>
        <v>0</v>
      </c>
      <c r="AG5" s="2">
        <v>5</v>
      </c>
    </row>
    <row r="6" spans="1:36" ht="27.75" thickBot="1">
      <c r="F6" s="147" t="s">
        <v>65</v>
      </c>
      <c r="G6" s="148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>
      <c r="B7" s="149" t="s">
        <v>73</v>
      </c>
      <c r="C7" s="5" t="s">
        <v>74</v>
      </c>
      <c r="D7" s="16">
        <f ca="1">AD7</f>
        <v>0</v>
      </c>
      <c r="F7" s="156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18000</v>
      </c>
      <c r="AG7" s="2">
        <v>7</v>
      </c>
      <c r="AI7" s="40" t="s">
        <v>78</v>
      </c>
      <c r="AJ7" s="2" t="s">
        <v>52</v>
      </c>
    </row>
    <row r="8" spans="1:36" ht="16.5" customHeight="1">
      <c r="B8" s="150"/>
      <c r="C8" s="6" t="s">
        <v>56</v>
      </c>
      <c r="D8" s="21">
        <f ca="1">AD8</f>
        <v>0</v>
      </c>
      <c r="F8" s="157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18201</v>
      </c>
      <c r="AG8" s="2">
        <v>8</v>
      </c>
      <c r="AI8" s="40" t="s">
        <v>80</v>
      </c>
      <c r="AJ8" s="2" t="s">
        <v>51</v>
      </c>
    </row>
    <row r="9" spans="1:36" ht="16.5" customHeight="1">
      <c r="B9" s="151"/>
      <c r="C9" s="7" t="s">
        <v>81</v>
      </c>
      <c r="D9" s="22">
        <f ca="1">SUM(D7:D8)</f>
        <v>0</v>
      </c>
      <c r="F9" s="157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18202</v>
      </c>
      <c r="AG9" s="2">
        <v>9</v>
      </c>
      <c r="AI9" s="40" t="s">
        <v>84</v>
      </c>
      <c r="AJ9" s="2" t="s">
        <v>50</v>
      </c>
    </row>
    <row r="10" spans="1:36" ht="16.5" customHeight="1">
      <c r="B10" s="152" t="s">
        <v>85</v>
      </c>
      <c r="C10" s="103" t="s">
        <v>82</v>
      </c>
      <c r="D10" s="21">
        <f ca="1">AD9</f>
        <v>0</v>
      </c>
      <c r="F10" s="157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251</v>
      </c>
      <c r="AC10" s="3" t="s">
        <v>88</v>
      </c>
      <c r="AD10" s="2">
        <f t="shared" ca="1" si="3"/>
        <v>0</v>
      </c>
      <c r="AF10" s="2" t="str">
        <f>+水洗化人口等!B10</f>
        <v>18204</v>
      </c>
      <c r="AG10" s="2">
        <v>10</v>
      </c>
      <c r="AI10" s="40" t="s">
        <v>89</v>
      </c>
      <c r="AJ10" s="2" t="s">
        <v>49</v>
      </c>
    </row>
    <row r="11" spans="1:36" ht="16.5" customHeight="1">
      <c r="B11" s="153"/>
      <c r="C11" s="7" t="s">
        <v>87</v>
      </c>
      <c r="D11" s="21">
        <f ca="1">AD10</f>
        <v>0</v>
      </c>
      <c r="F11" s="157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250</v>
      </c>
      <c r="AB11" s="3" t="s">
        <v>251</v>
      </c>
      <c r="AC11" s="3" t="s">
        <v>252</v>
      </c>
      <c r="AD11" s="2">
        <f t="shared" ref="AD11:AD17" ca="1" si="5">IF(AD$2=0,INDIRECT(AB11&amp;"!"&amp;AC11&amp;$AG$2),0)</f>
        <v>0</v>
      </c>
      <c r="AF11" s="2" t="str">
        <f>+水洗化人口等!B11</f>
        <v>18205</v>
      </c>
      <c r="AG11" s="2">
        <v>11</v>
      </c>
      <c r="AI11" s="40" t="s">
        <v>91</v>
      </c>
      <c r="AJ11" s="2" t="s">
        <v>48</v>
      </c>
    </row>
    <row r="12" spans="1:36" ht="16.5" customHeight="1">
      <c r="B12" s="153"/>
      <c r="C12" s="7" t="s">
        <v>250</v>
      </c>
      <c r="D12" s="21">
        <f ca="1">AD11</f>
        <v>0</v>
      </c>
      <c r="F12" s="157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18206</v>
      </c>
      <c r="AG12" s="2">
        <v>12</v>
      </c>
      <c r="AI12" s="40" t="s">
        <v>94</v>
      </c>
      <c r="AJ12" s="2" t="s">
        <v>47</v>
      </c>
    </row>
    <row r="13" spans="1:36" ht="16.5" customHeight="1">
      <c r="B13" s="153"/>
      <c r="C13" s="7" t="s">
        <v>90</v>
      </c>
      <c r="D13" s="21">
        <f ca="1">AD12</f>
        <v>0</v>
      </c>
      <c r="F13" s="158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18207</v>
      </c>
      <c r="AG13" s="2">
        <v>13</v>
      </c>
      <c r="AI13" s="40" t="s">
        <v>96</v>
      </c>
      <c r="AJ13" s="2" t="s">
        <v>46</v>
      </c>
    </row>
    <row r="14" spans="1:36" ht="16.5" customHeight="1">
      <c r="B14" s="104"/>
      <c r="C14" s="7" t="s">
        <v>81</v>
      </c>
      <c r="D14" s="22">
        <f ca="1">SUM(D10:D13)</f>
        <v>0</v>
      </c>
      <c r="F14" s="159" t="s">
        <v>98</v>
      </c>
      <c r="G14" s="160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254</v>
      </c>
      <c r="AD14" s="2">
        <f t="shared" ca="1" si="5"/>
        <v>0</v>
      </c>
      <c r="AF14" s="2" t="str">
        <f>+水洗化人口等!B14</f>
        <v>18208</v>
      </c>
      <c r="AG14" s="2">
        <v>14</v>
      </c>
      <c r="AI14" s="40" t="s">
        <v>100</v>
      </c>
      <c r="AJ14" s="2" t="s">
        <v>45</v>
      </c>
    </row>
    <row r="15" spans="1:36" ht="16.5" customHeight="1" thickBot="1">
      <c r="B15" s="154" t="s">
        <v>97</v>
      </c>
      <c r="C15" s="155"/>
      <c r="D15" s="25">
        <f ca="1">SUM(D9,D14)</f>
        <v>0</v>
      </c>
      <c r="F15" s="154" t="s">
        <v>54</v>
      </c>
      <c r="G15" s="155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18209</v>
      </c>
      <c r="AG15" s="2">
        <v>15</v>
      </c>
      <c r="AI15" s="40" t="s">
        <v>102</v>
      </c>
      <c r="AJ15" s="2" t="s">
        <v>44</v>
      </c>
    </row>
    <row r="16" spans="1:36" ht="16.5" customHeight="1" thickBot="1">
      <c r="B16" s="161" t="s">
        <v>253</v>
      </c>
      <c r="C16" s="162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18210</v>
      </c>
      <c r="AG16" s="2">
        <v>16</v>
      </c>
      <c r="AI16" s="40" t="s">
        <v>104</v>
      </c>
      <c r="AJ16" s="2" t="s">
        <v>43</v>
      </c>
    </row>
    <row r="17" spans="2:36" ht="16.5" customHeight="1" thickBot="1">
      <c r="B17" s="163" t="s">
        <v>103</v>
      </c>
      <c r="C17" s="163"/>
      <c r="D17" s="163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18322</v>
      </c>
      <c r="AG17" s="2">
        <v>17</v>
      </c>
      <c r="AI17" s="40" t="s">
        <v>107</v>
      </c>
      <c r="AJ17" s="2" t="s">
        <v>42</v>
      </c>
    </row>
    <row r="18" spans="2:36" ht="16.5" customHeight="1" thickBot="1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18382</v>
      </c>
      <c r="AG18" s="2">
        <v>18</v>
      </c>
      <c r="AI18" s="40" t="s">
        <v>110</v>
      </c>
      <c r="AJ18" s="2" t="s">
        <v>41</v>
      </c>
    </row>
    <row r="19" spans="2:36" ht="30" customHeight="1">
      <c r="F19" s="147" t="s">
        <v>108</v>
      </c>
      <c r="G19" s="148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18404</v>
      </c>
      <c r="AG19" s="2">
        <v>19</v>
      </c>
      <c r="AI19" s="40" t="s">
        <v>114</v>
      </c>
      <c r="AJ19" s="2" t="s">
        <v>40</v>
      </c>
    </row>
    <row r="20" spans="2:36" ht="16.5" customHeight="1">
      <c r="C20" s="37" t="s">
        <v>111</v>
      </c>
      <c r="D20" s="9">
        <f ca="1">IF(D$15&gt;0,D14/D$15,0)</f>
        <v>0</v>
      </c>
      <c r="F20" s="159" t="s">
        <v>112</v>
      </c>
      <c r="G20" s="160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18423</v>
      </c>
      <c r="AG20" s="2">
        <v>20</v>
      </c>
      <c r="AI20" s="40" t="s">
        <v>118</v>
      </c>
      <c r="AJ20" s="2" t="s">
        <v>39</v>
      </c>
    </row>
    <row r="21" spans="2:36" ht="16.5" customHeight="1">
      <c r="C21" s="37" t="s">
        <v>115</v>
      </c>
      <c r="D21" s="9">
        <f ca="1">IF(D$15&gt;0,D9/D$15,0)</f>
        <v>0</v>
      </c>
      <c r="F21" s="159" t="s">
        <v>116</v>
      </c>
      <c r="G21" s="160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18442</v>
      </c>
      <c r="AG21" s="2">
        <v>21</v>
      </c>
      <c r="AI21" s="40" t="s">
        <v>122</v>
      </c>
      <c r="AJ21" s="2" t="s">
        <v>38</v>
      </c>
    </row>
    <row r="22" spans="2:36" ht="16.5" customHeight="1">
      <c r="C22" s="38" t="s">
        <v>119</v>
      </c>
      <c r="D22" s="9">
        <f ca="1">IF(D$15&gt;0,D10/D$15,0)</f>
        <v>0</v>
      </c>
      <c r="F22" s="159" t="s">
        <v>120</v>
      </c>
      <c r="G22" s="160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18481</v>
      </c>
      <c r="AG22" s="2">
        <v>22</v>
      </c>
      <c r="AI22" s="40" t="s">
        <v>125</v>
      </c>
      <c r="AJ22" s="2" t="s">
        <v>37</v>
      </c>
    </row>
    <row r="23" spans="2:36" ht="16.5" customHeight="1" thickBot="1">
      <c r="C23" s="37" t="s">
        <v>123</v>
      </c>
      <c r="D23" s="9">
        <f ca="1">IF(D$15&gt;0,D13/D$15,0)</f>
        <v>0</v>
      </c>
      <c r="F23" s="154" t="s">
        <v>54</v>
      </c>
      <c r="G23" s="155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18483</v>
      </c>
      <c r="AG23" s="2">
        <v>23</v>
      </c>
      <c r="AI23" s="40" t="s">
        <v>128</v>
      </c>
      <c r="AJ23" s="2" t="s">
        <v>36</v>
      </c>
    </row>
    <row r="24" spans="2:36" ht="16.5" customHeight="1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18501</v>
      </c>
      <c r="AG24" s="2">
        <v>24</v>
      </c>
      <c r="AI24" s="40" t="s">
        <v>132</v>
      </c>
      <c r="AJ24" s="2" t="s">
        <v>35</v>
      </c>
    </row>
    <row r="25" spans="2:36" ht="16.5" customHeight="1" thickBot="1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>
        <f>+水洗化人口等!B25</f>
        <v>0</v>
      </c>
      <c r="AG25" s="2">
        <v>25</v>
      </c>
      <c r="AI25" s="40" t="s">
        <v>137</v>
      </c>
      <c r="AJ25" s="2" t="s">
        <v>34</v>
      </c>
    </row>
    <row r="26" spans="2:36" ht="16.5" customHeight="1">
      <c r="C26" s="37" t="s">
        <v>133</v>
      </c>
      <c r="D26" s="9">
        <f ca="1">IF(D$9&gt;0,D8/D$9,0)</f>
        <v>0</v>
      </c>
      <c r="F26" s="171" t="s">
        <v>6</v>
      </c>
      <c r="G26" s="172"/>
      <c r="H26" s="172"/>
      <c r="I26" s="164" t="s">
        <v>134</v>
      </c>
      <c r="J26" s="166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>
        <f>+水洗化人口等!B26</f>
        <v>0</v>
      </c>
      <c r="AG26" s="2">
        <v>26</v>
      </c>
      <c r="AI26" s="40" t="s">
        <v>139</v>
      </c>
      <c r="AJ26" s="2" t="s">
        <v>33</v>
      </c>
    </row>
    <row r="27" spans="2:36" ht="16.5" customHeight="1">
      <c r="F27" s="173"/>
      <c r="G27" s="174"/>
      <c r="H27" s="174"/>
      <c r="I27" s="165"/>
      <c r="J27" s="167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>
        <f>+水洗化人口等!B27</f>
        <v>0</v>
      </c>
      <c r="AG27" s="2">
        <v>27</v>
      </c>
      <c r="AI27" s="40" t="s">
        <v>141</v>
      </c>
      <c r="AJ27" s="2" t="s">
        <v>32</v>
      </c>
    </row>
    <row r="28" spans="2:36" ht="16.5" customHeight="1">
      <c r="F28" s="168" t="s">
        <v>59</v>
      </c>
      <c r="G28" s="169"/>
      <c r="H28" s="170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>
        <f>+水洗化人口等!B28</f>
        <v>0</v>
      </c>
      <c r="AG28" s="2">
        <v>28</v>
      </c>
      <c r="AI28" s="40" t="s">
        <v>144</v>
      </c>
      <c r="AJ28" s="2" t="s">
        <v>31</v>
      </c>
    </row>
    <row r="29" spans="2:36" ht="16.5" customHeight="1">
      <c r="F29" s="168" t="s">
        <v>142</v>
      </c>
      <c r="G29" s="169"/>
      <c r="H29" s="170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>
        <f>+水洗化人口等!B29</f>
        <v>0</v>
      </c>
      <c r="AG29" s="2">
        <v>29</v>
      </c>
      <c r="AI29" s="40" t="s">
        <v>146</v>
      </c>
      <c r="AJ29" s="2" t="s">
        <v>30</v>
      </c>
    </row>
    <row r="30" spans="2:36" ht="16.5" customHeight="1">
      <c r="F30" s="168" t="s">
        <v>0</v>
      </c>
      <c r="G30" s="169"/>
      <c r="H30" s="170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>
        <f>+水洗化人口等!B30</f>
        <v>0</v>
      </c>
      <c r="AG30" s="2">
        <v>30</v>
      </c>
      <c r="AI30" s="40" t="s">
        <v>148</v>
      </c>
      <c r="AJ30" s="2" t="s">
        <v>29</v>
      </c>
    </row>
    <row r="31" spans="2:36" ht="16.5" customHeight="1">
      <c r="F31" s="168" t="s">
        <v>58</v>
      </c>
      <c r="G31" s="169"/>
      <c r="H31" s="170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>
        <f>+水洗化人口等!B31</f>
        <v>0</v>
      </c>
      <c r="AG31" s="2">
        <v>31</v>
      </c>
      <c r="AI31" s="40" t="s">
        <v>149</v>
      </c>
      <c r="AJ31" s="2" t="s">
        <v>28</v>
      </c>
    </row>
    <row r="32" spans="2:36" ht="16.5" customHeight="1">
      <c r="F32" s="168" t="s">
        <v>1</v>
      </c>
      <c r="G32" s="169"/>
      <c r="H32" s="170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>
        <f>+水洗化人口等!B32</f>
        <v>0</v>
      </c>
      <c r="AG32" s="2">
        <v>32</v>
      </c>
      <c r="AI32" s="40" t="s">
        <v>151</v>
      </c>
      <c r="AJ32" s="2" t="s">
        <v>27</v>
      </c>
    </row>
    <row r="33" spans="6:36" ht="16.5" customHeight="1">
      <c r="F33" s="168" t="s">
        <v>2</v>
      </c>
      <c r="G33" s="169"/>
      <c r="H33" s="170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>
        <f>+水洗化人口等!B33</f>
        <v>0</v>
      </c>
      <c r="AG33" s="2">
        <v>33</v>
      </c>
      <c r="AI33" s="40" t="s">
        <v>152</v>
      </c>
      <c r="AJ33" s="2" t="s">
        <v>26</v>
      </c>
    </row>
    <row r="34" spans="6:36" ht="16.5" customHeight="1">
      <c r="F34" s="168" t="s">
        <v>3</v>
      </c>
      <c r="G34" s="169"/>
      <c r="H34" s="170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>
        <f>+水洗化人口等!B34</f>
        <v>0</v>
      </c>
      <c r="AG34" s="2">
        <v>34</v>
      </c>
      <c r="AI34" s="40" t="s">
        <v>154</v>
      </c>
      <c r="AJ34" s="2" t="s">
        <v>25</v>
      </c>
    </row>
    <row r="35" spans="6:36" ht="16.5" customHeight="1">
      <c r="F35" s="168" t="s">
        <v>4</v>
      </c>
      <c r="G35" s="169"/>
      <c r="H35" s="170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>
        <f>+水洗化人口等!B35</f>
        <v>0</v>
      </c>
      <c r="AG35" s="2">
        <v>35</v>
      </c>
      <c r="AI35" s="40" t="s">
        <v>156</v>
      </c>
      <c r="AJ35" s="2" t="s">
        <v>24</v>
      </c>
    </row>
    <row r="36" spans="6:36" ht="16.5" customHeight="1">
      <c r="F36" s="168" t="s">
        <v>5</v>
      </c>
      <c r="G36" s="169"/>
      <c r="H36" s="170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>
        <f>+水洗化人口等!B36</f>
        <v>0</v>
      </c>
      <c r="AG36" s="2">
        <v>36</v>
      </c>
      <c r="AI36" s="40" t="s">
        <v>158</v>
      </c>
      <c r="AJ36" s="2" t="s">
        <v>23</v>
      </c>
    </row>
    <row r="37" spans="6:36" ht="16.5" customHeight="1" thickBot="1">
      <c r="F37" s="175" t="s">
        <v>54</v>
      </c>
      <c r="G37" s="176"/>
      <c r="H37" s="177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>
        <f>+水洗化人口等!B37</f>
        <v>0</v>
      </c>
      <c r="AG37" s="2">
        <v>37</v>
      </c>
      <c r="AI37" s="40" t="s">
        <v>160</v>
      </c>
      <c r="AJ37" s="2" t="s">
        <v>22</v>
      </c>
    </row>
    <row r="38" spans="6:36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>
        <f>+水洗化人口等!B38</f>
        <v>0</v>
      </c>
      <c r="AG38" s="2">
        <v>38</v>
      </c>
      <c r="AI38" s="40" t="s">
        <v>162</v>
      </c>
      <c r="AJ38" s="2" t="s">
        <v>21</v>
      </c>
    </row>
    <row r="39" spans="6:36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>
        <f>+水洗化人口等!B39</f>
        <v>0</v>
      </c>
      <c r="AG39" s="2">
        <v>39</v>
      </c>
      <c r="AI39" s="40" t="s">
        <v>164</v>
      </c>
      <c r="AJ39" s="2" t="s">
        <v>20</v>
      </c>
    </row>
    <row r="40" spans="6:36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>
        <f>+水洗化人口等!B40</f>
        <v>0</v>
      </c>
      <c r="AG40" s="2">
        <v>40</v>
      </c>
      <c r="AI40" s="40" t="s">
        <v>166</v>
      </c>
      <c r="AJ40" s="2" t="s">
        <v>19</v>
      </c>
    </row>
    <row r="41" spans="6:36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>
        <f>+水洗化人口等!B41</f>
        <v>0</v>
      </c>
      <c r="AG41" s="2">
        <v>41</v>
      </c>
      <c r="AI41" s="40" t="s">
        <v>168</v>
      </c>
      <c r="AJ41" s="2" t="s">
        <v>18</v>
      </c>
    </row>
    <row r="42" spans="6:36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>
        <f>+水洗化人口等!B42</f>
        <v>0</v>
      </c>
      <c r="AG42" s="2">
        <v>42</v>
      </c>
      <c r="AI42" s="40" t="s">
        <v>170</v>
      </c>
      <c r="AJ42" s="2" t="s">
        <v>17</v>
      </c>
    </row>
    <row r="43" spans="6:36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>
      <c r="AD55" s="2"/>
      <c r="AF55" s="2">
        <f>+水洗化人口等!B55</f>
        <v>0</v>
      </c>
      <c r="AG55" s="2">
        <v>55</v>
      </c>
    </row>
    <row r="56" spans="27:36">
      <c r="AF56" s="2">
        <f>+水洗化人口等!B56</f>
        <v>0</v>
      </c>
      <c r="AG56" s="2">
        <v>56</v>
      </c>
    </row>
    <row r="57" spans="27:36">
      <c r="AF57" s="2">
        <f>+水洗化人口等!B57</f>
        <v>0</v>
      </c>
      <c r="AG57" s="2">
        <v>57</v>
      </c>
    </row>
    <row r="58" spans="27:36">
      <c r="AF58" s="2">
        <f>+水洗化人口等!B58</f>
        <v>0</v>
      </c>
      <c r="AG58" s="2">
        <v>58</v>
      </c>
    </row>
    <row r="59" spans="27:36">
      <c r="AF59" s="2">
        <f>+水洗化人口等!B59</f>
        <v>0</v>
      </c>
      <c r="AG59" s="2">
        <v>59</v>
      </c>
    </row>
    <row r="60" spans="27:36">
      <c r="AF60" s="2">
        <f>+水洗化人口等!B60</f>
        <v>0</v>
      </c>
      <c r="AG60" s="2">
        <v>60</v>
      </c>
    </row>
    <row r="61" spans="27:36">
      <c r="AF61" s="2">
        <f>+水洗化人口等!B61</f>
        <v>0</v>
      </c>
      <c r="AG61" s="2">
        <v>61</v>
      </c>
    </row>
    <row r="62" spans="27:36">
      <c r="AF62" s="2">
        <f>+水洗化人口等!B62</f>
        <v>0</v>
      </c>
      <c r="AG62" s="2">
        <v>62</v>
      </c>
    </row>
    <row r="63" spans="27:36">
      <c r="AF63" s="2">
        <f>+水洗化人口等!B63</f>
        <v>0</v>
      </c>
      <c r="AG63" s="2">
        <v>63</v>
      </c>
    </row>
    <row r="64" spans="27:36">
      <c r="AF64" s="2">
        <f>+水洗化人口等!B64</f>
        <v>0</v>
      </c>
      <c r="AG64" s="2">
        <v>64</v>
      </c>
    </row>
    <row r="65" spans="32:33">
      <c r="AF65" s="2">
        <f>+水洗化人口等!B65</f>
        <v>0</v>
      </c>
      <c r="AG65" s="2">
        <v>65</v>
      </c>
    </row>
    <row r="66" spans="32:33">
      <c r="AF66" s="2">
        <f>+水洗化人口等!B66</f>
        <v>0</v>
      </c>
      <c r="AG66" s="2">
        <v>66</v>
      </c>
    </row>
    <row r="67" spans="32:33">
      <c r="AF67" s="2">
        <f>+水洗化人口等!B67</f>
        <v>0</v>
      </c>
      <c r="AG67" s="2">
        <v>67</v>
      </c>
    </row>
    <row r="68" spans="32:33">
      <c r="AF68" s="2">
        <f>+水洗化人口等!B68</f>
        <v>0</v>
      </c>
      <c r="AG68" s="2">
        <v>68</v>
      </c>
    </row>
    <row r="69" spans="32:33">
      <c r="AF69" s="2">
        <f>+水洗化人口等!B69</f>
        <v>0</v>
      </c>
      <c r="AG69" s="2">
        <v>69</v>
      </c>
    </row>
    <row r="70" spans="32:33">
      <c r="AF70" s="2">
        <f>+水洗化人口等!B70</f>
        <v>0</v>
      </c>
      <c r="AG70" s="2">
        <v>70</v>
      </c>
    </row>
    <row r="71" spans="32:33">
      <c r="AF71" s="2">
        <f>+水洗化人口等!B71</f>
        <v>0</v>
      </c>
      <c r="AG71" s="2">
        <v>71</v>
      </c>
    </row>
    <row r="72" spans="32:33">
      <c r="AF72" s="2">
        <f>+水洗化人口等!B72</f>
        <v>0</v>
      </c>
      <c r="AG72" s="2">
        <v>72</v>
      </c>
    </row>
    <row r="73" spans="32:33">
      <c r="AF73" s="2">
        <f>+水洗化人口等!B73</f>
        <v>0</v>
      </c>
      <c r="AG73" s="2">
        <v>73</v>
      </c>
    </row>
    <row r="74" spans="32:33">
      <c r="AF74" s="2">
        <f>+水洗化人口等!B74</f>
        <v>0</v>
      </c>
      <c r="AG74" s="2">
        <v>74</v>
      </c>
    </row>
    <row r="75" spans="32:33">
      <c r="AF75" s="2">
        <f>+水洗化人口等!B75</f>
        <v>0</v>
      </c>
      <c r="AG75" s="2">
        <v>75</v>
      </c>
    </row>
    <row r="76" spans="32:33">
      <c r="AF76" s="2">
        <f>+水洗化人口等!B76</f>
        <v>0</v>
      </c>
      <c r="AG76" s="2">
        <v>76</v>
      </c>
    </row>
    <row r="77" spans="32:33">
      <c r="AF77" s="2">
        <f>+水洗化人口等!B77</f>
        <v>0</v>
      </c>
      <c r="AG77" s="2">
        <v>77</v>
      </c>
    </row>
    <row r="78" spans="32:33">
      <c r="AF78" s="2">
        <f>+水洗化人口等!B78</f>
        <v>0</v>
      </c>
      <c r="AG78" s="2">
        <v>78</v>
      </c>
    </row>
    <row r="79" spans="32:33">
      <c r="AF79" s="2">
        <f>+水洗化人口等!B79</f>
        <v>0</v>
      </c>
      <c r="AG79" s="2">
        <v>79</v>
      </c>
    </row>
    <row r="80" spans="32:33">
      <c r="AF80" s="2">
        <f>+水洗化人口等!B80</f>
        <v>0</v>
      </c>
      <c r="AG80" s="2">
        <v>80</v>
      </c>
    </row>
    <row r="81" spans="32:33">
      <c r="AF81" s="2">
        <f>+水洗化人口等!B81</f>
        <v>0</v>
      </c>
      <c r="AG81" s="2">
        <v>81</v>
      </c>
    </row>
    <row r="82" spans="32:33">
      <c r="AF82" s="2">
        <f>+水洗化人口等!B82</f>
        <v>0</v>
      </c>
      <c r="AG82" s="2">
        <v>82</v>
      </c>
    </row>
    <row r="83" spans="32:33">
      <c r="AF83" s="2">
        <f>+水洗化人口等!B83</f>
        <v>0</v>
      </c>
      <c r="AG83" s="2">
        <v>83</v>
      </c>
    </row>
    <row r="84" spans="32:33">
      <c r="AF84" s="2">
        <f>+水洗化人口等!B84</f>
        <v>0</v>
      </c>
      <c r="AG84" s="2">
        <v>84</v>
      </c>
    </row>
    <row r="85" spans="32:33">
      <c r="AF85" s="2">
        <f>+水洗化人口等!B85</f>
        <v>0</v>
      </c>
      <c r="AG85" s="2">
        <v>85</v>
      </c>
    </row>
    <row r="86" spans="32:33">
      <c r="AF86" s="2">
        <f>+水洗化人口等!B86</f>
        <v>0</v>
      </c>
      <c r="AG86" s="2">
        <v>86</v>
      </c>
    </row>
    <row r="87" spans="32:33">
      <c r="AF87" s="2">
        <f>+水洗化人口等!B87</f>
        <v>0</v>
      </c>
      <c r="AG87" s="2">
        <v>87</v>
      </c>
    </row>
    <row r="88" spans="32:33">
      <c r="AF88" s="2">
        <f>+水洗化人口等!B88</f>
        <v>0</v>
      </c>
      <c r="AG88" s="2">
        <v>88</v>
      </c>
    </row>
    <row r="89" spans="32:33">
      <c r="AF89" s="2">
        <f>+水洗化人口等!B89</f>
        <v>0</v>
      </c>
      <c r="AG89" s="2">
        <v>89</v>
      </c>
    </row>
    <row r="90" spans="32:33">
      <c r="AF90" s="2">
        <f>+水洗化人口等!B90</f>
        <v>0</v>
      </c>
      <c r="AG90" s="2">
        <v>90</v>
      </c>
    </row>
    <row r="91" spans="32:33">
      <c r="AF91" s="2">
        <f>+水洗化人口等!B91</f>
        <v>0</v>
      </c>
      <c r="AG91" s="2">
        <v>91</v>
      </c>
    </row>
    <row r="92" spans="32:33">
      <c r="AF92" s="2">
        <f>+水洗化人口等!B92</f>
        <v>0</v>
      </c>
      <c r="AG92" s="2">
        <v>92</v>
      </c>
    </row>
    <row r="93" spans="32:33">
      <c r="AF93" s="2">
        <f>+水洗化人口等!B93</f>
        <v>0</v>
      </c>
      <c r="AG93" s="2">
        <v>93</v>
      </c>
    </row>
    <row r="94" spans="32:33">
      <c r="AF94" s="2">
        <f>+水洗化人口等!B94</f>
        <v>0</v>
      </c>
      <c r="AG94" s="2">
        <v>94</v>
      </c>
    </row>
    <row r="95" spans="32:33">
      <c r="AF95" s="2">
        <f>+水洗化人口等!B95</f>
        <v>0</v>
      </c>
      <c r="AG95" s="2">
        <v>95</v>
      </c>
    </row>
    <row r="96" spans="32:33">
      <c r="AF96" s="2">
        <f>+水洗化人口等!B96</f>
        <v>0</v>
      </c>
      <c r="AG96" s="2">
        <v>96</v>
      </c>
    </row>
    <row r="97" spans="32:33">
      <c r="AF97" s="2">
        <f>+水洗化人口等!B97</f>
        <v>0</v>
      </c>
      <c r="AG97" s="2">
        <v>97</v>
      </c>
    </row>
    <row r="98" spans="32:33">
      <c r="AF98" s="2">
        <f>+水洗化人口等!B98</f>
        <v>0</v>
      </c>
      <c r="AG98" s="2">
        <v>98</v>
      </c>
    </row>
    <row r="99" spans="32:33">
      <c r="AF99" s="2">
        <f>+水洗化人口等!B99</f>
        <v>0</v>
      </c>
      <c r="AG99" s="2">
        <v>99</v>
      </c>
    </row>
    <row r="100" spans="32:33">
      <c r="AF100" s="2">
        <f>+水洗化人口等!B100</f>
        <v>0</v>
      </c>
      <c r="AG100" s="2">
        <v>100</v>
      </c>
    </row>
    <row r="101" spans="32:33">
      <c r="AF101" s="2">
        <f>+水洗化人口等!B101</f>
        <v>0</v>
      </c>
      <c r="AG101" s="2">
        <v>101</v>
      </c>
    </row>
    <row r="102" spans="32:33">
      <c r="AF102" s="2">
        <f>+水洗化人口等!B102</f>
        <v>0</v>
      </c>
      <c r="AG102" s="2">
        <v>102</v>
      </c>
    </row>
    <row r="103" spans="32:33">
      <c r="AF103" s="2">
        <f>+水洗化人口等!B103</f>
        <v>0</v>
      </c>
      <c r="AG103" s="2">
        <v>103</v>
      </c>
    </row>
    <row r="104" spans="32:33">
      <c r="AF104" s="2">
        <f>+水洗化人口等!B104</f>
        <v>0</v>
      </c>
      <c r="AG104" s="2">
        <v>104</v>
      </c>
    </row>
    <row r="105" spans="32:33">
      <c r="AF105" s="2">
        <f>+水洗化人口等!B105</f>
        <v>0</v>
      </c>
      <c r="AG105" s="2">
        <v>105</v>
      </c>
    </row>
    <row r="106" spans="32:33">
      <c r="AF106" s="2">
        <f>+水洗化人口等!B106</f>
        <v>0</v>
      </c>
      <c r="AG106" s="2">
        <v>106</v>
      </c>
    </row>
    <row r="107" spans="32:33">
      <c r="AF107" s="2">
        <f>+水洗化人口等!B107</f>
        <v>0</v>
      </c>
      <c r="AG107" s="2">
        <v>107</v>
      </c>
    </row>
    <row r="108" spans="32:33">
      <c r="AF108" s="2">
        <f>+水洗化人口等!B108</f>
        <v>0</v>
      </c>
      <c r="AG108" s="2">
        <v>108</v>
      </c>
    </row>
    <row r="109" spans="32:33">
      <c r="AF109" s="2">
        <f>+水洗化人口等!B109</f>
        <v>0</v>
      </c>
      <c r="AG109" s="2">
        <v>109</v>
      </c>
    </row>
    <row r="110" spans="32:33">
      <c r="AF110" s="2">
        <f>+水洗化人口等!B110</f>
        <v>0</v>
      </c>
      <c r="AG110" s="2">
        <v>110</v>
      </c>
    </row>
    <row r="111" spans="32:33">
      <c r="AF111" s="2">
        <f>+水洗化人口等!B111</f>
        <v>0</v>
      </c>
      <c r="AG111" s="2">
        <v>111</v>
      </c>
    </row>
    <row r="112" spans="32:33">
      <c r="AF112" s="2">
        <f>+水洗化人口等!B112</f>
        <v>0</v>
      </c>
      <c r="AG112" s="2">
        <v>112</v>
      </c>
    </row>
    <row r="113" spans="32:33">
      <c r="AF113" s="2">
        <f>+水洗化人口等!B113</f>
        <v>0</v>
      </c>
      <c r="AG113" s="2">
        <v>113</v>
      </c>
    </row>
    <row r="114" spans="32:33">
      <c r="AF114" s="2">
        <f>+水洗化人口等!B114</f>
        <v>0</v>
      </c>
      <c r="AG114" s="2">
        <v>114</v>
      </c>
    </row>
    <row r="115" spans="32:33">
      <c r="AF115" s="2">
        <f>+水洗化人口等!B115</f>
        <v>0</v>
      </c>
      <c r="AG115" s="2">
        <v>115</v>
      </c>
    </row>
    <row r="116" spans="32:33">
      <c r="AF116" s="2">
        <f>+水洗化人口等!B116</f>
        <v>0</v>
      </c>
      <c r="AG116" s="2">
        <v>116</v>
      </c>
    </row>
    <row r="117" spans="32:33">
      <c r="AF117" s="2">
        <f>+水洗化人口等!B117</f>
        <v>0</v>
      </c>
      <c r="AG117" s="2">
        <v>117</v>
      </c>
    </row>
    <row r="118" spans="32:33">
      <c r="AF118" s="2">
        <f>+水洗化人口等!B118</f>
        <v>0</v>
      </c>
      <c r="AG118" s="2">
        <v>118</v>
      </c>
    </row>
    <row r="119" spans="32:33">
      <c r="AF119" s="2">
        <f>+水洗化人口等!B119</f>
        <v>0</v>
      </c>
      <c r="AG119" s="2">
        <v>119</v>
      </c>
    </row>
    <row r="120" spans="32:33">
      <c r="AF120" s="2">
        <f>+水洗化人口等!B120</f>
        <v>0</v>
      </c>
      <c r="AG120" s="2">
        <v>120</v>
      </c>
    </row>
    <row r="121" spans="32:33">
      <c r="AF121" s="2">
        <f>+水洗化人口等!B121</f>
        <v>0</v>
      </c>
      <c r="AG121" s="2">
        <v>121</v>
      </c>
    </row>
    <row r="122" spans="32:33">
      <c r="AF122" s="2">
        <f>+水洗化人口等!B122</f>
        <v>0</v>
      </c>
      <c r="AG122" s="2">
        <v>122</v>
      </c>
    </row>
    <row r="123" spans="32:33">
      <c r="AF123" s="2">
        <f>+水洗化人口等!B123</f>
        <v>0</v>
      </c>
      <c r="AG123" s="2">
        <v>123</v>
      </c>
    </row>
    <row r="124" spans="32:33">
      <c r="AF124" s="2">
        <f>+水洗化人口等!B124</f>
        <v>0</v>
      </c>
      <c r="AG124" s="2">
        <v>124</v>
      </c>
    </row>
    <row r="125" spans="32:33">
      <c r="AF125" s="2">
        <f>+水洗化人口等!B125</f>
        <v>0</v>
      </c>
      <c r="AG125" s="2">
        <v>125</v>
      </c>
    </row>
    <row r="126" spans="32:33">
      <c r="AF126" s="2">
        <f>+水洗化人口等!B126</f>
        <v>0</v>
      </c>
      <c r="AG126" s="2">
        <v>126</v>
      </c>
    </row>
    <row r="127" spans="32:33">
      <c r="AF127" s="2">
        <f>+水洗化人口等!B127</f>
        <v>0</v>
      </c>
      <c r="AG127" s="2">
        <v>127</v>
      </c>
    </row>
    <row r="128" spans="32:33">
      <c r="AF128" s="2">
        <f>+水洗化人口等!B128</f>
        <v>0</v>
      </c>
      <c r="AG128" s="2">
        <v>128</v>
      </c>
    </row>
    <row r="129" spans="32:33">
      <c r="AF129" s="2">
        <f>+水洗化人口等!B129</f>
        <v>0</v>
      </c>
      <c r="AG129" s="2">
        <v>129</v>
      </c>
    </row>
    <row r="130" spans="32:33">
      <c r="AF130" s="2">
        <f>+水洗化人口等!B130</f>
        <v>0</v>
      </c>
      <c r="AG130" s="2">
        <v>130</v>
      </c>
    </row>
    <row r="131" spans="32:33">
      <c r="AF131" s="2">
        <f>+水洗化人口等!B131</f>
        <v>0</v>
      </c>
      <c r="AG131" s="2">
        <v>131</v>
      </c>
    </row>
    <row r="132" spans="32:33">
      <c r="AF132" s="2">
        <f>+水洗化人口等!B132</f>
        <v>0</v>
      </c>
      <c r="AG132" s="2">
        <v>132</v>
      </c>
    </row>
    <row r="133" spans="32:33">
      <c r="AF133" s="2">
        <f>+水洗化人口等!B133</f>
        <v>0</v>
      </c>
      <c r="AG133" s="2">
        <v>133</v>
      </c>
    </row>
    <row r="134" spans="32:33">
      <c r="AF134" s="2">
        <f>+水洗化人口等!B134</f>
        <v>0</v>
      </c>
      <c r="AG134" s="2">
        <v>134</v>
      </c>
    </row>
    <row r="135" spans="32:33">
      <c r="AF135" s="2">
        <f>+水洗化人口等!B135</f>
        <v>0</v>
      </c>
      <c r="AG135" s="2">
        <v>135</v>
      </c>
    </row>
    <row r="136" spans="32:33">
      <c r="AF136" s="2">
        <f>+水洗化人口等!B136</f>
        <v>0</v>
      </c>
      <c r="AG136" s="2">
        <v>136</v>
      </c>
    </row>
    <row r="137" spans="32:33">
      <c r="AF137" s="2">
        <f>+水洗化人口等!B137</f>
        <v>0</v>
      </c>
      <c r="AG137" s="2">
        <v>137</v>
      </c>
    </row>
    <row r="138" spans="32:33">
      <c r="AF138" s="2">
        <f>+水洗化人口等!B138</f>
        <v>0</v>
      </c>
      <c r="AG138" s="2">
        <v>138</v>
      </c>
    </row>
    <row r="139" spans="32:33">
      <c r="AF139" s="2">
        <f>+水洗化人口等!B139</f>
        <v>0</v>
      </c>
      <c r="AG139" s="2">
        <v>139</v>
      </c>
    </row>
    <row r="140" spans="32:33">
      <c r="AF140" s="2">
        <f>+水洗化人口等!B140</f>
        <v>0</v>
      </c>
      <c r="AG140" s="2">
        <v>140</v>
      </c>
    </row>
    <row r="141" spans="32:33">
      <c r="AF141" s="2">
        <f>+水洗化人口等!B141</f>
        <v>0</v>
      </c>
      <c r="AG141" s="2">
        <v>141</v>
      </c>
    </row>
    <row r="142" spans="32:33">
      <c r="AF142" s="2">
        <f>+水洗化人口等!B142</f>
        <v>0</v>
      </c>
      <c r="AG142" s="2">
        <v>142</v>
      </c>
    </row>
    <row r="143" spans="32:33">
      <c r="AF143" s="2">
        <f>+水洗化人口等!B143</f>
        <v>0</v>
      </c>
      <c r="AG143" s="2">
        <v>143</v>
      </c>
    </row>
    <row r="144" spans="32:33">
      <c r="AF144" s="2">
        <f>+水洗化人口等!B144</f>
        <v>0</v>
      </c>
      <c r="AG144" s="2">
        <v>144</v>
      </c>
    </row>
    <row r="145" spans="32:33">
      <c r="AF145" s="2">
        <f>+水洗化人口等!B145</f>
        <v>0</v>
      </c>
      <c r="AG145" s="2">
        <v>145</v>
      </c>
    </row>
    <row r="146" spans="32:33">
      <c r="AF146" s="2">
        <f>+水洗化人口等!B146</f>
        <v>0</v>
      </c>
      <c r="AG146" s="2">
        <v>146</v>
      </c>
    </row>
    <row r="147" spans="32:33">
      <c r="AF147" s="2">
        <f>+水洗化人口等!B147</f>
        <v>0</v>
      </c>
      <c r="AG147" s="2">
        <v>147</v>
      </c>
    </row>
    <row r="148" spans="32:33">
      <c r="AF148" s="2">
        <f>+水洗化人口等!B148</f>
        <v>0</v>
      </c>
      <c r="AG148" s="2">
        <v>148</v>
      </c>
    </row>
    <row r="149" spans="32:33">
      <c r="AF149" s="2">
        <f>+水洗化人口等!B149</f>
        <v>0</v>
      </c>
      <c r="AG149" s="2">
        <v>149</v>
      </c>
    </row>
    <row r="150" spans="32:33">
      <c r="AF150" s="2">
        <f>+水洗化人口等!B150</f>
        <v>0</v>
      </c>
      <c r="AG150" s="2">
        <v>150</v>
      </c>
    </row>
    <row r="151" spans="32:33">
      <c r="AF151" s="2">
        <f>+水洗化人口等!B151</f>
        <v>0</v>
      </c>
      <c r="AG151" s="2">
        <v>151</v>
      </c>
    </row>
    <row r="152" spans="32:33">
      <c r="AF152" s="2">
        <f>+水洗化人口等!B152</f>
        <v>0</v>
      </c>
      <c r="AG152" s="2">
        <v>152</v>
      </c>
    </row>
    <row r="153" spans="32:33">
      <c r="AF153" s="2">
        <f>+水洗化人口等!B153</f>
        <v>0</v>
      </c>
      <c r="AG153" s="2">
        <v>153</v>
      </c>
    </row>
    <row r="154" spans="32:33">
      <c r="AF154" s="2">
        <f>+水洗化人口等!B154</f>
        <v>0</v>
      </c>
      <c r="AG154" s="2">
        <v>154</v>
      </c>
    </row>
    <row r="155" spans="32:33">
      <c r="AF155" s="2">
        <f>+水洗化人口等!B155</f>
        <v>0</v>
      </c>
      <c r="AG155" s="2">
        <v>155</v>
      </c>
    </row>
    <row r="156" spans="32:33">
      <c r="AF156" s="2">
        <f>+水洗化人口等!B156</f>
        <v>0</v>
      </c>
      <c r="AG156" s="2">
        <v>156</v>
      </c>
    </row>
    <row r="157" spans="32:33">
      <c r="AF157" s="2">
        <f>+水洗化人口等!B157</f>
        <v>0</v>
      </c>
      <c r="AG157" s="2">
        <v>157</v>
      </c>
    </row>
    <row r="158" spans="32:33">
      <c r="AF158" s="2">
        <f>+水洗化人口等!B158</f>
        <v>0</v>
      </c>
      <c r="AG158" s="2">
        <v>158</v>
      </c>
    </row>
    <row r="159" spans="32:33">
      <c r="AF159" s="2">
        <f>+水洗化人口等!B159</f>
        <v>0</v>
      </c>
      <c r="AG159" s="2">
        <v>159</v>
      </c>
    </row>
    <row r="160" spans="32:33">
      <c r="AF160" s="2">
        <f>+水洗化人口等!B160</f>
        <v>0</v>
      </c>
      <c r="AG160" s="2">
        <v>160</v>
      </c>
    </row>
    <row r="161" spans="32:33">
      <c r="AF161" s="2">
        <f>+水洗化人口等!B161</f>
        <v>0</v>
      </c>
      <c r="AG161" s="2">
        <v>161</v>
      </c>
    </row>
    <row r="162" spans="32:33">
      <c r="AF162" s="2">
        <f>+水洗化人口等!B162</f>
        <v>0</v>
      </c>
      <c r="AG162" s="2">
        <v>162</v>
      </c>
    </row>
    <row r="163" spans="32:33">
      <c r="AF163" s="2">
        <f>+水洗化人口等!B163</f>
        <v>0</v>
      </c>
      <c r="AG163" s="2">
        <v>163</v>
      </c>
    </row>
    <row r="164" spans="32:33">
      <c r="AF164" s="2">
        <f>+水洗化人口等!B164</f>
        <v>0</v>
      </c>
      <c r="AG164" s="2">
        <v>164</v>
      </c>
    </row>
    <row r="165" spans="32:33">
      <c r="AF165" s="2">
        <f>+水洗化人口等!B165</f>
        <v>0</v>
      </c>
      <c r="AG165" s="2">
        <v>165</v>
      </c>
    </row>
    <row r="166" spans="32:33">
      <c r="AF166" s="2">
        <f>+水洗化人口等!B166</f>
        <v>0</v>
      </c>
      <c r="AG166" s="2">
        <v>166</v>
      </c>
    </row>
    <row r="167" spans="32:33">
      <c r="AF167" s="2">
        <f>+水洗化人口等!B167</f>
        <v>0</v>
      </c>
      <c r="AG167" s="2">
        <v>167</v>
      </c>
    </row>
    <row r="168" spans="32:33">
      <c r="AF168" s="2">
        <f>+水洗化人口等!B168</f>
        <v>0</v>
      </c>
      <c r="AG168" s="2">
        <v>168</v>
      </c>
    </row>
    <row r="169" spans="32:33">
      <c r="AF169" s="2">
        <f>+水洗化人口等!B169</f>
        <v>0</v>
      </c>
      <c r="AG169" s="2">
        <v>169</v>
      </c>
    </row>
    <row r="170" spans="32:33">
      <c r="AF170" s="2">
        <f>+水洗化人口等!B170</f>
        <v>0</v>
      </c>
      <c r="AG170" s="2">
        <v>170</v>
      </c>
    </row>
    <row r="171" spans="32:33">
      <c r="AF171" s="2">
        <f>+水洗化人口等!B171</f>
        <v>0</v>
      </c>
      <c r="AG171" s="2">
        <v>171</v>
      </c>
    </row>
    <row r="172" spans="32:33">
      <c r="AF172" s="2">
        <f>+水洗化人口等!B172</f>
        <v>0</v>
      </c>
      <c r="AG172" s="2">
        <v>172</v>
      </c>
    </row>
    <row r="173" spans="32:33">
      <c r="AF173" s="2">
        <f>+水洗化人口等!B173</f>
        <v>0</v>
      </c>
      <c r="AG173" s="2">
        <v>173</v>
      </c>
    </row>
    <row r="174" spans="32:33">
      <c r="AF174" s="2">
        <f>+水洗化人口等!B174</f>
        <v>0</v>
      </c>
      <c r="AG174" s="2">
        <v>174</v>
      </c>
    </row>
    <row r="175" spans="32:33">
      <c r="AF175" s="2">
        <f>+水洗化人口等!B175</f>
        <v>0</v>
      </c>
      <c r="AG175" s="2">
        <v>175</v>
      </c>
    </row>
    <row r="176" spans="32:33">
      <c r="AF176" s="2">
        <f>+水洗化人口等!B176</f>
        <v>0</v>
      </c>
      <c r="AG176" s="2">
        <v>176</v>
      </c>
    </row>
    <row r="177" spans="32:33">
      <c r="AF177" s="2">
        <f>+水洗化人口等!B177</f>
        <v>0</v>
      </c>
      <c r="AG177" s="2">
        <v>177</v>
      </c>
    </row>
    <row r="178" spans="32:33">
      <c r="AF178" s="2">
        <f>+水洗化人口等!B178</f>
        <v>0</v>
      </c>
      <c r="AG178" s="2">
        <v>178</v>
      </c>
    </row>
    <row r="179" spans="32:33">
      <c r="AF179" s="2">
        <f>+水洗化人口等!B179</f>
        <v>0</v>
      </c>
      <c r="AG179" s="2">
        <v>179</v>
      </c>
    </row>
    <row r="180" spans="32:33">
      <c r="AF180" s="2">
        <f>+水洗化人口等!B180</f>
        <v>0</v>
      </c>
      <c r="AG180" s="2">
        <v>180</v>
      </c>
    </row>
    <row r="181" spans="32:33">
      <c r="AF181" s="2">
        <f>+水洗化人口等!B181</f>
        <v>0</v>
      </c>
      <c r="AG181" s="2">
        <v>181</v>
      </c>
    </row>
    <row r="182" spans="32:33">
      <c r="AF182" s="2">
        <f>+水洗化人口等!B182</f>
        <v>0</v>
      </c>
      <c r="AG182" s="2">
        <v>182</v>
      </c>
    </row>
    <row r="183" spans="32:33">
      <c r="AF183" s="2">
        <f>+水洗化人口等!B183</f>
        <v>0</v>
      </c>
      <c r="AG183" s="2">
        <v>183</v>
      </c>
    </row>
    <row r="184" spans="32:33">
      <c r="AF184" s="2">
        <f>+水洗化人口等!B184</f>
        <v>0</v>
      </c>
      <c r="AG184" s="2">
        <v>184</v>
      </c>
    </row>
    <row r="185" spans="32:33">
      <c r="AF185" s="2">
        <f>+水洗化人口等!B185</f>
        <v>0</v>
      </c>
      <c r="AG185" s="2">
        <v>185</v>
      </c>
    </row>
    <row r="186" spans="32:33">
      <c r="AF186" s="2">
        <f>+水洗化人口等!B186</f>
        <v>0</v>
      </c>
      <c r="AG186" s="2">
        <v>186</v>
      </c>
    </row>
    <row r="187" spans="32:33">
      <c r="AF187" s="2">
        <f>+水洗化人口等!B187</f>
        <v>0</v>
      </c>
      <c r="AG187" s="2">
        <v>187</v>
      </c>
    </row>
    <row r="188" spans="32:33">
      <c r="AF188" s="2">
        <f>+水洗化人口等!B188</f>
        <v>0</v>
      </c>
      <c r="AG188" s="2">
        <v>188</v>
      </c>
    </row>
    <row r="189" spans="32:33">
      <c r="AF189" s="2">
        <f>+水洗化人口等!B189</f>
        <v>0</v>
      </c>
      <c r="AG189" s="2">
        <v>189</v>
      </c>
    </row>
    <row r="190" spans="32:33">
      <c r="AF190" s="2">
        <f>+水洗化人口等!B190</f>
        <v>0</v>
      </c>
      <c r="AG190" s="2">
        <v>190</v>
      </c>
    </row>
    <row r="191" spans="32:33">
      <c r="AF191" s="2">
        <f>+水洗化人口等!B191</f>
        <v>0</v>
      </c>
      <c r="AG191" s="2">
        <v>191</v>
      </c>
    </row>
    <row r="192" spans="32:33">
      <c r="AF192" s="2">
        <f>+水洗化人口等!B192</f>
        <v>0</v>
      </c>
      <c r="AG192" s="2">
        <v>192</v>
      </c>
    </row>
    <row r="193" spans="32:33">
      <c r="AF193" s="2">
        <f>+水洗化人口等!B193</f>
        <v>0</v>
      </c>
      <c r="AG193" s="2">
        <v>193</v>
      </c>
    </row>
    <row r="194" spans="32:33">
      <c r="AF194" s="2">
        <f>+水洗化人口等!B194</f>
        <v>0</v>
      </c>
      <c r="AG194" s="2">
        <v>194</v>
      </c>
    </row>
    <row r="195" spans="32:33">
      <c r="AF195" s="2">
        <f>+水洗化人口等!B195</f>
        <v>0</v>
      </c>
      <c r="AG195" s="2">
        <v>195</v>
      </c>
    </row>
    <row r="196" spans="32:33">
      <c r="AF196" s="2">
        <f>+水洗化人口等!B196</f>
        <v>0</v>
      </c>
      <c r="AG196" s="2">
        <v>196</v>
      </c>
    </row>
    <row r="197" spans="32:33">
      <c r="AF197" s="2">
        <f>+水洗化人口等!B197</f>
        <v>0</v>
      </c>
      <c r="AG197" s="2">
        <v>197</v>
      </c>
    </row>
    <row r="198" spans="32:33">
      <c r="AF198" s="2">
        <f>+水洗化人口等!B198</f>
        <v>0</v>
      </c>
      <c r="AG198" s="2">
        <v>198</v>
      </c>
    </row>
    <row r="199" spans="32:33">
      <c r="AF199" s="2">
        <f>+水洗化人口等!B199</f>
        <v>0</v>
      </c>
      <c r="AG199" s="2">
        <v>199</v>
      </c>
    </row>
    <row r="200" spans="32:33">
      <c r="AF200" s="2">
        <f>+水洗化人口等!B200</f>
        <v>0</v>
      </c>
      <c r="AG200" s="2">
        <v>200</v>
      </c>
    </row>
    <row r="201" spans="32:33">
      <c r="AF201" s="2">
        <f>+水洗化人口等!B201</f>
        <v>0</v>
      </c>
      <c r="AG201" s="2">
        <v>201</v>
      </c>
    </row>
    <row r="202" spans="32:33">
      <c r="AF202" s="2">
        <f>+水洗化人口等!B202</f>
        <v>0</v>
      </c>
      <c r="AG202" s="2">
        <v>202</v>
      </c>
    </row>
    <row r="203" spans="32:33">
      <c r="AF203" s="2">
        <f>+水洗化人口等!B203</f>
        <v>0</v>
      </c>
      <c r="AG203" s="2">
        <v>203</v>
      </c>
    </row>
    <row r="204" spans="32:33">
      <c r="AF204" s="2">
        <f>+水洗化人口等!B204</f>
        <v>0</v>
      </c>
      <c r="AG204" s="2">
        <v>204</v>
      </c>
    </row>
    <row r="205" spans="32:33">
      <c r="AF205" s="2">
        <f>+水洗化人口等!B205</f>
        <v>0</v>
      </c>
      <c r="AG205" s="2">
        <v>205</v>
      </c>
    </row>
    <row r="206" spans="32:33">
      <c r="AF206" s="2">
        <f>+水洗化人口等!B206</f>
        <v>0</v>
      </c>
      <c r="AG206" s="2">
        <v>206</v>
      </c>
    </row>
    <row r="207" spans="32:33">
      <c r="AF207" s="2">
        <f>+水洗化人口等!B207</f>
        <v>0</v>
      </c>
      <c r="AG207" s="2">
        <v>207</v>
      </c>
    </row>
    <row r="208" spans="32:33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2024-02-01T08:23:54Z</dcterms:modified>
</cp:coreProperties>
</file>