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5新潟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組合分担金内訳!$A$6:$BE$36</definedName>
    <definedName name="_xlnm._FilterDatabase" localSheetId="3" hidden="1">'廃棄物事業経費（歳出）'!$A$6:$CI$42</definedName>
    <definedName name="_xlnm._FilterDatabase" localSheetId="2" hidden="1">'廃棄物事業経費（歳入）'!$A$6:$AE$42</definedName>
    <definedName name="_xlnm._FilterDatabase" localSheetId="0" hidden="1">'廃棄物事業経費（市町村）'!$A$6:$DJ$36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組合分担金内訳!$2:$37</definedName>
    <definedName name="_xlnm.Print_Area" localSheetId="3">'廃棄物事業経費（歳出）'!$2:$43</definedName>
    <definedName name="_xlnm.Print_Area" localSheetId="2">'廃棄物事業経費（歳入）'!$2:$43</definedName>
    <definedName name="_xlnm.Print_Area" localSheetId="0">'廃棄物事業経費（市町村）'!$2:$37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A1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V1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Q13" i="4"/>
  <c r="BP1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I13" i="4"/>
  <c r="BH13" i="4"/>
  <c r="BG1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BG43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E13" i="4"/>
  <c r="CI13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BH39" i="4" s="1"/>
  <c r="D40" i="4"/>
  <c r="BH40" i="4" s="1"/>
  <c r="D41" i="4"/>
  <c r="BH41" i="4" s="1"/>
  <c r="D42" i="4"/>
  <c r="BH42" i="4" s="1"/>
  <c r="D43" i="4"/>
  <c r="BH4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W15" i="3"/>
  <c r="W16" i="3"/>
  <c r="W33" i="3"/>
  <c r="W34" i="3"/>
  <c r="V15" i="3"/>
  <c r="V16" i="3"/>
  <c r="V33" i="3"/>
  <c r="V34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E16" i="3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E34" i="3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D16" i="3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D34" i="3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J8" i="2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8" i="2"/>
  <c r="DB9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W10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Q8" i="2"/>
  <c r="CQ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J8" i="2"/>
  <c r="CJ13" i="2"/>
  <c r="CI8" i="2"/>
  <c r="CH8" i="2"/>
  <c r="CH9" i="2"/>
  <c r="DJ9" i="2" s="1"/>
  <c r="BZ8" i="2"/>
  <c r="BZ9" i="2"/>
  <c r="BZ10" i="2"/>
  <c r="DB10" i="2" s="1"/>
  <c r="BZ11" i="2"/>
  <c r="BZ12" i="2"/>
  <c r="BZ13" i="2"/>
  <c r="DB13" i="2" s="1"/>
  <c r="BU8" i="2"/>
  <c r="CW8" i="2" s="1"/>
  <c r="BU9" i="2"/>
  <c r="CW9" i="2" s="1"/>
  <c r="BU10" i="2"/>
  <c r="BU11" i="2"/>
  <c r="BU12" i="2"/>
  <c r="BU13" i="2"/>
  <c r="BP8" i="2"/>
  <c r="CR8" i="2" s="1"/>
  <c r="BP9" i="2"/>
  <c r="CR9" i="2" s="1"/>
  <c r="BP10" i="2"/>
  <c r="CR10" i="2" s="1"/>
  <c r="BP11" i="2"/>
  <c r="BP12" i="2"/>
  <c r="BP13" i="2"/>
  <c r="BO8" i="2"/>
  <c r="BO9" i="2"/>
  <c r="CQ9" i="2" s="1"/>
  <c r="BO10" i="2"/>
  <c r="BO11" i="2"/>
  <c r="CH11" i="2" s="1"/>
  <c r="BO12" i="2"/>
  <c r="BO13" i="2"/>
  <c r="CH13" i="2" s="1"/>
  <c r="DJ13" i="2" s="1"/>
  <c r="BH8" i="2"/>
  <c r="BH9" i="2"/>
  <c r="CJ9" i="2" s="1"/>
  <c r="BH10" i="2"/>
  <c r="CJ10" i="2" s="1"/>
  <c r="BH11" i="2"/>
  <c r="BH12" i="2"/>
  <c r="BH13" i="2"/>
  <c r="BG8" i="2"/>
  <c r="BG9" i="2"/>
  <c r="CI9" i="2" s="1"/>
  <c r="BG10" i="2"/>
  <c r="CI10" i="2" s="1"/>
  <c r="BG11" i="2"/>
  <c r="BG12" i="2"/>
  <c r="BG13" i="2"/>
  <c r="CI13" i="2" s="1"/>
  <c r="BF9" i="2"/>
  <c r="BF10" i="2"/>
  <c r="AX8" i="2"/>
  <c r="AX9" i="2"/>
  <c r="AX10" i="2"/>
  <c r="AX11" i="2"/>
  <c r="AX12" i="2"/>
  <c r="AX13" i="2"/>
  <c r="AS8" i="2"/>
  <c r="AS9" i="2"/>
  <c r="AS10" i="2"/>
  <c r="AS11" i="2"/>
  <c r="AS12" i="2"/>
  <c r="AS13" i="2"/>
  <c r="CW13" i="2" s="1"/>
  <c r="AN8" i="2"/>
  <c r="AN9" i="2"/>
  <c r="AN10" i="2"/>
  <c r="AN11" i="2"/>
  <c r="CR11" i="2" s="1"/>
  <c r="AN12" i="2"/>
  <c r="AN13" i="2"/>
  <c r="CR13" i="2" s="1"/>
  <c r="AM8" i="2"/>
  <c r="BF8" i="2" s="1"/>
  <c r="AM9" i="2"/>
  <c r="AM10" i="2"/>
  <c r="AM11" i="2"/>
  <c r="AM12" i="2"/>
  <c r="AM13" i="2"/>
  <c r="BF13" i="2" s="1"/>
  <c r="AF8" i="2"/>
  <c r="AF9" i="2"/>
  <c r="AF10" i="2"/>
  <c r="AF11" i="2"/>
  <c r="AF12" i="2"/>
  <c r="AF13" i="2"/>
  <c r="AE8" i="2"/>
  <c r="AE9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2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3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Q1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17" i="1"/>
  <c r="CI23" i="1"/>
  <c r="CH29" i="1"/>
  <c r="DJ29" i="1" s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DB25" i="1" s="1"/>
  <c r="BZ26" i="1"/>
  <c r="DB26" i="1" s="1"/>
  <c r="BZ27" i="1"/>
  <c r="DB27" i="1" s="1"/>
  <c r="BZ28" i="1"/>
  <c r="DB28" i="1" s="1"/>
  <c r="BZ29" i="1"/>
  <c r="BZ30" i="1"/>
  <c r="DB30" i="1" s="1"/>
  <c r="BZ31" i="1"/>
  <c r="DB31" i="1" s="1"/>
  <c r="BZ32" i="1"/>
  <c r="DB32" i="1" s="1"/>
  <c r="BZ33" i="1"/>
  <c r="DB33" i="1" s="1"/>
  <c r="BZ34" i="1"/>
  <c r="DB34" i="1" s="1"/>
  <c r="BZ35" i="1"/>
  <c r="DB35" i="1" s="1"/>
  <c r="BZ36" i="1"/>
  <c r="DB36" i="1" s="1"/>
  <c r="BZ37" i="1"/>
  <c r="DB37" i="1" s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CW13" i="1" s="1"/>
  <c r="BU14" i="1"/>
  <c r="CW14" i="1" s="1"/>
  <c r="BU15" i="1"/>
  <c r="CW15" i="1" s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CW21" i="1" s="1"/>
  <c r="BU22" i="1"/>
  <c r="CW22" i="1" s="1"/>
  <c r="BU23" i="1"/>
  <c r="CW23" i="1" s="1"/>
  <c r="BU24" i="1"/>
  <c r="CW24" i="1" s="1"/>
  <c r="BU25" i="1"/>
  <c r="CW25" i="1" s="1"/>
  <c r="BU26" i="1"/>
  <c r="CW26" i="1" s="1"/>
  <c r="BU27" i="1"/>
  <c r="CW27" i="1" s="1"/>
  <c r="BU28" i="1"/>
  <c r="CW28" i="1" s="1"/>
  <c r="BU29" i="1"/>
  <c r="CW29" i="1" s="1"/>
  <c r="BU30" i="1"/>
  <c r="CW30" i="1" s="1"/>
  <c r="BU31" i="1"/>
  <c r="CW31" i="1" s="1"/>
  <c r="BU32" i="1"/>
  <c r="CW32" i="1" s="1"/>
  <c r="BU33" i="1"/>
  <c r="CW33" i="1" s="1"/>
  <c r="BU34" i="1"/>
  <c r="CW34" i="1" s="1"/>
  <c r="BU35" i="1"/>
  <c r="BU36" i="1"/>
  <c r="CW36" i="1" s="1"/>
  <c r="BU37" i="1"/>
  <c r="CW37" i="1" s="1"/>
  <c r="BP8" i="1"/>
  <c r="CR8" i="1" s="1"/>
  <c r="BP9" i="1"/>
  <c r="CR9" i="1" s="1"/>
  <c r="BP10" i="1"/>
  <c r="CR10" i="1" s="1"/>
  <c r="BP11" i="1"/>
  <c r="CR11" i="1" s="1"/>
  <c r="BP12" i="1"/>
  <c r="CR12" i="1" s="1"/>
  <c r="BP13" i="1"/>
  <c r="CR13" i="1" s="1"/>
  <c r="BP14" i="1"/>
  <c r="CR14" i="1" s="1"/>
  <c r="BP15" i="1"/>
  <c r="CR15" i="1" s="1"/>
  <c r="BP16" i="1"/>
  <c r="CR16" i="1" s="1"/>
  <c r="BP17" i="1"/>
  <c r="CR17" i="1" s="1"/>
  <c r="BP18" i="1"/>
  <c r="CR18" i="1" s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CR25" i="1" s="1"/>
  <c r="BP26" i="1"/>
  <c r="CR26" i="1" s="1"/>
  <c r="BP27" i="1"/>
  <c r="CR27" i="1" s="1"/>
  <c r="BP28" i="1"/>
  <c r="CR28" i="1" s="1"/>
  <c r="BP29" i="1"/>
  <c r="CR29" i="1" s="1"/>
  <c r="BP30" i="1"/>
  <c r="CR30" i="1" s="1"/>
  <c r="BP31" i="1"/>
  <c r="CR31" i="1" s="1"/>
  <c r="BP32" i="1"/>
  <c r="CR32" i="1" s="1"/>
  <c r="BP33" i="1"/>
  <c r="CR33" i="1" s="1"/>
  <c r="BP34" i="1"/>
  <c r="CR34" i="1" s="1"/>
  <c r="BP35" i="1"/>
  <c r="CR35" i="1" s="1"/>
  <c r="BP36" i="1"/>
  <c r="CR36" i="1" s="1"/>
  <c r="BP37" i="1"/>
  <c r="CR37" i="1" s="1"/>
  <c r="BO8" i="1"/>
  <c r="CQ8" i="1" s="1"/>
  <c r="BO9" i="1"/>
  <c r="CQ9" i="1" s="1"/>
  <c r="BO10" i="1"/>
  <c r="CQ10" i="1" s="1"/>
  <c r="BO11" i="1"/>
  <c r="CH11" i="1" s="1"/>
  <c r="DJ11" i="1" s="1"/>
  <c r="BO12" i="1"/>
  <c r="CQ12" i="1" s="1"/>
  <c r="BO13" i="1"/>
  <c r="CQ13" i="1" s="1"/>
  <c r="BO14" i="1"/>
  <c r="CQ14" i="1" s="1"/>
  <c r="BO15" i="1"/>
  <c r="CQ15" i="1" s="1"/>
  <c r="BO16" i="1"/>
  <c r="CQ16" i="1" s="1"/>
  <c r="BO17" i="1"/>
  <c r="CH17" i="1" s="1"/>
  <c r="DJ17" i="1" s="1"/>
  <c r="BO18" i="1"/>
  <c r="CQ18" i="1" s="1"/>
  <c r="BO19" i="1"/>
  <c r="CQ19" i="1" s="1"/>
  <c r="BO20" i="1"/>
  <c r="CQ20" i="1" s="1"/>
  <c r="BO21" i="1"/>
  <c r="CQ21" i="1" s="1"/>
  <c r="BO22" i="1"/>
  <c r="CQ22" i="1" s="1"/>
  <c r="BO23" i="1"/>
  <c r="CQ23" i="1" s="1"/>
  <c r="BO24" i="1"/>
  <c r="CQ24" i="1" s="1"/>
  <c r="BO25" i="1"/>
  <c r="CQ25" i="1" s="1"/>
  <c r="BO26" i="1"/>
  <c r="CQ26" i="1" s="1"/>
  <c r="BO27" i="1"/>
  <c r="CQ27" i="1" s="1"/>
  <c r="BO28" i="1"/>
  <c r="CQ28" i="1" s="1"/>
  <c r="BO29" i="1"/>
  <c r="CQ29" i="1" s="1"/>
  <c r="BO30" i="1"/>
  <c r="CQ30" i="1" s="1"/>
  <c r="BO31" i="1"/>
  <c r="CQ31" i="1" s="1"/>
  <c r="BO32" i="1"/>
  <c r="CQ32" i="1" s="1"/>
  <c r="BO33" i="1"/>
  <c r="CQ33" i="1" s="1"/>
  <c r="BO34" i="1"/>
  <c r="CQ34" i="1" s="1"/>
  <c r="BO35" i="1"/>
  <c r="CQ35" i="1" s="1"/>
  <c r="BO36" i="1"/>
  <c r="CQ36" i="1" s="1"/>
  <c r="BO37" i="1"/>
  <c r="CQ37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BG35" i="1" s="1"/>
  <c r="CI35" i="1" s="1"/>
  <c r="BH36" i="1"/>
  <c r="CJ36" i="1" s="1"/>
  <c r="BH37" i="1"/>
  <c r="CJ37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6" i="1"/>
  <c r="CI36" i="1" s="1"/>
  <c r="BG37" i="1"/>
  <c r="CI37" i="1" s="1"/>
  <c r="BF29" i="1"/>
  <c r="BF35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M8" i="1"/>
  <c r="BF8" i="1" s="1"/>
  <c r="AM9" i="1"/>
  <c r="BF9" i="1" s="1"/>
  <c r="AM10" i="1"/>
  <c r="BF10" i="1" s="1"/>
  <c r="AM11" i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AM36" i="1"/>
  <c r="BF36" i="1" s="1"/>
  <c r="AM37" i="1"/>
  <c r="BF3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E8" i="1"/>
  <c r="AE9" i="1"/>
  <c r="AE10" i="1"/>
  <c r="AE11" i="1"/>
  <c r="BF11" i="1" s="1"/>
  <c r="AE12" i="1"/>
  <c r="AE13" i="1"/>
  <c r="AE14" i="1"/>
  <c r="AE15" i="1"/>
  <c r="AE16" i="1"/>
  <c r="AE17" i="1"/>
  <c r="BF17" i="1" s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W10" i="1"/>
  <c r="W22" i="1"/>
  <c r="W23" i="1"/>
  <c r="W28" i="1"/>
  <c r="V10" i="1"/>
  <c r="V11" i="1"/>
  <c r="V16" i="1"/>
  <c r="V22" i="1"/>
  <c r="V23" i="1"/>
  <c r="V28" i="1"/>
  <c r="V34" i="1"/>
  <c r="V3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M24" i="1" s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E8" i="1"/>
  <c r="W8" i="1" s="1"/>
  <c r="E9" i="1"/>
  <c r="W9" i="1" s="1"/>
  <c r="E10" i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E23" i="1"/>
  <c r="E24" i="1"/>
  <c r="W24" i="1" s="1"/>
  <c r="E25" i="1"/>
  <c r="W25" i="1" s="1"/>
  <c r="E26" i="1"/>
  <c r="W26" i="1" s="1"/>
  <c r="E27" i="1"/>
  <c r="W27" i="1" s="1"/>
  <c r="E28" i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D8" i="1"/>
  <c r="V8" i="1" s="1"/>
  <c r="D9" i="1"/>
  <c r="V9" i="1" s="1"/>
  <c r="D10" i="1"/>
  <c r="D11" i="1"/>
  <c r="D12" i="1"/>
  <c r="V12" i="1" s="1"/>
  <c r="D13" i="1"/>
  <c r="D14" i="1"/>
  <c r="V14" i="1" s="1"/>
  <c r="D15" i="1"/>
  <c r="V15" i="1" s="1"/>
  <c r="D16" i="1"/>
  <c r="D17" i="1"/>
  <c r="V17" i="1" s="1"/>
  <c r="D18" i="1"/>
  <c r="V18" i="1" s="1"/>
  <c r="D19" i="1"/>
  <c r="V19" i="1" s="1"/>
  <c r="D20" i="1"/>
  <c r="V20" i="1" s="1"/>
  <c r="D21" i="1"/>
  <c r="V21" i="1" s="1"/>
  <c r="D22" i="1"/>
  <c r="D23" i="1"/>
  <c r="D24" i="1"/>
  <c r="D25" i="1"/>
  <c r="V25" i="1" s="1"/>
  <c r="D26" i="1"/>
  <c r="V26" i="1" s="1"/>
  <c r="D27" i="1"/>
  <c r="V27" i="1" s="1"/>
  <c r="D28" i="1"/>
  <c r="D29" i="1"/>
  <c r="V29" i="1" s="1"/>
  <c r="D30" i="1"/>
  <c r="V30" i="1" s="1"/>
  <c r="D31" i="1"/>
  <c r="V31" i="1" s="1"/>
  <c r="D32" i="1"/>
  <c r="V32" i="1" s="1"/>
  <c r="D33" i="1"/>
  <c r="V33" i="1" s="1"/>
  <c r="D34" i="1"/>
  <c r="D35" i="1"/>
  <c r="D36" i="1"/>
  <c r="V36" i="1" s="1"/>
  <c r="D37" i="1"/>
  <c r="V37" i="1" s="1"/>
  <c r="CH35" i="1" l="1"/>
  <c r="DJ35" i="1" s="1"/>
  <c r="CQ17" i="1"/>
  <c r="CQ11" i="2"/>
  <c r="BF11" i="2"/>
  <c r="DJ11" i="2" s="1"/>
  <c r="V13" i="1"/>
  <c r="CJ35" i="1"/>
  <c r="CI11" i="2"/>
  <c r="CJ11" i="2"/>
  <c r="CW11" i="2"/>
  <c r="DB11" i="2"/>
  <c r="V24" i="1"/>
  <c r="CH23" i="1"/>
  <c r="DJ23" i="1" s="1"/>
  <c r="CQ10" i="2"/>
  <c r="CH10" i="2"/>
  <c r="DJ10" i="2" s="1"/>
  <c r="CH36" i="1"/>
  <c r="DJ36" i="1" s="1"/>
  <c r="CH30" i="1"/>
  <c r="DJ30" i="1" s="1"/>
  <c r="CH24" i="1"/>
  <c r="DJ24" i="1" s="1"/>
  <c r="CH18" i="1"/>
  <c r="DJ18" i="1" s="1"/>
  <c r="CH12" i="1"/>
  <c r="DJ12" i="1" s="1"/>
  <c r="BF12" i="2"/>
  <c r="AE19" i="4"/>
  <c r="CI19" i="4" s="1"/>
  <c r="CH34" i="1"/>
  <c r="DJ34" i="1" s="1"/>
  <c r="CH28" i="1"/>
  <c r="DJ28" i="1" s="1"/>
  <c r="CH22" i="1"/>
  <c r="DJ22" i="1" s="1"/>
  <c r="CH16" i="1"/>
  <c r="DJ16" i="1" s="1"/>
  <c r="CH10" i="1"/>
  <c r="DJ10" i="1" s="1"/>
  <c r="AE43" i="4"/>
  <c r="CI43" i="4" s="1"/>
  <c r="CH33" i="1"/>
  <c r="DJ33" i="1" s="1"/>
  <c r="CH27" i="1"/>
  <c r="DJ27" i="1" s="1"/>
  <c r="CH21" i="1"/>
  <c r="DJ21" i="1" s="1"/>
  <c r="CH15" i="1"/>
  <c r="DJ15" i="1" s="1"/>
  <c r="CH9" i="1"/>
  <c r="DJ9" i="1" s="1"/>
  <c r="AE37" i="4"/>
  <c r="CI37" i="4" s="1"/>
  <c r="CH32" i="1"/>
  <c r="DJ32" i="1" s="1"/>
  <c r="CH26" i="1"/>
  <c r="DJ26" i="1" s="1"/>
  <c r="CH20" i="1"/>
  <c r="DJ20" i="1" s="1"/>
  <c r="CH14" i="1"/>
  <c r="DJ14" i="1" s="1"/>
  <c r="CH8" i="1"/>
  <c r="DJ8" i="1" s="1"/>
  <c r="AE31" i="4"/>
  <c r="CI31" i="4" s="1"/>
  <c r="CH37" i="1"/>
  <c r="DJ37" i="1" s="1"/>
  <c r="CH31" i="1"/>
  <c r="DJ31" i="1" s="1"/>
  <c r="CH25" i="1"/>
  <c r="DJ25" i="1" s="1"/>
  <c r="CH19" i="1"/>
  <c r="DJ19" i="1" s="1"/>
  <c r="CH13" i="1"/>
  <c r="DJ13" i="1" s="1"/>
  <c r="CI12" i="2"/>
  <c r="CJ12" i="2"/>
  <c r="CQ12" i="2"/>
  <c r="CR12" i="2"/>
  <c r="CW12" i="2"/>
  <c r="DB12" i="2"/>
  <c r="AE25" i="4"/>
  <c r="CI25" i="4" s="1"/>
  <c r="CH12" i="2"/>
  <c r="DJ12" i="2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AE41" i="4"/>
  <c r="CI41" i="4" s="1"/>
  <c r="AE35" i="4"/>
  <c r="CI35" i="4" s="1"/>
  <c r="AE29" i="4"/>
  <c r="CI29" i="4" s="1"/>
  <c r="AE23" i="4"/>
  <c r="CI23" i="4" s="1"/>
  <c r="AE17" i="4"/>
  <c r="CI17" i="4" s="1"/>
  <c r="AE11" i="4"/>
  <c r="CI11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C1" i="8"/>
  <c r="B1" i="8"/>
  <c r="AH8" i="8" l="1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CX7" i="2" s="1"/>
  <c r="AR7" i="2"/>
  <c r="AQ7" i="2"/>
  <c r="CU7" i="2" s="1"/>
  <c r="AP7" i="2"/>
  <c r="CT7" i="2" s="1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Y7" i="2" s="1"/>
  <c r="O7" i="2"/>
  <c r="L7" i="2"/>
  <c r="K7" i="2"/>
  <c r="J7" i="2"/>
  <c r="I7" i="2"/>
  <c r="H7" i="2"/>
  <c r="Z7" i="2" s="1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S7" i="2"/>
  <c r="AC7" i="2"/>
  <c r="DG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AD7" i="1"/>
  <c r="AB7" i="1"/>
  <c r="AF7" i="2" l="1"/>
  <c r="AE7" i="2" s="1"/>
  <c r="BP7" i="2"/>
  <c r="BU7" i="2"/>
  <c r="CW7" i="2" s="1"/>
  <c r="DH7" i="2"/>
  <c r="E7" i="6"/>
  <c r="AA7" i="2"/>
  <c r="DC7" i="2"/>
  <c r="N7" i="2"/>
  <c r="M7" i="2" s="1"/>
  <c r="CS7" i="2"/>
  <c r="CY7" i="2"/>
  <c r="BH7" i="2"/>
  <c r="CM7" i="2"/>
  <c r="BZ7" i="2"/>
  <c r="D7" i="6"/>
  <c r="AD7" i="2"/>
  <c r="DF7" i="2"/>
  <c r="DA7" i="2"/>
  <c r="DI7" i="2"/>
  <c r="BL7" i="4"/>
  <c r="BT7" i="4"/>
  <c r="AL7" i="5"/>
  <c r="BE7" i="5"/>
  <c r="CF7" i="4"/>
  <c r="CK7" i="1"/>
  <c r="CB7" i="4"/>
  <c r="CH7" i="4"/>
  <c r="BK7" i="4"/>
  <c r="CX7" i="1"/>
  <c r="Y7" i="3"/>
  <c r="CM7" i="1"/>
  <c r="DI7" i="1"/>
  <c r="BN7" i="4"/>
  <c r="CD7" i="4"/>
  <c r="CO7" i="1"/>
  <c r="Z7" i="1"/>
  <c r="V7" i="5"/>
  <c r="BM7" i="4"/>
  <c r="BJ7" i="4"/>
  <c r="BY7" i="4"/>
  <c r="E7" i="1"/>
  <c r="D7" i="1" s="1"/>
  <c r="AD7" i="5"/>
  <c r="AT7" i="4"/>
  <c r="Z7" i="3"/>
  <c r="AN7" i="1"/>
  <c r="DF7" i="1"/>
  <c r="BR7" i="4"/>
  <c r="CU7" i="1"/>
  <c r="H7" i="5"/>
  <c r="R7" i="4"/>
  <c r="AO7" i="4"/>
  <c r="AB7" i="3"/>
  <c r="E7" i="4"/>
  <c r="D7" i="4" s="1"/>
  <c r="AF7" i="1"/>
  <c r="AE7" i="1" s="1"/>
  <c r="CV7" i="1"/>
  <c r="AA7" i="3"/>
  <c r="BZ7" i="4"/>
  <c r="BW7" i="4"/>
  <c r="AX7" i="1"/>
  <c r="AT7" i="5"/>
  <c r="AG7" i="4"/>
  <c r="AF7" i="4" s="1"/>
  <c r="BH7" i="1"/>
  <c r="BG7" i="1" s="1"/>
  <c r="W7" i="4"/>
  <c r="Q7" i="5"/>
  <c r="BB7" i="5"/>
  <c r="N7" i="1"/>
  <c r="BO7" i="4"/>
  <c r="BX7" i="4"/>
  <c r="CL7" i="1"/>
  <c r="N7" i="5"/>
  <c r="CY7" i="1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V7" i="2" l="1"/>
  <c r="CJ7" i="2"/>
  <c r="BG7" i="2"/>
  <c r="CI7" i="2" s="1"/>
  <c r="BO7" i="2"/>
  <c r="AM7" i="2"/>
  <c r="W7" i="2"/>
  <c r="DB7" i="2"/>
  <c r="CJ7" i="1"/>
  <c r="BV7" i="4"/>
  <c r="W7" i="1"/>
  <c r="CR7" i="1"/>
  <c r="CA7" i="4"/>
  <c r="I7" i="5"/>
  <c r="M7" i="1"/>
  <c r="V7" i="1" s="1"/>
  <c r="BI7" i="4"/>
  <c r="DB7" i="1"/>
  <c r="CW7" i="1"/>
  <c r="CI7" i="1"/>
  <c r="V7" i="3"/>
  <c r="AM7" i="1"/>
  <c r="BF7" i="1" s="1"/>
  <c r="AN7" i="4"/>
  <c r="BG7" i="4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BH7" i="4"/>
  <c r="CH7" i="2" l="1"/>
  <c r="DJ7" i="2" s="1"/>
  <c r="CQ7" i="2"/>
  <c r="CQ7" i="1"/>
  <c r="CH7" i="1"/>
  <c r="DJ7" i="1" s="1"/>
  <c r="CI7" i="4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<sst xmlns="http://schemas.openxmlformats.org/spreadsheetml/2006/main" count="2089" uniqueCount="400">
  <si>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</si>
  <si>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</si>
  <si>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</si>
  <si>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</si>
  <si>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</si>
  <si>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</si>
  <si>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</si>
  <si>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</si>
  <si>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</si>
  <si>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</si>
  <si>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</si>
  <si>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</si>
  <si>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</si>
  <si>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</si>
  <si>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</si>
  <si>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</si>
  <si>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</si>
  <si>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</si>
  <si>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</si>
  <si>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</si>
  <si>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</si>
  <si>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</si>
  <si>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</si>
  <si>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</si>
  <si>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</si>
  <si>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</si>
  <si>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</si>
  <si>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</si>
  <si>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</si>
  <si>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</si>
  <si>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</si>
  <si>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</si>
  <si>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</si>
  <si>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</si>
  <si>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</si>
  <si>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</si>
  <si>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</si>
  <si>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</si>
  <si>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</si>
  <si>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</si>
  <si>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</si>
  <si>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</si>
  <si>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</si>
  <si>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</si>
  <si>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</si>
  <si>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</si>
  <si>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</si>
  <si>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</si>
  <si>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</si>
  <si>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</si>
  <si>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</si>
  <si>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</si>
  <si>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</si>
  <si>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</si>
  <si>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</si>
  <si>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</si>
  <si>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</si>
  <si>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</si>
  <si>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</si>
  <si>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</si>
  <si>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</si>
  <si>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</si>
  <si>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</si>
  <si>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</si>
  <si>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</si>
  <si>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</si>
  <si>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</si>
  <si>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</si>
  <si>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</si>
  <si>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</si>
  <si>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</si>
  <si>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</si>
  <si>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</si>
  <si>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</si>
  <si>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</si>
  <si>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</si>
  <si>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</si>
  <si>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</si>
  <si>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</si>
  <si>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</si>
  <si>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</si>
  <si>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</si>
  <si>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</si>
  <si>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</si>
  <si>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</si>
  <si>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</si>
  <si>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</si>
  <si>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</si>
  <si>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</si>
  <si>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</si>
  <si>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</si>
  <si>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</si>
  <si>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</si>
  <si>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</si>
  <si>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</si>
  <si>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</si>
  <si>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</si>
  <si>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</si>
  <si>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</si>
  <si>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</si>
  <si>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</si>
  <si>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</si>
  <si>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</si>
  <si>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</si>
  <si>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</si>
  <si>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</si>
  <si>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</si>
  <si>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</si>
  <si>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</si>
  <si>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</si>
  <si>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</si>
  <si>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</si>
  <si>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</si>
  <si>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</si>
  <si>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</si>
  <si>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</si>
  <si>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</si>
  <si>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</si>
  <si>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</si>
  <si>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</si>
  <si>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</si>
  <si>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</si>
  <si>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</si>
  <si>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</si>
  <si>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</si>
  <si>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</si>
  <si>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</si>
  <si>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</si>
  <si>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</si>
  <si>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</si>
  <si>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</si>
  <si>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</si>
  <si>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</si>
  <si>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</si>
  <si>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</si>
  <si>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</si>
  <si>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</si>
  <si>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</si>
  <si>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</si>
  <si>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</si>
  <si>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</si>
  <si>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</si>
  <si>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</si>
  <si>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</si>
  <si>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</si>
  <si>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</si>
  <si>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</si>
  <si>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</si>
  <si>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</si>
  <si>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</si>
  <si>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</si>
  <si>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</si>
  <si>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</si>
  <si>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</si>
  <si>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</si>
  <si>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</si>
  <si>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</si>
  <si>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</si>
  <si>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</si>
  <si>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</si>
  <si>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</si>
  <si>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</si>
  <si>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</si>
  <si>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</si>
  <si>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</si>
  <si>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</si>
  <si>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</si>
  <si>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</si>
  <si>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</si>
  <si>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</si>
  <si>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</si>
  <si>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</si>
  <si>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</si>
  <si>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</si>
  <si>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</si>
  <si>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</si>
  <si>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</si>
  <si>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</si>
  <si>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</si>
  <si>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</si>
  <si>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</si>
  <si>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</si>
  <si>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</si>
  <si>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</si>
  <si>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</si>
  <si>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</si>
  <si>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</si>
  <si>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</si>
  <si>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</si>
  <si>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</si>
  <si>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</si>
  <si>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</si>
  <si>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</si>
  <si>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</si>
  <si>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</si>
  <si>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</si>
  <si>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</si>
  <si>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</si>
  <si>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</si>
  <si>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</si>
  <si>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</si>
  <si>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</si>
  <si>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</si>
  <si>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</si>
  <si>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</si>
  <si>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</si>
  <si>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</si>
  <si>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</si>
  <si>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</si>
  <si>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</si>
  <si>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</si>
  <si>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</si>
  <si>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</si>
  <si>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</si>
  <si>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</si>
  <si>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</si>
  <si>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</si>
  <si>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</si>
  <si>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</si>
  <si>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</si>
  <si>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</si>
  <si>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</si>
  <si>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</si>
  <si>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</si>
  <si>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</si>
  <si>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</si>
  <si>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</si>
  <si>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</si>
  <si>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</si>
  <si>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</si>
  <si>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</si>
  <si>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</si>
  <si>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</si>
  <si>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</si>
  <si>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</si>
  <si>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</si>
  <si>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</si>
  <si>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</si>
  <si>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</si>
  <si>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</si>
  <si>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</si>
  <si>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</si>
  <si>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</si>
  <si>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</si>
  <si>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</si>
  <si>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</si>
  <si>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</si>
  <si>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</si>
  <si>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</si>
  <si>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</si>
  <si>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</si>
  <si>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</si>
  <si>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</si>
  <si>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</si>
  <si>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</si>
  <si>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</si>
  <si>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</si>
  <si>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</si>
  <si>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</si>
  <si>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</si>
  <si>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</si>
  <si>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</si>
  <si>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</si>
  <si>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</si>
  <si>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</si>
  <si>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</si>
  <si>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</si>
  <si>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</si>
  <si>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</si>
  <si>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</si>
  <si>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</si>
  <si>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</si>
  <si>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</si>
  <si>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</si>
  <si>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</si>
  <si>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</si>
  <si>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</si>
  <si>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</si>
  <si>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</si>
  <si>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</si>
  <si>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</si>
  <si>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</si>
  <si>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</si>
  <si>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</si>
  <si>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</si>
  <si>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</si>
  <si>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</si>
  <si>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</si>
  <si>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</si>
  <si>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</si>
  <si>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</si>
  <si>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</si>
  <si>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</si>
  <si>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</si>
  <si>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</si>
  <si>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</si>
  <si>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</si>
  <si>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</si>
  <si>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</si>
  <si>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</si>
  <si>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</si>
  <si>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</si>
  <si>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</si>
  <si>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</si>
  <si>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</si>
  <si>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</si>
  <si>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</si>
  <si>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</si>
  <si>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</si>
  <si>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</si>
  <si>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</si>
  <si>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</si>
  <si>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</si>
  <si>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</si>
  <si>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</si>
  <si>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</si>
  <si>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15000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</si>
  <si>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</si>
  <si>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</si>
  <si>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</si>
  <si>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</si>
  <si>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</si>
  <si>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</si>
  <si>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15100</t>
  </si>
  <si>
    <t>新潟市</t>
  </si>
  <si>
    <t/>
  </si>
  <si>
    <t>15906</t>
  </si>
  <si>
    <t>豊栄郷清掃施設処理組合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</si>
  <si>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</si>
  <si>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</si>
  <si>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</si>
  <si>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</si>
  <si>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</si>
  <si>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</si>
  <si>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</si>
  <si>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</si>
  <si>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15912</t>
  </si>
  <si>
    <t>新発田広域事務組合</t>
  </si>
  <si>
    <t>15208</t>
  </si>
  <si>
    <t>小千谷市</t>
  </si>
  <si>
    <t>15209</t>
  </si>
  <si>
    <t>加茂市</t>
  </si>
  <si>
    <t>15893</t>
  </si>
  <si>
    <t>加茂市・田上町消防衛生保育組合</t>
  </si>
  <si>
    <t>15210</t>
  </si>
  <si>
    <t>十日町市</t>
  </si>
  <si>
    <t>15838</t>
  </si>
  <si>
    <t>津南地域衛生施設組合</t>
  </si>
  <si>
    <t>15211</t>
  </si>
  <si>
    <t>見附市</t>
  </si>
  <si>
    <t>15212</t>
  </si>
  <si>
    <t>村上市</t>
  </si>
  <si>
    <t>15213</t>
  </si>
  <si>
    <t>燕市</t>
  </si>
  <si>
    <t>15900</t>
  </si>
  <si>
    <t>燕・弥彦総合事務組合</t>
  </si>
  <si>
    <t>15216</t>
  </si>
  <si>
    <t>糸魚川市</t>
  </si>
  <si>
    <t>15217</t>
  </si>
  <si>
    <t>妙高市</t>
  </si>
  <si>
    <t>15218</t>
  </si>
  <si>
    <t>五泉市</t>
  </si>
  <si>
    <t>15947</t>
  </si>
  <si>
    <t>五泉地域衛生施設組合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</si>
  <si>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</si>
  <si>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</si>
  <si>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</si>
  <si>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</si>
  <si>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</si>
  <si>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</si>
  <si>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</si>
  <si>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</si>
  <si>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</si>
  <si>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</si>
  <si>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</si>
  <si>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</si>
  <si>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新発田地域広域事務組合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</si>
  <si>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</si>
  <si>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</si>
  <si>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</si>
  <si>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</si>
  <si>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</si>
  <si>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</si>
  <si>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</si>
  <si>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</si>
  <si>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</si>
  <si>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</si>
  <si>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</si>
  <si>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</si>
  <si>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</si>
  <si>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</si>
  <si>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</si>
  <si>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</si>
  <si>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</si>
  <si>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</si>
  <si>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</si>
  <si>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</si>
  <si>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20602</t>
  </si>
  <si>
    <t>長野県栄村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</si>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</sst>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17</v>
      </c>
      <c r="B7" s="147" t="s">
        <v>316</v>
      </c>
      <c r="C7" s="131" t="s">
        <v>33</v>
      </c>
      <c r="D7" s="133">
        <f>SUM(E7,+L7)</f>
        <v>38083277</v>
      </c>
      <c r="E7" s="133">
        <f>SUM(F7:I7,K7)</f>
        <v>15422062</v>
      </c>
      <c r="F7" s="133">
        <f>SUM(F$8:F$207)</f>
        <v>2244256</v>
      </c>
      <c r="G7" s="133">
        <f>SUM(G$8:G$207)</f>
        <v>8191</v>
      </c>
      <c r="H7" s="133">
        <f>SUM(H$8:H$207)</f>
        <v>5119500</v>
      </c>
      <c r="I7" s="133">
        <f>SUM(I$8:I$207)</f>
        <v>5011808</v>
      </c>
      <c r="J7" s="136" t="s">
        <v>311</v>
      </c>
      <c r="K7" s="133">
        <f>SUM(K$8:K$207)</f>
        <v>3038307</v>
      </c>
      <c r="L7" s="133">
        <f>SUM(L$8:L$207)</f>
        <v>22661215</v>
      </c>
      <c r="M7" s="133">
        <f>SUM(N7,+U7)</f>
        <v>4188338</v>
      </c>
      <c r="N7" s="133">
        <f>SUM(O7:R7,T7)</f>
        <v>758586</v>
      </c>
      <c r="O7" s="133">
        <f>SUM(O$8:O$207)</f>
        <v>5264</v>
      </c>
      <c r="P7" s="133">
        <f>SUM(P$8:P$207)</f>
        <v>0</v>
      </c>
      <c r="Q7" s="133">
        <f>SUM(Q$8:Q$207)</f>
        <v>13000</v>
      </c>
      <c r="R7" s="133">
        <f>SUM(R$8:R$207)</f>
        <v>642315</v>
      </c>
      <c r="S7" s="136" t="s">
        <v>311</v>
      </c>
      <c r="T7" s="133">
        <f>SUM(T$8:T$207)</f>
        <v>98007</v>
      </c>
      <c r="U7" s="133">
        <f>SUM(U$8:U$207)</f>
        <v>3429752</v>
      </c>
      <c r="V7" s="133">
        <f t="shared" ref="V7:AA7" si="0">+SUM(D7,M7)</f>
        <v>42271615</v>
      </c>
      <c r="W7" s="133">
        <f t="shared" si="0"/>
        <v>16180648</v>
      </c>
      <c r="X7" s="133">
        <f t="shared" si="0"/>
        <v>2249520</v>
      </c>
      <c r="Y7" s="133">
        <f t="shared" si="0"/>
        <v>8191</v>
      </c>
      <c r="Z7" s="133">
        <f t="shared" si="0"/>
        <v>5132500</v>
      </c>
      <c r="AA7" s="133">
        <f t="shared" si="0"/>
        <v>5654123</v>
      </c>
      <c r="AB7" s="135" t="str">
        <f>IF(+SUM(J7,S7)=0,"-",+SUM(J7,S7))</f>
        <v>-</v>
      </c>
      <c r="AC7" s="133">
        <f>+SUM(K7,T7)</f>
        <v>3136314</v>
      </c>
      <c r="AD7" s="133">
        <f>+SUM(L7,U7)</f>
        <v>26090967</v>
      </c>
      <c r="AE7" s="133">
        <f>SUM(AF7,+AK7)</f>
        <v>8157251</v>
      </c>
      <c r="AF7" s="133">
        <f>SUM(AG7:AJ7)</f>
        <v>8095522</v>
      </c>
      <c r="AG7" s="133">
        <f t="shared" ref="AG7:AL7" si="1">SUM(AG$8:AG$207)</f>
        <v>50272</v>
      </c>
      <c r="AH7" s="133">
        <f t="shared" si="1"/>
        <v>6797822</v>
      </c>
      <c r="AI7" s="133">
        <f t="shared" si="1"/>
        <v>1153662</v>
      </c>
      <c r="AJ7" s="133">
        <f t="shared" si="1"/>
        <v>93766</v>
      </c>
      <c r="AK7" s="133">
        <f t="shared" si="1"/>
        <v>61729</v>
      </c>
      <c r="AL7" s="133">
        <f t="shared" si="1"/>
        <v>567659</v>
      </c>
      <c r="AM7" s="133">
        <f>SUM(AN7,AS7,AW7,AX7,BD7)</f>
        <v>25322170</v>
      </c>
      <c r="AN7" s="133">
        <f>SUM(AO7:AR7)</f>
        <v>2238893</v>
      </c>
      <c r="AO7" s="133">
        <f>SUM(AO$8:AO$207)</f>
        <v>1334466</v>
      </c>
      <c r="AP7" s="133">
        <f>SUM(AP$8:AP$207)</f>
        <v>378796</v>
      </c>
      <c r="AQ7" s="133">
        <f>SUM(AQ$8:AQ$207)</f>
        <v>367219</v>
      </c>
      <c r="AR7" s="133">
        <f>SUM(AR$8:AR$207)</f>
        <v>158412</v>
      </c>
      <c r="AS7" s="133">
        <f>SUM(AT7:AV7)</f>
        <v>4566905</v>
      </c>
      <c r="AT7" s="133">
        <f>SUM(AT$8:AT$207)</f>
        <v>723185</v>
      </c>
      <c r="AU7" s="133">
        <f>SUM(AU$8:AU$207)</f>
        <v>3479904</v>
      </c>
      <c r="AV7" s="133">
        <f>SUM(AV$8:AV$207)</f>
        <v>363816</v>
      </c>
      <c r="AW7" s="133">
        <f>SUM(AW$8:AW$207)</f>
        <v>3909</v>
      </c>
      <c r="AX7" s="133">
        <f>SUM(AY7:BB7)</f>
        <v>18488329</v>
      </c>
      <c r="AY7" s="133">
        <f t="shared" ref="AY7:BE7" si="2">SUM(AY$8:AY$207)</f>
        <v>8219934</v>
      </c>
      <c r="AZ7" s="133">
        <f t="shared" si="2"/>
        <v>8426390</v>
      </c>
      <c r="BA7" s="133">
        <f t="shared" si="2"/>
        <v>787456</v>
      </c>
      <c r="BB7" s="133">
        <f t="shared" si="2"/>
        <v>1054549</v>
      </c>
      <c r="BC7" s="133">
        <f t="shared" si="2"/>
        <v>2705643</v>
      </c>
      <c r="BD7" s="133">
        <f t="shared" si="2"/>
        <v>24134</v>
      </c>
      <c r="BE7" s="133">
        <f t="shared" si="2"/>
        <v>1330554</v>
      </c>
      <c r="BF7" s="133">
        <f>SUM(AE7,+AM7,+BE7)</f>
        <v>34809975</v>
      </c>
      <c r="BG7" s="133">
        <f>SUM(BH7,+BM7)</f>
        <v>36030</v>
      </c>
      <c r="BH7" s="133">
        <f>SUM(BI7:BL7)</f>
        <v>36030</v>
      </c>
      <c r="BI7" s="133">
        <f t="shared" ref="BI7:BN7" si="3">SUM(BI$8:BI$207)</f>
        <v>0</v>
      </c>
      <c r="BJ7" s="133">
        <f t="shared" si="3"/>
        <v>25052</v>
      </c>
      <c r="BK7" s="133">
        <f t="shared" si="3"/>
        <v>10978</v>
      </c>
      <c r="BL7" s="133">
        <f t="shared" si="3"/>
        <v>0</v>
      </c>
      <c r="BM7" s="133">
        <f t="shared" si="3"/>
        <v>0</v>
      </c>
      <c r="BN7" s="133">
        <f t="shared" si="3"/>
        <v>0</v>
      </c>
      <c r="BO7" s="133">
        <f>SUM(BP7,BU7,BY7,BZ7,CF7)</f>
        <v>3859581</v>
      </c>
      <c r="BP7" s="133">
        <f>SUM(BQ7:BT7)</f>
        <v>537530</v>
      </c>
      <c r="BQ7" s="133">
        <f>SUM(BQ$8:BQ$207)</f>
        <v>363058</v>
      </c>
      <c r="BR7" s="133">
        <f>SUM(BR$8:BR$207)</f>
        <v>10701</v>
      </c>
      <c r="BS7" s="133">
        <f>SUM(BS$8:BS$207)</f>
        <v>163771</v>
      </c>
      <c r="BT7" s="133">
        <f>SUM(BT$8:BT$207)</f>
        <v>0</v>
      </c>
      <c r="BU7" s="133">
        <f>SUM(BV7:BX7)</f>
        <v>1349208</v>
      </c>
      <c r="BV7" s="133">
        <f>SUM(BV$8:BV$207)</f>
        <v>65224</v>
      </c>
      <c r="BW7" s="133">
        <f>SUM(BW$8:BW$207)</f>
        <v>1283984</v>
      </c>
      <c r="BX7" s="133">
        <f>SUM(BX$8:BX$207)</f>
        <v>0</v>
      </c>
      <c r="BY7" s="133">
        <f>SUM(BY$8:BY$207)</f>
        <v>205</v>
      </c>
      <c r="BZ7" s="133">
        <f>SUM(CA7:CD7)</f>
        <v>1971962</v>
      </c>
      <c r="CA7" s="133">
        <f t="shared" ref="CA7:CG7" si="4">SUM(CA$8:CA$207)</f>
        <v>1091545</v>
      </c>
      <c r="CB7" s="133">
        <f t="shared" si="4"/>
        <v>837364</v>
      </c>
      <c r="CC7" s="133">
        <f t="shared" si="4"/>
        <v>35423</v>
      </c>
      <c r="CD7" s="133">
        <f t="shared" si="4"/>
        <v>7630</v>
      </c>
      <c r="CE7" s="133">
        <f t="shared" si="4"/>
        <v>260694</v>
      </c>
      <c r="CF7" s="133">
        <f t="shared" si="4"/>
        <v>676</v>
      </c>
      <c r="CG7" s="133">
        <f t="shared" si="4"/>
        <v>32033</v>
      </c>
      <c r="CH7" s="133">
        <f>SUM(BG7,+BO7,+CG7)</f>
        <v>3927644</v>
      </c>
      <c r="CI7" s="133">
        <f>SUM(AE7,+BG7)</f>
        <v>8193281</v>
      </c>
      <c r="CJ7" s="133">
        <f>SUM(AF7,+BH7)</f>
        <v>8131552</v>
      </c>
      <c r="CK7" s="133">
        <f t="shared" ref="CK7:DJ7" si="5">SUM(AG7,+BI7)</f>
        <v>50272</v>
      </c>
      <c r="CL7" s="133">
        <f t="shared" si="5"/>
        <v>6822874</v>
      </c>
      <c r="CM7" s="133">
        <f t="shared" si="5"/>
        <v>1164640</v>
      </c>
      <c r="CN7" s="133">
        <f t="shared" si="5"/>
        <v>93766</v>
      </c>
      <c r="CO7" s="133">
        <f t="shared" si="5"/>
        <v>61729</v>
      </c>
      <c r="CP7" s="133">
        <f t="shared" si="5"/>
        <v>567659</v>
      </c>
      <c r="CQ7" s="133">
        <f t="shared" si="5"/>
        <v>29181751</v>
      </c>
      <c r="CR7" s="133">
        <f t="shared" si="5"/>
        <v>2776423</v>
      </c>
      <c r="CS7" s="133">
        <f t="shared" si="5"/>
        <v>1697524</v>
      </c>
      <c r="CT7" s="133">
        <f t="shared" si="5"/>
        <v>389497</v>
      </c>
      <c r="CU7" s="133">
        <f t="shared" si="5"/>
        <v>530990</v>
      </c>
      <c r="CV7" s="133">
        <f t="shared" si="5"/>
        <v>158412</v>
      </c>
      <c r="CW7" s="133">
        <f t="shared" si="5"/>
        <v>5916113</v>
      </c>
      <c r="CX7" s="133">
        <f t="shared" si="5"/>
        <v>788409</v>
      </c>
      <c r="CY7" s="133">
        <f t="shared" si="5"/>
        <v>4763888</v>
      </c>
      <c r="CZ7" s="133">
        <f t="shared" si="5"/>
        <v>363816</v>
      </c>
      <c r="DA7" s="133">
        <f t="shared" si="5"/>
        <v>4114</v>
      </c>
      <c r="DB7" s="133">
        <f t="shared" si="5"/>
        <v>20460291</v>
      </c>
      <c r="DC7" s="133">
        <f t="shared" si="5"/>
        <v>9311479</v>
      </c>
      <c r="DD7" s="133">
        <f t="shared" si="5"/>
        <v>9263754</v>
      </c>
      <c r="DE7" s="133">
        <f t="shared" si="5"/>
        <v>822879</v>
      </c>
      <c r="DF7" s="133">
        <f t="shared" si="5"/>
        <v>1062179</v>
      </c>
      <c r="DG7" s="133">
        <f t="shared" si="5"/>
        <v>2966337</v>
      </c>
      <c r="DH7" s="133">
        <f t="shared" si="5"/>
        <v>24810</v>
      </c>
      <c r="DI7" s="133">
        <f t="shared" si="5"/>
        <v>1362587</v>
      </c>
      <c r="DJ7" s="133">
        <f t="shared" si="5"/>
        <v>38737619</v>
      </c>
    </row>
    <row r="8" spans="1:114" ht="13.5" customHeight="1" x14ac:dyDescent="0.2">
      <c r="A8" s="114" t="s">
        <v>17</v>
      </c>
      <c r="B8" s="115" t="s">
        <v>323</v>
      </c>
      <c r="C8" s="114" t="s">
        <v>324</v>
      </c>
      <c r="D8" s="116">
        <f>SUM(E8,+L8)</f>
        <v>9665246</v>
      </c>
      <c r="E8" s="116">
        <f>SUM(F8:I8,K8)</f>
        <v>3015858</v>
      </c>
      <c r="F8" s="116">
        <v>14697</v>
      </c>
      <c r="G8" s="116">
        <v>1031</v>
      </c>
      <c r="H8" s="116">
        <v>0</v>
      </c>
      <c r="I8" s="116">
        <v>1949374</v>
      </c>
      <c r="J8" s="117" t="s">
        <v>399</v>
      </c>
      <c r="K8" s="116">
        <v>1050756</v>
      </c>
      <c r="L8" s="116">
        <v>6649388</v>
      </c>
      <c r="M8" s="116">
        <f>SUM(N8,+U8)</f>
        <v>1020991</v>
      </c>
      <c r="N8" s="116">
        <f>SUM(O8:R8,T8)</f>
        <v>101242</v>
      </c>
      <c r="O8" s="116">
        <v>0</v>
      </c>
      <c r="P8" s="116">
        <v>0</v>
      </c>
      <c r="Q8" s="116">
        <v>0</v>
      </c>
      <c r="R8" s="116">
        <v>98593</v>
      </c>
      <c r="S8" s="117" t="s">
        <v>399</v>
      </c>
      <c r="T8" s="116">
        <v>2649</v>
      </c>
      <c r="U8" s="116">
        <v>919749</v>
      </c>
      <c r="V8" s="116">
        <f>+SUM(D8,M8)</f>
        <v>10686237</v>
      </c>
      <c r="W8" s="116">
        <f>+SUM(E8,N8)</f>
        <v>3117100</v>
      </c>
      <c r="X8" s="116">
        <f>+SUM(F8,O8)</f>
        <v>14697</v>
      </c>
      <c r="Y8" s="116">
        <f>+SUM(G8,P8)</f>
        <v>1031</v>
      </c>
      <c r="Z8" s="116">
        <f>+SUM(H8,Q8)</f>
        <v>0</v>
      </c>
      <c r="AA8" s="116">
        <f>+SUM(I8,R8)</f>
        <v>2047967</v>
      </c>
      <c r="AB8" s="117" t="str">
        <f>IF(+SUM(J8,S8)=0,"-",+SUM(J8,S8))</f>
        <v>-</v>
      </c>
      <c r="AC8" s="116">
        <f>+SUM(K8,T8)</f>
        <v>1053405</v>
      </c>
      <c r="AD8" s="116">
        <f>+SUM(L8,U8)</f>
        <v>7569137</v>
      </c>
      <c r="AE8" s="116">
        <f>SUM(AF8,+AK8)</f>
        <v>47289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47289</v>
      </c>
      <c r="AL8" s="116">
        <v>0</v>
      </c>
      <c r="AM8" s="116">
        <f>SUM(AN8,AS8,AW8,AX8,BD8)</f>
        <v>8316457</v>
      </c>
      <c r="AN8" s="116">
        <f>SUM(AO8:AR8)</f>
        <v>1143893</v>
      </c>
      <c r="AO8" s="116">
        <v>371874</v>
      </c>
      <c r="AP8" s="116">
        <v>345493</v>
      </c>
      <c r="AQ8" s="116">
        <v>303534</v>
      </c>
      <c r="AR8" s="116">
        <v>122992</v>
      </c>
      <c r="AS8" s="116">
        <f>SUM(AT8:AV8)</f>
        <v>1080923</v>
      </c>
      <c r="AT8" s="116">
        <v>38445</v>
      </c>
      <c r="AU8" s="116">
        <v>972183</v>
      </c>
      <c r="AV8" s="116">
        <v>70295</v>
      </c>
      <c r="AW8" s="116">
        <v>484</v>
      </c>
      <c r="AX8" s="116">
        <f>SUM(AY8:BB8)</f>
        <v>6091157</v>
      </c>
      <c r="AY8" s="116">
        <v>3080466</v>
      </c>
      <c r="AZ8" s="116">
        <v>2880374</v>
      </c>
      <c r="BA8" s="116">
        <v>130317</v>
      </c>
      <c r="BB8" s="116">
        <v>0</v>
      </c>
      <c r="BC8" s="116">
        <v>371201</v>
      </c>
      <c r="BD8" s="116">
        <v>0</v>
      </c>
      <c r="BE8" s="116">
        <v>930299</v>
      </c>
      <c r="BF8" s="116">
        <f>SUM(AE8,+AM8,+BE8)</f>
        <v>9294045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1008833</v>
      </c>
      <c r="BP8" s="116">
        <f>SUM(BQ8:BT8)</f>
        <v>291373</v>
      </c>
      <c r="BQ8" s="116">
        <v>153563</v>
      </c>
      <c r="BR8" s="116">
        <v>0</v>
      </c>
      <c r="BS8" s="116">
        <v>137810</v>
      </c>
      <c r="BT8" s="116">
        <v>0</v>
      </c>
      <c r="BU8" s="116">
        <f>SUM(BV8:BX8)</f>
        <v>291314</v>
      </c>
      <c r="BV8" s="116">
        <v>0</v>
      </c>
      <c r="BW8" s="116">
        <v>291314</v>
      </c>
      <c r="BX8" s="116">
        <v>0</v>
      </c>
      <c r="BY8" s="116">
        <v>205</v>
      </c>
      <c r="BZ8" s="116">
        <f>SUM(CA8:CD8)</f>
        <v>425941</v>
      </c>
      <c r="CA8" s="116">
        <v>326040</v>
      </c>
      <c r="CB8" s="116">
        <v>99901</v>
      </c>
      <c r="CC8" s="116">
        <v>0</v>
      </c>
      <c r="CD8" s="116">
        <v>0</v>
      </c>
      <c r="CE8" s="116">
        <v>0</v>
      </c>
      <c r="CF8" s="116">
        <v>0</v>
      </c>
      <c r="CG8" s="116">
        <v>12158</v>
      </c>
      <c r="CH8" s="116">
        <f>SUM(BG8,+BO8,+CG8)</f>
        <v>1020991</v>
      </c>
      <c r="CI8" s="116">
        <f>SUM(AE8,+BG8)</f>
        <v>47289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47289</v>
      </c>
      <c r="CP8" s="116">
        <f>SUM(AL8,+BN8)</f>
        <v>0</v>
      </c>
      <c r="CQ8" s="116">
        <f>SUM(AM8,+BO8)</f>
        <v>9325290</v>
      </c>
      <c r="CR8" s="116">
        <f>SUM(AN8,+BP8)</f>
        <v>1435266</v>
      </c>
      <c r="CS8" s="116">
        <f>SUM(AO8,+BQ8)</f>
        <v>525437</v>
      </c>
      <c r="CT8" s="116">
        <f>SUM(AP8,+BR8)</f>
        <v>345493</v>
      </c>
      <c r="CU8" s="116">
        <f>SUM(AQ8,+BS8)</f>
        <v>441344</v>
      </c>
      <c r="CV8" s="116">
        <f>SUM(AR8,+BT8)</f>
        <v>122992</v>
      </c>
      <c r="CW8" s="116">
        <f>SUM(AS8,+BU8)</f>
        <v>1372237</v>
      </c>
      <c r="CX8" s="116">
        <f>SUM(AT8,+BV8)</f>
        <v>38445</v>
      </c>
      <c r="CY8" s="116">
        <f>SUM(AU8,+BW8)</f>
        <v>1263497</v>
      </c>
      <c r="CZ8" s="116">
        <f>SUM(AV8,+BX8)</f>
        <v>70295</v>
      </c>
      <c r="DA8" s="116">
        <f>SUM(AW8,+BY8)</f>
        <v>689</v>
      </c>
      <c r="DB8" s="116">
        <f>SUM(AX8,+BZ8)</f>
        <v>6517098</v>
      </c>
      <c r="DC8" s="116">
        <f>SUM(AY8,+CA8)</f>
        <v>3406506</v>
      </c>
      <c r="DD8" s="116">
        <f>SUM(AZ8,+CB8)</f>
        <v>2980275</v>
      </c>
      <c r="DE8" s="116">
        <f>SUM(BA8,+CC8)</f>
        <v>130317</v>
      </c>
      <c r="DF8" s="116">
        <f>SUM(BB8,+CD8)</f>
        <v>0</v>
      </c>
      <c r="DG8" s="116">
        <f>SUM(BC8,+CE8)</f>
        <v>371201</v>
      </c>
      <c r="DH8" s="116">
        <f>SUM(BD8,+CF8)</f>
        <v>0</v>
      </c>
      <c r="DI8" s="116">
        <f>SUM(BE8,+CG8)</f>
        <v>942457</v>
      </c>
      <c r="DJ8" s="116">
        <f>SUM(BF8,+CH8)</f>
        <v>10315036</v>
      </c>
    </row>
    <row r="9" spans="1:114" ht="13.5" customHeight="1" x14ac:dyDescent="0.2">
      <c r="A9" s="114" t="s">
        <v>17</v>
      </c>
      <c r="B9" s="115" t="s">
        <v>328</v>
      </c>
      <c r="C9" s="114" t="s">
        <v>329</v>
      </c>
      <c r="D9" s="116">
        <f>SUM(E9,+L9)</f>
        <v>7890592</v>
      </c>
      <c r="E9" s="116">
        <f>SUM(F9:I9,K9)</f>
        <v>6046259</v>
      </c>
      <c r="F9" s="116">
        <v>1636547</v>
      </c>
      <c r="G9" s="116">
        <v>0</v>
      </c>
      <c r="H9" s="116">
        <v>3502300</v>
      </c>
      <c r="I9" s="116">
        <v>669029</v>
      </c>
      <c r="J9" s="117" t="s">
        <v>399</v>
      </c>
      <c r="K9" s="116">
        <v>238383</v>
      </c>
      <c r="L9" s="116">
        <v>1844333</v>
      </c>
      <c r="M9" s="116">
        <f>SUM(N9,+U9)</f>
        <v>186463</v>
      </c>
      <c r="N9" s="116">
        <f>SUM(O9:R9,T9)</f>
        <v>65298</v>
      </c>
      <c r="O9" s="116">
        <v>0</v>
      </c>
      <c r="P9" s="116">
        <v>0</v>
      </c>
      <c r="Q9" s="116">
        <v>9100</v>
      </c>
      <c r="R9" s="116">
        <v>47746</v>
      </c>
      <c r="S9" s="117" t="s">
        <v>399</v>
      </c>
      <c r="T9" s="116">
        <v>8452</v>
      </c>
      <c r="U9" s="116">
        <v>121165</v>
      </c>
      <c r="V9" s="116">
        <f>+SUM(D9,M9)</f>
        <v>8077055</v>
      </c>
      <c r="W9" s="116">
        <f>+SUM(E9,N9)</f>
        <v>6111557</v>
      </c>
      <c r="X9" s="116">
        <f>+SUM(F9,O9)</f>
        <v>1636547</v>
      </c>
      <c r="Y9" s="116">
        <f>+SUM(G9,P9)</f>
        <v>0</v>
      </c>
      <c r="Z9" s="116">
        <f>+SUM(H9,Q9)</f>
        <v>3511400</v>
      </c>
      <c r="AA9" s="116">
        <f>+SUM(I9,R9)</f>
        <v>716775</v>
      </c>
      <c r="AB9" s="117" t="str">
        <f>IF(+SUM(J9,S9)=0,"-",+SUM(J9,S9))</f>
        <v>-</v>
      </c>
      <c r="AC9" s="116">
        <f>+SUM(K9,T9)</f>
        <v>246835</v>
      </c>
      <c r="AD9" s="116">
        <f>+SUM(L9,U9)</f>
        <v>1965498</v>
      </c>
      <c r="AE9" s="116">
        <f>SUM(AF9,+AK9)</f>
        <v>5240333</v>
      </c>
      <c r="AF9" s="116">
        <f>SUM(AG9:AJ9)</f>
        <v>5240333</v>
      </c>
      <c r="AG9" s="116">
        <v>50272</v>
      </c>
      <c r="AH9" s="116">
        <v>5190061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2633780</v>
      </c>
      <c r="AN9" s="116">
        <f>SUM(AO9:AR9)</f>
        <v>144546</v>
      </c>
      <c r="AO9" s="116">
        <v>124625</v>
      </c>
      <c r="AP9" s="116">
        <v>0</v>
      </c>
      <c r="AQ9" s="116">
        <v>7435</v>
      </c>
      <c r="AR9" s="116">
        <v>12486</v>
      </c>
      <c r="AS9" s="116">
        <f>SUM(AT9:AV9)</f>
        <v>472379</v>
      </c>
      <c r="AT9" s="116">
        <v>4367</v>
      </c>
      <c r="AU9" s="116">
        <v>415111</v>
      </c>
      <c r="AV9" s="116">
        <v>52901</v>
      </c>
      <c r="AW9" s="116">
        <v>0</v>
      </c>
      <c r="AX9" s="116">
        <f>SUM(AY9:BB9)</f>
        <v>1998038</v>
      </c>
      <c r="AY9" s="116">
        <v>888780</v>
      </c>
      <c r="AZ9" s="116">
        <v>1074717</v>
      </c>
      <c r="BA9" s="116">
        <v>31372</v>
      </c>
      <c r="BB9" s="116">
        <v>3169</v>
      </c>
      <c r="BC9" s="116">
        <v>0</v>
      </c>
      <c r="BD9" s="116">
        <v>18817</v>
      </c>
      <c r="BE9" s="116">
        <v>16479</v>
      </c>
      <c r="BF9" s="116">
        <f>SUM(AE9,+AM9,+BE9)</f>
        <v>7890592</v>
      </c>
      <c r="BG9" s="116">
        <f>SUM(BH9,+BM9)</f>
        <v>12250</v>
      </c>
      <c r="BH9" s="116">
        <f>SUM(BI9:BL9)</f>
        <v>12250</v>
      </c>
      <c r="BI9" s="116">
        <v>0</v>
      </c>
      <c r="BJ9" s="116">
        <v>12250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174213</v>
      </c>
      <c r="BP9" s="116">
        <f>SUM(BQ9:BT9)</f>
        <v>6158</v>
      </c>
      <c r="BQ9" s="116">
        <v>6158</v>
      </c>
      <c r="BR9" s="116">
        <v>0</v>
      </c>
      <c r="BS9" s="116">
        <v>0</v>
      </c>
      <c r="BT9" s="116">
        <v>0</v>
      </c>
      <c r="BU9" s="116">
        <f>SUM(BV9:BX9)</f>
        <v>62026</v>
      </c>
      <c r="BV9" s="116">
        <v>0</v>
      </c>
      <c r="BW9" s="116">
        <v>62026</v>
      </c>
      <c r="BX9" s="116">
        <v>0</v>
      </c>
      <c r="BY9" s="116">
        <v>0</v>
      </c>
      <c r="BZ9" s="116">
        <f>SUM(CA9:CD9)</f>
        <v>105808</v>
      </c>
      <c r="CA9" s="116">
        <v>47746</v>
      </c>
      <c r="CB9" s="116">
        <v>58062</v>
      </c>
      <c r="CC9" s="116">
        <v>0</v>
      </c>
      <c r="CD9" s="116">
        <v>0</v>
      </c>
      <c r="CE9" s="116">
        <v>0</v>
      </c>
      <c r="CF9" s="116">
        <v>221</v>
      </c>
      <c r="CG9" s="116">
        <v>0</v>
      </c>
      <c r="CH9" s="116">
        <f>SUM(BG9,+BO9,+CG9)</f>
        <v>186463</v>
      </c>
      <c r="CI9" s="116">
        <f>SUM(AE9,+BG9)</f>
        <v>5252583</v>
      </c>
      <c r="CJ9" s="116">
        <f>SUM(AF9,+BH9)</f>
        <v>5252583</v>
      </c>
      <c r="CK9" s="116">
        <f>SUM(AG9,+BI9)</f>
        <v>50272</v>
      </c>
      <c r="CL9" s="116">
        <f>SUM(AH9,+BJ9)</f>
        <v>5202311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2807993</v>
      </c>
      <c r="CR9" s="116">
        <f>SUM(AN9,+BP9)</f>
        <v>150704</v>
      </c>
      <c r="CS9" s="116">
        <f>SUM(AO9,+BQ9)</f>
        <v>130783</v>
      </c>
      <c r="CT9" s="116">
        <f>SUM(AP9,+BR9)</f>
        <v>0</v>
      </c>
      <c r="CU9" s="116">
        <f>SUM(AQ9,+BS9)</f>
        <v>7435</v>
      </c>
      <c r="CV9" s="116">
        <f>SUM(AR9,+BT9)</f>
        <v>12486</v>
      </c>
      <c r="CW9" s="116">
        <f>SUM(AS9,+BU9)</f>
        <v>534405</v>
      </c>
      <c r="CX9" s="116">
        <f>SUM(AT9,+BV9)</f>
        <v>4367</v>
      </c>
      <c r="CY9" s="116">
        <f>SUM(AU9,+BW9)</f>
        <v>477137</v>
      </c>
      <c r="CZ9" s="116">
        <f>SUM(AV9,+BX9)</f>
        <v>52901</v>
      </c>
      <c r="DA9" s="116">
        <f>SUM(AW9,+BY9)</f>
        <v>0</v>
      </c>
      <c r="DB9" s="116">
        <f>SUM(AX9,+BZ9)</f>
        <v>2103846</v>
      </c>
      <c r="DC9" s="116">
        <f>SUM(AY9,+CA9)</f>
        <v>936526</v>
      </c>
      <c r="DD9" s="116">
        <f>SUM(AZ9,+CB9)</f>
        <v>1132779</v>
      </c>
      <c r="DE9" s="116">
        <f>SUM(BA9,+CC9)</f>
        <v>31372</v>
      </c>
      <c r="DF9" s="116">
        <f>SUM(BB9,+CD9)</f>
        <v>3169</v>
      </c>
      <c r="DG9" s="116">
        <f>SUM(BC9,+CE9)</f>
        <v>0</v>
      </c>
      <c r="DH9" s="116">
        <f>SUM(BD9,+CF9)</f>
        <v>19038</v>
      </c>
      <c r="DI9" s="116">
        <f>SUM(BE9,+CG9)</f>
        <v>16479</v>
      </c>
      <c r="DJ9" s="116">
        <f>SUM(BF9,+CH9)</f>
        <v>8077055</v>
      </c>
    </row>
    <row r="10" spans="1:114" ht="13.5" customHeight="1" x14ac:dyDescent="0.2">
      <c r="A10" s="114" t="s">
        <v>17</v>
      </c>
      <c r="B10" s="115" t="s">
        <v>330</v>
      </c>
      <c r="C10" s="114" t="s">
        <v>331</v>
      </c>
      <c r="D10" s="116">
        <f>SUM(E10,+L10)</f>
        <v>1424897</v>
      </c>
      <c r="E10" s="116">
        <f>SUM(F10:I10,K10)</f>
        <v>313009</v>
      </c>
      <c r="F10" s="116">
        <v>0</v>
      </c>
      <c r="G10" s="116">
        <v>0</v>
      </c>
      <c r="H10" s="116">
        <v>0</v>
      </c>
      <c r="I10" s="116">
        <v>265498</v>
      </c>
      <c r="J10" s="117" t="s">
        <v>399</v>
      </c>
      <c r="K10" s="116">
        <v>47511</v>
      </c>
      <c r="L10" s="116">
        <v>1111888</v>
      </c>
      <c r="M10" s="116">
        <f>SUM(N10,+U10)</f>
        <v>256962</v>
      </c>
      <c r="N10" s="116">
        <f>SUM(O10:R10,T10)</f>
        <v>43921</v>
      </c>
      <c r="O10" s="116">
        <v>0</v>
      </c>
      <c r="P10" s="116">
        <v>0</v>
      </c>
      <c r="Q10" s="116">
        <v>0</v>
      </c>
      <c r="R10" s="116">
        <v>43921</v>
      </c>
      <c r="S10" s="117" t="s">
        <v>399</v>
      </c>
      <c r="T10" s="116">
        <v>0</v>
      </c>
      <c r="U10" s="116">
        <v>213041</v>
      </c>
      <c r="V10" s="116">
        <f>+SUM(D10,M10)</f>
        <v>1681859</v>
      </c>
      <c r="W10" s="116">
        <f>+SUM(E10,N10)</f>
        <v>356930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309419</v>
      </c>
      <c r="AB10" s="117" t="str">
        <f>IF(+SUM(J10,S10)=0,"-",+SUM(J10,S10))</f>
        <v>-</v>
      </c>
      <c r="AC10" s="116">
        <f>+SUM(K10,T10)</f>
        <v>47511</v>
      </c>
      <c r="AD10" s="116">
        <f>+SUM(L10,U10)</f>
        <v>1324929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1175171</v>
      </c>
      <c r="AN10" s="116">
        <f>SUM(AO10:AR10)</f>
        <v>86435</v>
      </c>
      <c r="AO10" s="116">
        <v>47944</v>
      </c>
      <c r="AP10" s="116">
        <v>21470</v>
      </c>
      <c r="AQ10" s="116">
        <v>9799</v>
      </c>
      <c r="AR10" s="116">
        <v>7222</v>
      </c>
      <c r="AS10" s="116">
        <f>SUM(AT10:AV10)</f>
        <v>43338</v>
      </c>
      <c r="AT10" s="116">
        <v>579</v>
      </c>
      <c r="AU10" s="116">
        <v>6718</v>
      </c>
      <c r="AV10" s="116">
        <v>36041</v>
      </c>
      <c r="AW10" s="116">
        <v>0</v>
      </c>
      <c r="AX10" s="116">
        <f>SUM(AY10:BB10)</f>
        <v>1040081</v>
      </c>
      <c r="AY10" s="116">
        <v>332589</v>
      </c>
      <c r="AZ10" s="116">
        <v>676170</v>
      </c>
      <c r="BA10" s="116">
        <v>27201</v>
      </c>
      <c r="BB10" s="116">
        <v>4121</v>
      </c>
      <c r="BC10" s="116">
        <v>0</v>
      </c>
      <c r="BD10" s="116">
        <v>5317</v>
      </c>
      <c r="BE10" s="116">
        <v>249726</v>
      </c>
      <c r="BF10" s="116">
        <f>SUM(AE10,+AM10,+BE10)</f>
        <v>1424897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256691</v>
      </c>
      <c r="BP10" s="116">
        <f>SUM(BQ10:BT10)</f>
        <v>17652</v>
      </c>
      <c r="BQ10" s="116">
        <v>4817</v>
      </c>
      <c r="BR10" s="116">
        <v>0</v>
      </c>
      <c r="BS10" s="116">
        <v>12835</v>
      </c>
      <c r="BT10" s="116">
        <v>0</v>
      </c>
      <c r="BU10" s="116">
        <f>SUM(BV10:BX10)</f>
        <v>173413</v>
      </c>
      <c r="BV10" s="116">
        <v>673</v>
      </c>
      <c r="BW10" s="116">
        <v>172740</v>
      </c>
      <c r="BX10" s="116">
        <v>0</v>
      </c>
      <c r="BY10" s="116">
        <v>0</v>
      </c>
      <c r="BZ10" s="116">
        <f>SUM(CA10:CD10)</f>
        <v>65171</v>
      </c>
      <c r="CA10" s="116">
        <v>50601</v>
      </c>
      <c r="CB10" s="116">
        <v>14570</v>
      </c>
      <c r="CC10" s="116">
        <v>0</v>
      </c>
      <c r="CD10" s="116">
        <v>0</v>
      </c>
      <c r="CE10" s="116">
        <v>0</v>
      </c>
      <c r="CF10" s="116">
        <v>455</v>
      </c>
      <c r="CG10" s="116">
        <v>271</v>
      </c>
      <c r="CH10" s="116">
        <f>SUM(BG10,+BO10,+CG10)</f>
        <v>256962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1431862</v>
      </c>
      <c r="CR10" s="116">
        <f>SUM(AN10,+BP10)</f>
        <v>104087</v>
      </c>
      <c r="CS10" s="116">
        <f>SUM(AO10,+BQ10)</f>
        <v>52761</v>
      </c>
      <c r="CT10" s="116">
        <f>SUM(AP10,+BR10)</f>
        <v>21470</v>
      </c>
      <c r="CU10" s="116">
        <f>SUM(AQ10,+BS10)</f>
        <v>22634</v>
      </c>
      <c r="CV10" s="116">
        <f>SUM(AR10,+BT10)</f>
        <v>7222</v>
      </c>
      <c r="CW10" s="116">
        <f>SUM(AS10,+BU10)</f>
        <v>216751</v>
      </c>
      <c r="CX10" s="116">
        <f>SUM(AT10,+BV10)</f>
        <v>1252</v>
      </c>
      <c r="CY10" s="116">
        <f>SUM(AU10,+BW10)</f>
        <v>179458</v>
      </c>
      <c r="CZ10" s="116">
        <f>SUM(AV10,+BX10)</f>
        <v>36041</v>
      </c>
      <c r="DA10" s="116">
        <f>SUM(AW10,+BY10)</f>
        <v>0</v>
      </c>
      <c r="DB10" s="116">
        <f>SUM(AX10,+BZ10)</f>
        <v>1105252</v>
      </c>
      <c r="DC10" s="116">
        <f>SUM(AY10,+CA10)</f>
        <v>383190</v>
      </c>
      <c r="DD10" s="116">
        <f>SUM(AZ10,+CB10)</f>
        <v>690740</v>
      </c>
      <c r="DE10" s="116">
        <f>SUM(BA10,+CC10)</f>
        <v>27201</v>
      </c>
      <c r="DF10" s="116">
        <f>SUM(BB10,+CD10)</f>
        <v>4121</v>
      </c>
      <c r="DG10" s="116">
        <f>SUM(BC10,+CE10)</f>
        <v>0</v>
      </c>
      <c r="DH10" s="116">
        <f>SUM(BD10,+CF10)</f>
        <v>5772</v>
      </c>
      <c r="DI10" s="116">
        <f>SUM(BE10,+CG10)</f>
        <v>249997</v>
      </c>
      <c r="DJ10" s="116">
        <f>SUM(BF10,+CH10)</f>
        <v>1681859</v>
      </c>
    </row>
    <row r="11" spans="1:114" ht="13.5" customHeight="1" x14ac:dyDescent="0.2">
      <c r="A11" s="114" t="s">
        <v>17</v>
      </c>
      <c r="B11" s="115" t="s">
        <v>332</v>
      </c>
      <c r="C11" s="114" t="s">
        <v>333</v>
      </c>
      <c r="D11" s="116">
        <f>SUM(E11,+L11)</f>
        <v>1098391</v>
      </c>
      <c r="E11" s="116">
        <f>SUM(F11:I11,K11)</f>
        <v>328686</v>
      </c>
      <c r="F11" s="116">
        <v>6350</v>
      </c>
      <c r="G11" s="116">
        <v>7150</v>
      </c>
      <c r="H11" s="116">
        <v>0</v>
      </c>
      <c r="I11" s="116">
        <v>233137</v>
      </c>
      <c r="J11" s="117" t="s">
        <v>399</v>
      </c>
      <c r="K11" s="116">
        <v>82049</v>
      </c>
      <c r="L11" s="116">
        <v>769705</v>
      </c>
      <c r="M11" s="116">
        <f>SUM(N11,+U11)</f>
        <v>131966</v>
      </c>
      <c r="N11" s="116">
        <f>SUM(O11:R11,T11)</f>
        <v>34707</v>
      </c>
      <c r="O11" s="116">
        <v>0</v>
      </c>
      <c r="P11" s="116">
        <v>0</v>
      </c>
      <c r="Q11" s="116">
        <v>0</v>
      </c>
      <c r="R11" s="116">
        <v>15759</v>
      </c>
      <c r="S11" s="117" t="s">
        <v>399</v>
      </c>
      <c r="T11" s="116">
        <v>18948</v>
      </c>
      <c r="U11" s="116">
        <v>97259</v>
      </c>
      <c r="V11" s="116">
        <f>+SUM(D11,M11)</f>
        <v>1230357</v>
      </c>
      <c r="W11" s="116">
        <f>+SUM(E11,N11)</f>
        <v>363393</v>
      </c>
      <c r="X11" s="116">
        <f>+SUM(F11,O11)</f>
        <v>6350</v>
      </c>
      <c r="Y11" s="116">
        <f>+SUM(G11,P11)</f>
        <v>7150</v>
      </c>
      <c r="Z11" s="116">
        <f>+SUM(H11,Q11)</f>
        <v>0</v>
      </c>
      <c r="AA11" s="116">
        <f>+SUM(I11,R11)</f>
        <v>248896</v>
      </c>
      <c r="AB11" s="117" t="str">
        <f>IF(+SUM(J11,S11)=0,"-",+SUM(J11,S11))</f>
        <v>-</v>
      </c>
      <c r="AC11" s="116">
        <f>+SUM(K11,T11)</f>
        <v>100997</v>
      </c>
      <c r="AD11" s="116">
        <f>+SUM(L11,U11)</f>
        <v>866964</v>
      </c>
      <c r="AE11" s="116">
        <f>SUM(AF11,+AK11)</f>
        <v>13945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13945</v>
      </c>
      <c r="AL11" s="116">
        <v>0</v>
      </c>
      <c r="AM11" s="116">
        <f>SUM(AN11,AS11,AW11,AX11,BD11)</f>
        <v>1079168</v>
      </c>
      <c r="AN11" s="116">
        <f>SUM(AO11:AR11)</f>
        <v>57586</v>
      </c>
      <c r="AO11" s="116">
        <v>57586</v>
      </c>
      <c r="AP11" s="116">
        <v>0</v>
      </c>
      <c r="AQ11" s="116">
        <v>0</v>
      </c>
      <c r="AR11" s="116">
        <v>0</v>
      </c>
      <c r="AS11" s="116">
        <f>SUM(AT11:AV11)</f>
        <v>524976</v>
      </c>
      <c r="AT11" s="116">
        <v>70199</v>
      </c>
      <c r="AU11" s="116">
        <v>419402</v>
      </c>
      <c r="AV11" s="116">
        <v>35375</v>
      </c>
      <c r="AW11" s="116">
        <v>0</v>
      </c>
      <c r="AX11" s="116">
        <f>SUM(AY11:BB11)</f>
        <v>496606</v>
      </c>
      <c r="AY11" s="116">
        <v>253175</v>
      </c>
      <c r="AZ11" s="116">
        <v>167948</v>
      </c>
      <c r="BA11" s="116">
        <v>66753</v>
      </c>
      <c r="BB11" s="116">
        <v>8730</v>
      </c>
      <c r="BC11" s="116">
        <v>0</v>
      </c>
      <c r="BD11" s="116">
        <v>0</v>
      </c>
      <c r="BE11" s="116">
        <v>5278</v>
      </c>
      <c r="BF11" s="116">
        <f>SUM(AE11,+AM11,+BE11)</f>
        <v>1098391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130859</v>
      </c>
      <c r="BP11" s="116">
        <f>SUM(BQ11:BT11)</f>
        <v>39666</v>
      </c>
      <c r="BQ11" s="116">
        <v>28965</v>
      </c>
      <c r="BR11" s="116">
        <v>10701</v>
      </c>
      <c r="BS11" s="116">
        <v>0</v>
      </c>
      <c r="BT11" s="116">
        <v>0</v>
      </c>
      <c r="BU11" s="116">
        <f>SUM(BV11:BX11)</f>
        <v>65523</v>
      </c>
      <c r="BV11" s="116">
        <v>5233</v>
      </c>
      <c r="BW11" s="116">
        <v>60290</v>
      </c>
      <c r="BX11" s="116">
        <v>0</v>
      </c>
      <c r="BY11" s="116">
        <v>0</v>
      </c>
      <c r="BZ11" s="116">
        <f>SUM(CA11:CD11)</f>
        <v>25670</v>
      </c>
      <c r="CA11" s="116">
        <v>519</v>
      </c>
      <c r="CB11" s="116">
        <v>24622</v>
      </c>
      <c r="CC11" s="116">
        <v>0</v>
      </c>
      <c r="CD11" s="116">
        <v>529</v>
      </c>
      <c r="CE11" s="116">
        <v>0</v>
      </c>
      <c r="CF11" s="116">
        <v>0</v>
      </c>
      <c r="CG11" s="116">
        <v>1107</v>
      </c>
      <c r="CH11" s="116">
        <f>SUM(BG11,+BO11,+CG11)</f>
        <v>131966</v>
      </c>
      <c r="CI11" s="116">
        <f>SUM(AE11,+BG11)</f>
        <v>13945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13945</v>
      </c>
      <c r="CP11" s="116">
        <f>SUM(AL11,+BN11)</f>
        <v>0</v>
      </c>
      <c r="CQ11" s="116">
        <f>SUM(AM11,+BO11)</f>
        <v>1210027</v>
      </c>
      <c r="CR11" s="116">
        <f>SUM(AN11,+BP11)</f>
        <v>97252</v>
      </c>
      <c r="CS11" s="116">
        <f>SUM(AO11,+BQ11)</f>
        <v>86551</v>
      </c>
      <c r="CT11" s="116">
        <f>SUM(AP11,+BR11)</f>
        <v>10701</v>
      </c>
      <c r="CU11" s="116">
        <f>SUM(AQ11,+BS11)</f>
        <v>0</v>
      </c>
      <c r="CV11" s="116">
        <f>SUM(AR11,+BT11)</f>
        <v>0</v>
      </c>
      <c r="CW11" s="116">
        <f>SUM(AS11,+BU11)</f>
        <v>590499</v>
      </c>
      <c r="CX11" s="116">
        <f>SUM(AT11,+BV11)</f>
        <v>75432</v>
      </c>
      <c r="CY11" s="116">
        <f>SUM(AU11,+BW11)</f>
        <v>479692</v>
      </c>
      <c r="CZ11" s="116">
        <f>SUM(AV11,+BX11)</f>
        <v>35375</v>
      </c>
      <c r="DA11" s="116">
        <f>SUM(AW11,+BY11)</f>
        <v>0</v>
      </c>
      <c r="DB11" s="116">
        <f>SUM(AX11,+BZ11)</f>
        <v>522276</v>
      </c>
      <c r="DC11" s="116">
        <f>SUM(AY11,+CA11)</f>
        <v>253694</v>
      </c>
      <c r="DD11" s="116">
        <f>SUM(AZ11,+CB11)</f>
        <v>192570</v>
      </c>
      <c r="DE11" s="116">
        <f>SUM(BA11,+CC11)</f>
        <v>66753</v>
      </c>
      <c r="DF11" s="116">
        <f>SUM(BB11,+CD11)</f>
        <v>9259</v>
      </c>
      <c r="DG11" s="116">
        <f>SUM(BC11,+CE11)</f>
        <v>0</v>
      </c>
      <c r="DH11" s="116">
        <f>SUM(BD11,+CF11)</f>
        <v>0</v>
      </c>
      <c r="DI11" s="116">
        <f>SUM(BE11,+CG11)</f>
        <v>6385</v>
      </c>
      <c r="DJ11" s="116">
        <f>SUM(BF11,+CH11)</f>
        <v>1230357</v>
      </c>
    </row>
    <row r="12" spans="1:114" ht="13.5" customHeight="1" x14ac:dyDescent="0.2">
      <c r="A12" s="114" t="s">
        <v>17</v>
      </c>
      <c r="B12" s="115" t="s">
        <v>334</v>
      </c>
      <c r="C12" s="114" t="s">
        <v>335</v>
      </c>
      <c r="D12" s="116">
        <f>SUM(E12,+L12)</f>
        <v>991567</v>
      </c>
      <c r="E12" s="116">
        <f>SUM(F12:I12,K12)</f>
        <v>198931</v>
      </c>
      <c r="F12" s="116">
        <v>0</v>
      </c>
      <c r="G12" s="116">
        <v>0</v>
      </c>
      <c r="H12" s="116">
        <v>0</v>
      </c>
      <c r="I12" s="116">
        <v>166294</v>
      </c>
      <c r="J12" s="117" t="s">
        <v>399</v>
      </c>
      <c r="K12" s="116">
        <v>32637</v>
      </c>
      <c r="L12" s="116">
        <v>792636</v>
      </c>
      <c r="M12" s="116">
        <f>SUM(N12,+U12)</f>
        <v>278182</v>
      </c>
      <c r="N12" s="116">
        <f>SUM(O12:R12,T12)</f>
        <v>90454</v>
      </c>
      <c r="O12" s="116">
        <v>0</v>
      </c>
      <c r="P12" s="116">
        <v>0</v>
      </c>
      <c r="Q12" s="116">
        <v>0</v>
      </c>
      <c r="R12" s="116">
        <v>79759</v>
      </c>
      <c r="S12" s="117" t="s">
        <v>399</v>
      </c>
      <c r="T12" s="116">
        <v>10695</v>
      </c>
      <c r="U12" s="116">
        <v>187728</v>
      </c>
      <c r="V12" s="116">
        <f>+SUM(D12,M12)</f>
        <v>1269749</v>
      </c>
      <c r="W12" s="116">
        <f>+SUM(E12,N12)</f>
        <v>289385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246053</v>
      </c>
      <c r="AB12" s="117" t="str">
        <f>IF(+SUM(J12,S12)=0,"-",+SUM(J12,S12))</f>
        <v>-</v>
      </c>
      <c r="AC12" s="116">
        <f>+SUM(K12,T12)</f>
        <v>43332</v>
      </c>
      <c r="AD12" s="116">
        <f>+SUM(L12,U12)</f>
        <v>980364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360313</v>
      </c>
      <c r="AN12" s="116">
        <f>SUM(AO12:AR12)</f>
        <v>12691</v>
      </c>
      <c r="AO12" s="116">
        <v>12691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347622</v>
      </c>
      <c r="AY12" s="116">
        <v>342008</v>
      </c>
      <c r="AZ12" s="116">
        <v>5614</v>
      </c>
      <c r="BA12" s="116">
        <v>0</v>
      </c>
      <c r="BB12" s="116">
        <v>0</v>
      </c>
      <c r="BC12" s="116">
        <v>631254</v>
      </c>
      <c r="BD12" s="116">
        <v>0</v>
      </c>
      <c r="BE12" s="116">
        <v>0</v>
      </c>
      <c r="BF12" s="116">
        <f>SUM(AE12,+AM12,+BE12)</f>
        <v>360313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278182</v>
      </c>
      <c r="BP12" s="116">
        <f>SUM(BQ12:BT12)</f>
        <v>12691</v>
      </c>
      <c r="BQ12" s="116">
        <v>12691</v>
      </c>
      <c r="BR12" s="116">
        <v>0</v>
      </c>
      <c r="BS12" s="116">
        <v>0</v>
      </c>
      <c r="BT12" s="116">
        <v>0</v>
      </c>
      <c r="BU12" s="116">
        <f>SUM(BV12:BX12)</f>
        <v>122949</v>
      </c>
      <c r="BV12" s="116">
        <v>0</v>
      </c>
      <c r="BW12" s="116">
        <v>122949</v>
      </c>
      <c r="BX12" s="116">
        <v>0</v>
      </c>
      <c r="BY12" s="116">
        <v>0</v>
      </c>
      <c r="BZ12" s="116">
        <f>SUM(CA12:CD12)</f>
        <v>142542</v>
      </c>
      <c r="CA12" s="116">
        <v>75754</v>
      </c>
      <c r="CB12" s="116">
        <v>66788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278182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638495</v>
      </c>
      <c r="CR12" s="116">
        <f>SUM(AN12,+BP12)</f>
        <v>25382</v>
      </c>
      <c r="CS12" s="116">
        <f>SUM(AO12,+BQ12)</f>
        <v>25382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122949</v>
      </c>
      <c r="CX12" s="116">
        <f>SUM(AT12,+BV12)</f>
        <v>0</v>
      </c>
      <c r="CY12" s="116">
        <f>SUM(AU12,+BW12)</f>
        <v>122949</v>
      </c>
      <c r="CZ12" s="116">
        <f>SUM(AV12,+BX12)</f>
        <v>0</v>
      </c>
      <c r="DA12" s="116">
        <f>SUM(AW12,+BY12)</f>
        <v>0</v>
      </c>
      <c r="DB12" s="116">
        <f>SUM(AX12,+BZ12)</f>
        <v>490164</v>
      </c>
      <c r="DC12" s="116">
        <f>SUM(AY12,+CA12)</f>
        <v>417762</v>
      </c>
      <c r="DD12" s="116">
        <f>SUM(AZ12,+CB12)</f>
        <v>72402</v>
      </c>
      <c r="DE12" s="116">
        <f>SUM(BA12,+CC12)</f>
        <v>0</v>
      </c>
      <c r="DF12" s="116">
        <f>SUM(BB12,+CD12)</f>
        <v>0</v>
      </c>
      <c r="DG12" s="116">
        <f>SUM(BC12,+CE12)</f>
        <v>631254</v>
      </c>
      <c r="DH12" s="116">
        <f>SUM(BD12,+CF12)</f>
        <v>0</v>
      </c>
      <c r="DI12" s="116">
        <f>SUM(BE12,+CG12)</f>
        <v>0</v>
      </c>
      <c r="DJ12" s="116">
        <f>SUM(BF12,+CH12)</f>
        <v>638495</v>
      </c>
    </row>
    <row r="13" spans="1:114" ht="13.5" customHeight="1" x14ac:dyDescent="0.2">
      <c r="A13" s="114" t="s">
        <v>17</v>
      </c>
      <c r="B13" s="115" t="s">
        <v>338</v>
      </c>
      <c r="C13" s="114" t="s">
        <v>339</v>
      </c>
      <c r="D13" s="116">
        <f>SUM(E13,+L13)</f>
        <v>669271</v>
      </c>
      <c r="E13" s="116">
        <f>SUM(F13:I13,K13)</f>
        <v>146478</v>
      </c>
      <c r="F13" s="116">
        <v>0</v>
      </c>
      <c r="G13" s="116">
        <v>0</v>
      </c>
      <c r="H13" s="116">
        <v>0</v>
      </c>
      <c r="I13" s="116">
        <v>73239</v>
      </c>
      <c r="J13" s="117" t="s">
        <v>399</v>
      </c>
      <c r="K13" s="116">
        <v>73239</v>
      </c>
      <c r="L13" s="116">
        <v>522793</v>
      </c>
      <c r="M13" s="116">
        <f>SUM(N13,+U13)</f>
        <v>62198</v>
      </c>
      <c r="N13" s="116">
        <f>SUM(O13:R13,T13)</f>
        <v>8068</v>
      </c>
      <c r="O13" s="116">
        <v>0</v>
      </c>
      <c r="P13" s="116">
        <v>0</v>
      </c>
      <c r="Q13" s="116">
        <v>0</v>
      </c>
      <c r="R13" s="116">
        <v>0</v>
      </c>
      <c r="S13" s="117" t="s">
        <v>399</v>
      </c>
      <c r="T13" s="116">
        <v>8068</v>
      </c>
      <c r="U13" s="116">
        <v>54130</v>
      </c>
      <c r="V13" s="116">
        <f>+SUM(D13,M13)</f>
        <v>731469</v>
      </c>
      <c r="W13" s="116">
        <f>+SUM(E13,N13)</f>
        <v>154546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73239</v>
      </c>
      <c r="AB13" s="117" t="str">
        <f>IF(+SUM(J13,S13)=0,"-",+SUM(J13,S13))</f>
        <v>-</v>
      </c>
      <c r="AC13" s="116">
        <f>+SUM(K13,T13)</f>
        <v>81307</v>
      </c>
      <c r="AD13" s="116">
        <f>+SUM(L13,U13)</f>
        <v>576923</v>
      </c>
      <c r="AE13" s="116">
        <f>SUM(AF13,+AK13)</f>
        <v>113279</v>
      </c>
      <c r="AF13" s="116">
        <f>SUM(AG13:AJ13)</f>
        <v>113279</v>
      </c>
      <c r="AG13" s="116">
        <v>0</v>
      </c>
      <c r="AH13" s="116">
        <v>111334</v>
      </c>
      <c r="AI13" s="116">
        <v>1945</v>
      </c>
      <c r="AJ13" s="116">
        <v>0</v>
      </c>
      <c r="AK13" s="116">
        <v>0</v>
      </c>
      <c r="AL13" s="116">
        <v>0</v>
      </c>
      <c r="AM13" s="116">
        <f>SUM(AN13,AS13,AW13,AX13,BD13)</f>
        <v>549418</v>
      </c>
      <c r="AN13" s="116">
        <f>SUM(AO13:AR13)</f>
        <v>48598</v>
      </c>
      <c r="AO13" s="116">
        <v>37358</v>
      </c>
      <c r="AP13" s="116">
        <v>0</v>
      </c>
      <c r="AQ13" s="116">
        <v>11240</v>
      </c>
      <c r="AR13" s="116">
        <v>0</v>
      </c>
      <c r="AS13" s="116">
        <f>SUM(AT13:AV13)</f>
        <v>143370</v>
      </c>
      <c r="AT13" s="116">
        <v>0</v>
      </c>
      <c r="AU13" s="116">
        <v>143370</v>
      </c>
      <c r="AV13" s="116">
        <v>0</v>
      </c>
      <c r="AW13" s="116">
        <v>0</v>
      </c>
      <c r="AX13" s="116">
        <f>SUM(AY13:BB13)</f>
        <v>357450</v>
      </c>
      <c r="AY13" s="116">
        <v>115319</v>
      </c>
      <c r="AZ13" s="116">
        <v>176794</v>
      </c>
      <c r="BA13" s="116">
        <v>53605</v>
      </c>
      <c r="BB13" s="116">
        <v>11732</v>
      </c>
      <c r="BC13" s="116">
        <v>0</v>
      </c>
      <c r="BD13" s="116">
        <v>0</v>
      </c>
      <c r="BE13" s="116">
        <v>6574</v>
      </c>
      <c r="BF13" s="116">
        <f>SUM(AE13,+AM13,+BE13)</f>
        <v>669271</v>
      </c>
      <c r="BG13" s="116">
        <f>SUM(BH13,+BM13)</f>
        <v>9482</v>
      </c>
      <c r="BH13" s="116">
        <f>SUM(BI13:BL13)</f>
        <v>9482</v>
      </c>
      <c r="BI13" s="116">
        <v>0</v>
      </c>
      <c r="BJ13" s="116">
        <v>9482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52716</v>
      </c>
      <c r="BP13" s="116">
        <f>SUM(BQ13:BT13)</f>
        <v>6093</v>
      </c>
      <c r="BQ13" s="116">
        <v>0</v>
      </c>
      <c r="BR13" s="116">
        <v>0</v>
      </c>
      <c r="BS13" s="116">
        <v>6093</v>
      </c>
      <c r="BT13" s="116">
        <v>0</v>
      </c>
      <c r="BU13" s="116">
        <f>SUM(BV13:BX13)</f>
        <v>24458</v>
      </c>
      <c r="BV13" s="116">
        <v>0</v>
      </c>
      <c r="BW13" s="116">
        <v>24458</v>
      </c>
      <c r="BX13" s="116">
        <v>0</v>
      </c>
      <c r="BY13" s="116">
        <v>0</v>
      </c>
      <c r="BZ13" s="116">
        <f>SUM(CA13:CD13)</f>
        <v>22165</v>
      </c>
      <c r="CA13" s="116">
        <v>0</v>
      </c>
      <c r="CB13" s="116">
        <v>22165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62198</v>
      </c>
      <c r="CI13" s="116">
        <f>SUM(AE13,+BG13)</f>
        <v>122761</v>
      </c>
      <c r="CJ13" s="116">
        <f>SUM(AF13,+BH13)</f>
        <v>122761</v>
      </c>
      <c r="CK13" s="116">
        <f>SUM(AG13,+BI13)</f>
        <v>0</v>
      </c>
      <c r="CL13" s="116">
        <f>SUM(AH13,+BJ13)</f>
        <v>120816</v>
      </c>
      <c r="CM13" s="116">
        <f>SUM(AI13,+BK13)</f>
        <v>1945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602134</v>
      </c>
      <c r="CR13" s="116">
        <f>SUM(AN13,+BP13)</f>
        <v>54691</v>
      </c>
      <c r="CS13" s="116">
        <f>SUM(AO13,+BQ13)</f>
        <v>37358</v>
      </c>
      <c r="CT13" s="116">
        <f>SUM(AP13,+BR13)</f>
        <v>0</v>
      </c>
      <c r="CU13" s="116">
        <f>SUM(AQ13,+BS13)</f>
        <v>17333</v>
      </c>
      <c r="CV13" s="116">
        <f>SUM(AR13,+BT13)</f>
        <v>0</v>
      </c>
      <c r="CW13" s="116">
        <f>SUM(AS13,+BU13)</f>
        <v>167828</v>
      </c>
      <c r="CX13" s="116">
        <f>SUM(AT13,+BV13)</f>
        <v>0</v>
      </c>
      <c r="CY13" s="116">
        <f>SUM(AU13,+BW13)</f>
        <v>167828</v>
      </c>
      <c r="CZ13" s="116">
        <f>SUM(AV13,+BX13)</f>
        <v>0</v>
      </c>
      <c r="DA13" s="116">
        <f>SUM(AW13,+BY13)</f>
        <v>0</v>
      </c>
      <c r="DB13" s="116">
        <f>SUM(AX13,+BZ13)</f>
        <v>379615</v>
      </c>
      <c r="DC13" s="116">
        <f>SUM(AY13,+CA13)</f>
        <v>115319</v>
      </c>
      <c r="DD13" s="116">
        <f>SUM(AZ13,+CB13)</f>
        <v>198959</v>
      </c>
      <c r="DE13" s="116">
        <f>SUM(BA13,+CC13)</f>
        <v>53605</v>
      </c>
      <c r="DF13" s="116">
        <f>SUM(BB13,+CD13)</f>
        <v>11732</v>
      </c>
      <c r="DG13" s="116">
        <f>SUM(BC13,+CE13)</f>
        <v>0</v>
      </c>
      <c r="DH13" s="116">
        <f>SUM(BD13,+CF13)</f>
        <v>0</v>
      </c>
      <c r="DI13" s="116">
        <f>SUM(BE13,+CG13)</f>
        <v>6574</v>
      </c>
      <c r="DJ13" s="116">
        <f>SUM(BF13,+CH13)</f>
        <v>731469</v>
      </c>
    </row>
    <row r="14" spans="1:114" ht="13.5" customHeight="1" x14ac:dyDescent="0.2">
      <c r="A14" s="114" t="s">
        <v>17</v>
      </c>
      <c r="B14" s="115" t="s">
        <v>340</v>
      </c>
      <c r="C14" s="114" t="s">
        <v>341</v>
      </c>
      <c r="D14" s="116">
        <f>SUM(E14,+L14)</f>
        <v>411187</v>
      </c>
      <c r="E14" s="116">
        <f>SUM(F14:I14,K14)</f>
        <v>7</v>
      </c>
      <c r="F14" s="116">
        <v>0</v>
      </c>
      <c r="G14" s="116">
        <v>0</v>
      </c>
      <c r="H14" s="116">
        <v>0</v>
      </c>
      <c r="I14" s="116">
        <v>0</v>
      </c>
      <c r="J14" s="117" t="s">
        <v>399</v>
      </c>
      <c r="K14" s="116">
        <v>7</v>
      </c>
      <c r="L14" s="116">
        <v>411180</v>
      </c>
      <c r="M14" s="116">
        <f>SUM(N14,+U14)</f>
        <v>104203</v>
      </c>
      <c r="N14" s="116">
        <f>SUM(O14:R14,T14)</f>
        <v>5977</v>
      </c>
      <c r="O14" s="116">
        <v>264</v>
      </c>
      <c r="P14" s="116">
        <v>0</v>
      </c>
      <c r="Q14" s="116">
        <v>0</v>
      </c>
      <c r="R14" s="116">
        <v>5713</v>
      </c>
      <c r="S14" s="117" t="s">
        <v>399</v>
      </c>
      <c r="T14" s="116">
        <v>0</v>
      </c>
      <c r="U14" s="116">
        <v>98226</v>
      </c>
      <c r="V14" s="116">
        <f>+SUM(D14,M14)</f>
        <v>515390</v>
      </c>
      <c r="W14" s="116">
        <f>+SUM(E14,N14)</f>
        <v>5984</v>
      </c>
      <c r="X14" s="116">
        <f>+SUM(F14,O14)</f>
        <v>264</v>
      </c>
      <c r="Y14" s="116">
        <f>+SUM(G14,P14)</f>
        <v>0</v>
      </c>
      <c r="Z14" s="116">
        <f>+SUM(H14,Q14)</f>
        <v>0</v>
      </c>
      <c r="AA14" s="116">
        <f>+SUM(I14,R14)</f>
        <v>5713</v>
      </c>
      <c r="AB14" s="117" t="str">
        <f>IF(+SUM(J14,S14)=0,"-",+SUM(J14,S14))</f>
        <v>-</v>
      </c>
      <c r="AC14" s="116">
        <f>+SUM(K14,T14)</f>
        <v>7</v>
      </c>
      <c r="AD14" s="116">
        <f>+SUM(L14,U14)</f>
        <v>509406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98198</v>
      </c>
      <c r="AN14" s="116">
        <f>SUM(AO14:AR14)</f>
        <v>20058</v>
      </c>
      <c r="AO14" s="116">
        <v>20058</v>
      </c>
      <c r="AP14" s="116">
        <v>0</v>
      </c>
      <c r="AQ14" s="116">
        <v>0</v>
      </c>
      <c r="AR14" s="116">
        <v>0</v>
      </c>
      <c r="AS14" s="116">
        <f>SUM(AT14:AV14)</f>
        <v>491</v>
      </c>
      <c r="AT14" s="116">
        <v>0</v>
      </c>
      <c r="AU14" s="116">
        <v>0</v>
      </c>
      <c r="AV14" s="116">
        <v>491</v>
      </c>
      <c r="AW14" s="116">
        <v>0</v>
      </c>
      <c r="AX14" s="116">
        <f>SUM(AY14:BB14)</f>
        <v>77649</v>
      </c>
      <c r="AY14" s="116">
        <v>77649</v>
      </c>
      <c r="AZ14" s="116">
        <v>0</v>
      </c>
      <c r="BA14" s="116">
        <v>0</v>
      </c>
      <c r="BB14" s="116">
        <v>0</v>
      </c>
      <c r="BC14" s="116">
        <v>312989</v>
      </c>
      <c r="BD14" s="116">
        <v>0</v>
      </c>
      <c r="BE14" s="116">
        <v>0</v>
      </c>
      <c r="BF14" s="116">
        <f>SUM(AE14,+AM14,+BE14)</f>
        <v>98198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12399</v>
      </c>
      <c r="BP14" s="116">
        <f>SUM(BQ14:BT14)</f>
        <v>6686</v>
      </c>
      <c r="BQ14" s="116">
        <v>6686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5713</v>
      </c>
      <c r="CA14" s="116">
        <v>5713</v>
      </c>
      <c r="CB14" s="116">
        <v>0</v>
      </c>
      <c r="CC14" s="116">
        <v>0</v>
      </c>
      <c r="CD14" s="116">
        <v>0</v>
      </c>
      <c r="CE14" s="116">
        <v>91596</v>
      </c>
      <c r="CF14" s="116">
        <v>0</v>
      </c>
      <c r="CG14" s="116">
        <v>208</v>
      </c>
      <c r="CH14" s="116">
        <f>SUM(BG14,+BO14,+CG14)</f>
        <v>12607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110597</v>
      </c>
      <c r="CR14" s="116">
        <f>SUM(AN14,+BP14)</f>
        <v>26744</v>
      </c>
      <c r="CS14" s="116">
        <f>SUM(AO14,+BQ14)</f>
        <v>26744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491</v>
      </c>
      <c r="CX14" s="116">
        <f>SUM(AT14,+BV14)</f>
        <v>0</v>
      </c>
      <c r="CY14" s="116">
        <f>SUM(AU14,+BW14)</f>
        <v>0</v>
      </c>
      <c r="CZ14" s="116">
        <f>SUM(AV14,+BX14)</f>
        <v>491</v>
      </c>
      <c r="DA14" s="116">
        <f>SUM(AW14,+BY14)</f>
        <v>0</v>
      </c>
      <c r="DB14" s="116">
        <f>SUM(AX14,+BZ14)</f>
        <v>83362</v>
      </c>
      <c r="DC14" s="116">
        <f>SUM(AY14,+CA14)</f>
        <v>83362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404585</v>
      </c>
      <c r="DH14" s="116">
        <f>SUM(BD14,+CF14)</f>
        <v>0</v>
      </c>
      <c r="DI14" s="116">
        <f>SUM(BE14,+CG14)</f>
        <v>208</v>
      </c>
      <c r="DJ14" s="116">
        <f>SUM(BF14,+CH14)</f>
        <v>110805</v>
      </c>
    </row>
    <row r="15" spans="1:114" ht="13.5" customHeight="1" x14ac:dyDescent="0.2">
      <c r="A15" s="114" t="s">
        <v>17</v>
      </c>
      <c r="B15" s="115" t="s">
        <v>344</v>
      </c>
      <c r="C15" s="114" t="s">
        <v>345</v>
      </c>
      <c r="D15" s="116">
        <f>SUM(E15,+L15)</f>
        <v>1848788</v>
      </c>
      <c r="E15" s="116">
        <f>SUM(F15:I15,K15)</f>
        <v>1172512</v>
      </c>
      <c r="F15" s="116">
        <v>288212</v>
      </c>
      <c r="G15" s="116">
        <v>0</v>
      </c>
      <c r="H15" s="116">
        <v>702400</v>
      </c>
      <c r="I15" s="116">
        <v>118811</v>
      </c>
      <c r="J15" s="117" t="s">
        <v>399</v>
      </c>
      <c r="K15" s="116">
        <v>63089</v>
      </c>
      <c r="L15" s="116">
        <v>676276</v>
      </c>
      <c r="M15" s="116">
        <f>SUM(N15,+U15)</f>
        <v>95744</v>
      </c>
      <c r="N15" s="116">
        <f>SUM(O15:R15,T15)</f>
        <v>15253</v>
      </c>
      <c r="O15" s="116">
        <v>0</v>
      </c>
      <c r="P15" s="116">
        <v>0</v>
      </c>
      <c r="Q15" s="116">
        <v>0</v>
      </c>
      <c r="R15" s="116">
        <v>15252</v>
      </c>
      <c r="S15" s="117" t="s">
        <v>399</v>
      </c>
      <c r="T15" s="116">
        <v>1</v>
      </c>
      <c r="U15" s="116">
        <v>80491</v>
      </c>
      <c r="V15" s="116">
        <f>+SUM(D15,M15)</f>
        <v>1944532</v>
      </c>
      <c r="W15" s="116">
        <f>+SUM(E15,N15)</f>
        <v>1187765</v>
      </c>
      <c r="X15" s="116">
        <f>+SUM(F15,O15)</f>
        <v>288212</v>
      </c>
      <c r="Y15" s="116">
        <f>+SUM(G15,P15)</f>
        <v>0</v>
      </c>
      <c r="Z15" s="116">
        <f>+SUM(H15,Q15)</f>
        <v>702400</v>
      </c>
      <c r="AA15" s="116">
        <f>+SUM(I15,R15)</f>
        <v>134063</v>
      </c>
      <c r="AB15" s="117" t="str">
        <f>IF(+SUM(J15,S15)=0,"-",+SUM(J15,S15))</f>
        <v>-</v>
      </c>
      <c r="AC15" s="116">
        <f>+SUM(K15,T15)</f>
        <v>63090</v>
      </c>
      <c r="AD15" s="116">
        <f>+SUM(L15,U15)</f>
        <v>756767</v>
      </c>
      <c r="AE15" s="116">
        <f>SUM(AF15,+AK15)</f>
        <v>1176983</v>
      </c>
      <c r="AF15" s="116">
        <f>SUM(AG15:AJ15)</f>
        <v>1176983</v>
      </c>
      <c r="AG15" s="116">
        <v>0</v>
      </c>
      <c r="AH15" s="116">
        <v>119819</v>
      </c>
      <c r="AI15" s="116">
        <v>1057164</v>
      </c>
      <c r="AJ15" s="116">
        <v>0</v>
      </c>
      <c r="AK15" s="116">
        <v>0</v>
      </c>
      <c r="AL15" s="116">
        <v>0</v>
      </c>
      <c r="AM15" s="116">
        <f>SUM(AN15,AS15,AW15,AX15,BD15)</f>
        <v>666785</v>
      </c>
      <c r="AN15" s="116">
        <f>SUM(AO15:AR15)</f>
        <v>15611</v>
      </c>
      <c r="AO15" s="116">
        <v>15611</v>
      </c>
      <c r="AP15" s="116">
        <v>0</v>
      </c>
      <c r="AQ15" s="116">
        <v>0</v>
      </c>
      <c r="AR15" s="116">
        <v>0</v>
      </c>
      <c r="AS15" s="116">
        <f>SUM(AT15:AV15)</f>
        <v>116845</v>
      </c>
      <c r="AT15" s="116">
        <v>1029</v>
      </c>
      <c r="AU15" s="116">
        <v>89952</v>
      </c>
      <c r="AV15" s="116">
        <v>25864</v>
      </c>
      <c r="AW15" s="116">
        <v>0</v>
      </c>
      <c r="AX15" s="116">
        <f>SUM(AY15:BB15)</f>
        <v>534329</v>
      </c>
      <c r="AY15" s="116">
        <v>204937</v>
      </c>
      <c r="AZ15" s="116">
        <v>232867</v>
      </c>
      <c r="BA15" s="116">
        <v>45948</v>
      </c>
      <c r="BB15" s="116">
        <v>50577</v>
      </c>
      <c r="BC15" s="116">
        <v>5020</v>
      </c>
      <c r="BD15" s="116">
        <v>0</v>
      </c>
      <c r="BE15" s="116">
        <v>0</v>
      </c>
      <c r="BF15" s="116">
        <f>SUM(AE15,+AM15,+BE15)</f>
        <v>1843768</v>
      </c>
      <c r="BG15" s="116">
        <f>SUM(BH15,+BM15)</f>
        <v>10978</v>
      </c>
      <c r="BH15" s="116">
        <f>SUM(BI15:BL15)</f>
        <v>10978</v>
      </c>
      <c r="BI15" s="116">
        <v>0</v>
      </c>
      <c r="BJ15" s="116">
        <v>0</v>
      </c>
      <c r="BK15" s="116">
        <v>10978</v>
      </c>
      <c r="BL15" s="116">
        <v>0</v>
      </c>
      <c r="BM15" s="116">
        <v>0</v>
      </c>
      <c r="BN15" s="116">
        <v>0</v>
      </c>
      <c r="BO15" s="116">
        <f>SUM(BP15,BU15,BY15,BZ15,CF15)</f>
        <v>84766</v>
      </c>
      <c r="BP15" s="116">
        <f>SUM(BQ15:BT15)</f>
        <v>11326</v>
      </c>
      <c r="BQ15" s="116">
        <v>11326</v>
      </c>
      <c r="BR15" s="116">
        <v>0</v>
      </c>
      <c r="BS15" s="116">
        <v>0</v>
      </c>
      <c r="BT15" s="116">
        <v>0</v>
      </c>
      <c r="BU15" s="116">
        <f>SUM(BV15:BX15)</f>
        <v>16890</v>
      </c>
      <c r="BV15" s="116">
        <v>0</v>
      </c>
      <c r="BW15" s="116">
        <v>16890</v>
      </c>
      <c r="BX15" s="116">
        <v>0</v>
      </c>
      <c r="BY15" s="116">
        <v>0</v>
      </c>
      <c r="BZ15" s="116">
        <f>SUM(CA15:CD15)</f>
        <v>56550</v>
      </c>
      <c r="CA15" s="116">
        <v>36998</v>
      </c>
      <c r="CB15" s="116">
        <v>19156</v>
      </c>
      <c r="CC15" s="116">
        <v>0</v>
      </c>
      <c r="CD15" s="116">
        <v>396</v>
      </c>
      <c r="CE15" s="116">
        <v>0</v>
      </c>
      <c r="CF15" s="116">
        <v>0</v>
      </c>
      <c r="CG15" s="116">
        <v>0</v>
      </c>
      <c r="CH15" s="116">
        <f>SUM(BG15,+BO15,+CG15)</f>
        <v>95744</v>
      </c>
      <c r="CI15" s="116">
        <f>SUM(AE15,+BG15)</f>
        <v>1187961</v>
      </c>
      <c r="CJ15" s="116">
        <f>SUM(AF15,+BH15)</f>
        <v>1187961</v>
      </c>
      <c r="CK15" s="116">
        <f>SUM(AG15,+BI15)</f>
        <v>0</v>
      </c>
      <c r="CL15" s="116">
        <f>SUM(AH15,+BJ15)</f>
        <v>119819</v>
      </c>
      <c r="CM15" s="116">
        <f>SUM(AI15,+BK15)</f>
        <v>1068142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751551</v>
      </c>
      <c r="CR15" s="116">
        <f>SUM(AN15,+BP15)</f>
        <v>26937</v>
      </c>
      <c r="CS15" s="116">
        <f>SUM(AO15,+BQ15)</f>
        <v>26937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133735</v>
      </c>
      <c r="CX15" s="116">
        <f>SUM(AT15,+BV15)</f>
        <v>1029</v>
      </c>
      <c r="CY15" s="116">
        <f>SUM(AU15,+BW15)</f>
        <v>106842</v>
      </c>
      <c r="CZ15" s="116">
        <f>SUM(AV15,+BX15)</f>
        <v>25864</v>
      </c>
      <c r="DA15" s="116">
        <f>SUM(AW15,+BY15)</f>
        <v>0</v>
      </c>
      <c r="DB15" s="116">
        <f>SUM(AX15,+BZ15)</f>
        <v>590879</v>
      </c>
      <c r="DC15" s="116">
        <f>SUM(AY15,+CA15)</f>
        <v>241935</v>
      </c>
      <c r="DD15" s="116">
        <f>SUM(AZ15,+CB15)</f>
        <v>252023</v>
      </c>
      <c r="DE15" s="116">
        <f>SUM(BA15,+CC15)</f>
        <v>45948</v>
      </c>
      <c r="DF15" s="116">
        <f>SUM(BB15,+CD15)</f>
        <v>50973</v>
      </c>
      <c r="DG15" s="116">
        <f>SUM(BC15,+CE15)</f>
        <v>5020</v>
      </c>
      <c r="DH15" s="116">
        <f>SUM(BD15,+CF15)</f>
        <v>0</v>
      </c>
      <c r="DI15" s="116">
        <f>SUM(BE15,+CG15)</f>
        <v>0</v>
      </c>
      <c r="DJ15" s="116">
        <f>SUM(BF15,+CH15)</f>
        <v>1939512</v>
      </c>
    </row>
    <row r="16" spans="1:114" ht="13.5" customHeight="1" x14ac:dyDescent="0.2">
      <c r="A16" s="114" t="s">
        <v>17</v>
      </c>
      <c r="B16" s="115" t="s">
        <v>348</v>
      </c>
      <c r="C16" s="114" t="s">
        <v>349</v>
      </c>
      <c r="D16" s="116">
        <f>SUM(E16,+L16)</f>
        <v>582153</v>
      </c>
      <c r="E16" s="116">
        <f>SUM(F16:I16,K16)</f>
        <v>266944</v>
      </c>
      <c r="F16" s="116">
        <v>0</v>
      </c>
      <c r="G16" s="116">
        <v>0</v>
      </c>
      <c r="H16" s="116">
        <v>140200</v>
      </c>
      <c r="I16" s="116">
        <v>100971</v>
      </c>
      <c r="J16" s="117" t="s">
        <v>399</v>
      </c>
      <c r="K16" s="116">
        <v>25773</v>
      </c>
      <c r="L16" s="116">
        <v>315209</v>
      </c>
      <c r="M16" s="116">
        <f>SUM(N16,+U16)</f>
        <v>22836</v>
      </c>
      <c r="N16" s="116">
        <f>SUM(O16:R16,T16)</f>
        <v>8354</v>
      </c>
      <c r="O16" s="116">
        <v>0</v>
      </c>
      <c r="P16" s="116">
        <v>0</v>
      </c>
      <c r="Q16" s="116">
        <v>3900</v>
      </c>
      <c r="R16" s="116">
        <v>4454</v>
      </c>
      <c r="S16" s="117" t="s">
        <v>399</v>
      </c>
      <c r="T16" s="116">
        <v>0</v>
      </c>
      <c r="U16" s="116">
        <v>14482</v>
      </c>
      <c r="V16" s="116">
        <f>+SUM(D16,M16)</f>
        <v>604989</v>
      </c>
      <c r="W16" s="116">
        <f>+SUM(E16,N16)</f>
        <v>275298</v>
      </c>
      <c r="X16" s="116">
        <f>+SUM(F16,O16)</f>
        <v>0</v>
      </c>
      <c r="Y16" s="116">
        <f>+SUM(G16,P16)</f>
        <v>0</v>
      </c>
      <c r="Z16" s="116">
        <f>+SUM(H16,Q16)</f>
        <v>144100</v>
      </c>
      <c r="AA16" s="116">
        <f>+SUM(I16,R16)</f>
        <v>105425</v>
      </c>
      <c r="AB16" s="117" t="str">
        <f>IF(+SUM(J16,S16)=0,"-",+SUM(J16,S16))</f>
        <v>-</v>
      </c>
      <c r="AC16" s="116">
        <f>+SUM(K16,T16)</f>
        <v>25773</v>
      </c>
      <c r="AD16" s="116">
        <f>+SUM(L16,U16)</f>
        <v>329691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582153</v>
      </c>
      <c r="AN16" s="116">
        <f>SUM(AO16:AR16)</f>
        <v>32925</v>
      </c>
      <c r="AO16" s="116">
        <v>32925</v>
      </c>
      <c r="AP16" s="116">
        <v>0</v>
      </c>
      <c r="AQ16" s="116">
        <v>0</v>
      </c>
      <c r="AR16" s="116">
        <v>0</v>
      </c>
      <c r="AS16" s="116">
        <f>SUM(AT16:AV16)</f>
        <v>65283</v>
      </c>
      <c r="AT16" s="116">
        <v>0</v>
      </c>
      <c r="AU16" s="116">
        <v>1660</v>
      </c>
      <c r="AV16" s="116">
        <v>63623</v>
      </c>
      <c r="AW16" s="116">
        <v>0</v>
      </c>
      <c r="AX16" s="116">
        <f>SUM(AY16:BB16)</f>
        <v>483945</v>
      </c>
      <c r="AY16" s="116">
        <v>117038</v>
      </c>
      <c r="AZ16" s="116">
        <v>315966</v>
      </c>
      <c r="BA16" s="116">
        <v>38165</v>
      </c>
      <c r="BB16" s="116">
        <v>12776</v>
      </c>
      <c r="BC16" s="116">
        <v>0</v>
      </c>
      <c r="BD16" s="116">
        <v>0</v>
      </c>
      <c r="BE16" s="116">
        <v>0</v>
      </c>
      <c r="BF16" s="116">
        <f>SUM(AE16,+AM16,+BE16)</f>
        <v>582153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22836</v>
      </c>
      <c r="BP16" s="116">
        <f>SUM(BQ16:BT16)</f>
        <v>2576</v>
      </c>
      <c r="BQ16" s="116">
        <v>2576</v>
      </c>
      <c r="BR16" s="116">
        <v>0</v>
      </c>
      <c r="BS16" s="116">
        <v>0</v>
      </c>
      <c r="BT16" s="116">
        <v>0</v>
      </c>
      <c r="BU16" s="116">
        <f>SUM(BV16:BX16)</f>
        <v>6837</v>
      </c>
      <c r="BV16" s="116">
        <v>0</v>
      </c>
      <c r="BW16" s="116">
        <v>6837</v>
      </c>
      <c r="BX16" s="116">
        <v>0</v>
      </c>
      <c r="BY16" s="116">
        <v>0</v>
      </c>
      <c r="BZ16" s="116">
        <f>SUM(CA16:CD16)</f>
        <v>13423</v>
      </c>
      <c r="CA16" s="116">
        <v>13200</v>
      </c>
      <c r="CB16" s="116">
        <v>0</v>
      </c>
      <c r="CC16" s="116">
        <v>0</v>
      </c>
      <c r="CD16" s="116">
        <v>223</v>
      </c>
      <c r="CE16" s="116">
        <v>0</v>
      </c>
      <c r="CF16" s="116">
        <v>0</v>
      </c>
      <c r="CG16" s="116">
        <v>0</v>
      </c>
      <c r="CH16" s="116">
        <f>SUM(BG16,+BO16,+CG16)</f>
        <v>22836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604989</v>
      </c>
      <c r="CR16" s="116">
        <f>SUM(AN16,+BP16)</f>
        <v>35501</v>
      </c>
      <c r="CS16" s="116">
        <f>SUM(AO16,+BQ16)</f>
        <v>35501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72120</v>
      </c>
      <c r="CX16" s="116">
        <f>SUM(AT16,+BV16)</f>
        <v>0</v>
      </c>
      <c r="CY16" s="116">
        <f>SUM(AU16,+BW16)</f>
        <v>8497</v>
      </c>
      <c r="CZ16" s="116">
        <f>SUM(AV16,+BX16)</f>
        <v>63623</v>
      </c>
      <c r="DA16" s="116">
        <f>SUM(AW16,+BY16)</f>
        <v>0</v>
      </c>
      <c r="DB16" s="116">
        <f>SUM(AX16,+BZ16)</f>
        <v>497368</v>
      </c>
      <c r="DC16" s="116">
        <f>SUM(AY16,+CA16)</f>
        <v>130238</v>
      </c>
      <c r="DD16" s="116">
        <f>SUM(AZ16,+CB16)</f>
        <v>315966</v>
      </c>
      <c r="DE16" s="116">
        <f>SUM(BA16,+CC16)</f>
        <v>38165</v>
      </c>
      <c r="DF16" s="116">
        <f>SUM(BB16,+CD16)</f>
        <v>12999</v>
      </c>
      <c r="DG16" s="116">
        <f>SUM(BC16,+CE16)</f>
        <v>0</v>
      </c>
      <c r="DH16" s="116">
        <f>SUM(BD16,+CF16)</f>
        <v>0</v>
      </c>
      <c r="DI16" s="116">
        <f>SUM(BE16,+CG16)</f>
        <v>0</v>
      </c>
      <c r="DJ16" s="116">
        <f>SUM(BF16,+CH16)</f>
        <v>604989</v>
      </c>
    </row>
    <row r="17" spans="1:114" ht="13.5" customHeight="1" x14ac:dyDescent="0.2">
      <c r="A17" s="114" t="s">
        <v>17</v>
      </c>
      <c r="B17" s="115" t="s">
        <v>350</v>
      </c>
      <c r="C17" s="114" t="s">
        <v>351</v>
      </c>
      <c r="D17" s="116">
        <f>SUM(E17,+L17)</f>
        <v>1073575</v>
      </c>
      <c r="E17" s="116">
        <f>SUM(F17:I17,K17)</f>
        <v>247588</v>
      </c>
      <c r="F17" s="116">
        <v>0</v>
      </c>
      <c r="G17" s="116">
        <v>0</v>
      </c>
      <c r="H17" s="116">
        <v>0</v>
      </c>
      <c r="I17" s="116">
        <v>154090</v>
      </c>
      <c r="J17" s="117" t="s">
        <v>399</v>
      </c>
      <c r="K17" s="116">
        <v>93498</v>
      </c>
      <c r="L17" s="116">
        <v>825987</v>
      </c>
      <c r="M17" s="116">
        <f>SUM(N17,+U17)</f>
        <v>278726</v>
      </c>
      <c r="N17" s="116">
        <f>SUM(O17:R17,T17)</f>
        <v>56033</v>
      </c>
      <c r="O17" s="116">
        <v>0</v>
      </c>
      <c r="P17" s="116">
        <v>0</v>
      </c>
      <c r="Q17" s="116">
        <v>0</v>
      </c>
      <c r="R17" s="116">
        <v>35161</v>
      </c>
      <c r="S17" s="117" t="s">
        <v>399</v>
      </c>
      <c r="T17" s="116">
        <v>20872</v>
      </c>
      <c r="U17" s="116">
        <v>222693</v>
      </c>
      <c r="V17" s="116">
        <f>+SUM(D17,M17)</f>
        <v>1352301</v>
      </c>
      <c r="W17" s="116">
        <f>+SUM(E17,N17)</f>
        <v>303621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189251</v>
      </c>
      <c r="AB17" s="117" t="str">
        <f>IF(+SUM(J17,S17)=0,"-",+SUM(J17,S17))</f>
        <v>-</v>
      </c>
      <c r="AC17" s="116">
        <f>+SUM(K17,T17)</f>
        <v>114370</v>
      </c>
      <c r="AD17" s="116">
        <f>+SUM(L17,U17)</f>
        <v>1048680</v>
      </c>
      <c r="AE17" s="116">
        <f>SUM(AF17,+AK17)</f>
        <v>170541</v>
      </c>
      <c r="AF17" s="116">
        <f>SUM(AG17:AJ17)</f>
        <v>170541</v>
      </c>
      <c r="AG17" s="116">
        <v>0</v>
      </c>
      <c r="AH17" s="116">
        <v>0</v>
      </c>
      <c r="AI17" s="116">
        <v>94553</v>
      </c>
      <c r="AJ17" s="116">
        <v>75988</v>
      </c>
      <c r="AK17" s="116">
        <v>0</v>
      </c>
      <c r="AL17" s="116">
        <v>0</v>
      </c>
      <c r="AM17" s="116">
        <f>SUM(AN17,AS17,AW17,AX17,BD17)</f>
        <v>903034</v>
      </c>
      <c r="AN17" s="116">
        <f>SUM(AO17:AR17)</f>
        <v>59034</v>
      </c>
      <c r="AO17" s="116">
        <v>59034</v>
      </c>
      <c r="AP17" s="116">
        <v>0</v>
      </c>
      <c r="AQ17" s="116">
        <v>0</v>
      </c>
      <c r="AR17" s="116">
        <v>0</v>
      </c>
      <c r="AS17" s="116">
        <f>SUM(AT17:AV17)</f>
        <v>54212</v>
      </c>
      <c r="AT17" s="116">
        <v>33441</v>
      </c>
      <c r="AU17" s="116">
        <v>1045</v>
      </c>
      <c r="AV17" s="116">
        <v>19726</v>
      </c>
      <c r="AW17" s="116">
        <v>0</v>
      </c>
      <c r="AX17" s="116">
        <f>SUM(AY17:BB17)</f>
        <v>789788</v>
      </c>
      <c r="AY17" s="116">
        <v>304500</v>
      </c>
      <c r="AZ17" s="116">
        <v>450337</v>
      </c>
      <c r="BA17" s="116">
        <v>34951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1073575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278726</v>
      </c>
      <c r="BP17" s="116">
        <f>SUM(BQ17:BT17)</f>
        <v>8203</v>
      </c>
      <c r="BQ17" s="116">
        <v>8203</v>
      </c>
      <c r="BR17" s="116">
        <v>0</v>
      </c>
      <c r="BS17" s="116">
        <v>0</v>
      </c>
      <c r="BT17" s="116">
        <v>0</v>
      </c>
      <c r="BU17" s="116">
        <f>SUM(BV17:BX17)</f>
        <v>27129</v>
      </c>
      <c r="BV17" s="116">
        <v>40</v>
      </c>
      <c r="BW17" s="116">
        <v>27089</v>
      </c>
      <c r="BX17" s="116">
        <v>0</v>
      </c>
      <c r="BY17" s="116">
        <v>0</v>
      </c>
      <c r="BZ17" s="116">
        <f>SUM(CA17:CD17)</f>
        <v>243394</v>
      </c>
      <c r="CA17" s="116">
        <v>95923</v>
      </c>
      <c r="CB17" s="116">
        <v>147471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278726</v>
      </c>
      <c r="CI17" s="116">
        <f>SUM(AE17,+BG17)</f>
        <v>170541</v>
      </c>
      <c r="CJ17" s="116">
        <f>SUM(AF17,+BH17)</f>
        <v>170541</v>
      </c>
      <c r="CK17" s="116">
        <f>SUM(AG17,+BI17)</f>
        <v>0</v>
      </c>
      <c r="CL17" s="116">
        <f>SUM(AH17,+BJ17)</f>
        <v>0</v>
      </c>
      <c r="CM17" s="116">
        <f>SUM(AI17,+BK17)</f>
        <v>94553</v>
      </c>
      <c r="CN17" s="116">
        <f>SUM(AJ17,+BL17)</f>
        <v>75988</v>
      </c>
      <c r="CO17" s="116">
        <f>SUM(AK17,+BM17)</f>
        <v>0</v>
      </c>
      <c r="CP17" s="116">
        <f>SUM(AL17,+BN17)</f>
        <v>0</v>
      </c>
      <c r="CQ17" s="116">
        <f>SUM(AM17,+BO17)</f>
        <v>1181760</v>
      </c>
      <c r="CR17" s="116">
        <f>SUM(AN17,+BP17)</f>
        <v>67237</v>
      </c>
      <c r="CS17" s="116">
        <f>SUM(AO17,+BQ17)</f>
        <v>67237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81341</v>
      </c>
      <c r="CX17" s="116">
        <f>SUM(AT17,+BV17)</f>
        <v>33481</v>
      </c>
      <c r="CY17" s="116">
        <f>SUM(AU17,+BW17)</f>
        <v>28134</v>
      </c>
      <c r="CZ17" s="116">
        <f>SUM(AV17,+BX17)</f>
        <v>19726</v>
      </c>
      <c r="DA17" s="116">
        <f>SUM(AW17,+BY17)</f>
        <v>0</v>
      </c>
      <c r="DB17" s="116">
        <f>SUM(AX17,+BZ17)</f>
        <v>1033182</v>
      </c>
      <c r="DC17" s="116">
        <f>SUM(AY17,+CA17)</f>
        <v>400423</v>
      </c>
      <c r="DD17" s="116">
        <f>SUM(AZ17,+CB17)</f>
        <v>597808</v>
      </c>
      <c r="DE17" s="116">
        <f>SUM(BA17,+CC17)</f>
        <v>34951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1352301</v>
      </c>
    </row>
    <row r="18" spans="1:114" ht="13.5" customHeight="1" x14ac:dyDescent="0.2">
      <c r="A18" s="114" t="s">
        <v>17</v>
      </c>
      <c r="B18" s="115" t="s">
        <v>352</v>
      </c>
      <c r="C18" s="114" t="s">
        <v>353</v>
      </c>
      <c r="D18" s="116">
        <f>SUM(E18,+L18)</f>
        <v>834958</v>
      </c>
      <c r="E18" s="116">
        <f>SUM(F18:I18,K18)</f>
        <v>24</v>
      </c>
      <c r="F18" s="116">
        <v>0</v>
      </c>
      <c r="G18" s="116">
        <v>0</v>
      </c>
      <c r="H18" s="116">
        <v>0</v>
      </c>
      <c r="I18" s="116">
        <v>24</v>
      </c>
      <c r="J18" s="117" t="s">
        <v>399</v>
      </c>
      <c r="K18" s="116">
        <v>0</v>
      </c>
      <c r="L18" s="116">
        <v>834934</v>
      </c>
      <c r="M18" s="116">
        <f>SUM(N18,+U18)</f>
        <v>94328</v>
      </c>
      <c r="N18" s="116">
        <f>SUM(O18:R18,T18)</f>
        <v>24676</v>
      </c>
      <c r="O18" s="116">
        <v>0</v>
      </c>
      <c r="P18" s="116">
        <v>0</v>
      </c>
      <c r="Q18" s="116">
        <v>0</v>
      </c>
      <c r="R18" s="116">
        <v>24676</v>
      </c>
      <c r="S18" s="117" t="s">
        <v>399</v>
      </c>
      <c r="T18" s="116">
        <v>0</v>
      </c>
      <c r="U18" s="116">
        <v>69652</v>
      </c>
      <c r="V18" s="116">
        <f>+SUM(D18,M18)</f>
        <v>929286</v>
      </c>
      <c r="W18" s="116">
        <f>+SUM(E18,N18)</f>
        <v>24700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24700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904586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14095</v>
      </c>
      <c r="AM18" s="116">
        <f>SUM(AN18,AS18,AW18,AX18,BD18)</f>
        <v>440361</v>
      </c>
      <c r="AN18" s="116">
        <f>SUM(AO18:AR18)</f>
        <v>84054</v>
      </c>
      <c r="AO18" s="116">
        <v>84054</v>
      </c>
      <c r="AP18" s="116">
        <v>0</v>
      </c>
      <c r="AQ18" s="116">
        <v>0</v>
      </c>
      <c r="AR18" s="116">
        <v>0</v>
      </c>
      <c r="AS18" s="116">
        <f>SUM(AT18:AV18)</f>
        <v>356307</v>
      </c>
      <c r="AT18" s="116">
        <v>330820</v>
      </c>
      <c r="AU18" s="116">
        <v>24897</v>
      </c>
      <c r="AV18" s="116">
        <v>590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380502</v>
      </c>
      <c r="BD18" s="116">
        <v>0</v>
      </c>
      <c r="BE18" s="116">
        <v>0</v>
      </c>
      <c r="BF18" s="116">
        <f>SUM(AE18,+AM18,+BE18)</f>
        <v>440361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94328</v>
      </c>
      <c r="BP18" s="116">
        <f>SUM(BQ18:BT18)</f>
        <v>39509</v>
      </c>
      <c r="BQ18" s="116">
        <v>39509</v>
      </c>
      <c r="BR18" s="116">
        <v>0</v>
      </c>
      <c r="BS18" s="116">
        <v>0</v>
      </c>
      <c r="BT18" s="116">
        <v>0</v>
      </c>
      <c r="BU18" s="116">
        <f>SUM(BV18:BX18)</f>
        <v>54819</v>
      </c>
      <c r="BV18" s="116">
        <v>50002</v>
      </c>
      <c r="BW18" s="116">
        <v>4817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94328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14095</v>
      </c>
      <c r="CQ18" s="116">
        <f>SUM(AM18,+BO18)</f>
        <v>534689</v>
      </c>
      <c r="CR18" s="116">
        <f>SUM(AN18,+BP18)</f>
        <v>123563</v>
      </c>
      <c r="CS18" s="116">
        <f>SUM(AO18,+BQ18)</f>
        <v>123563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411126</v>
      </c>
      <c r="CX18" s="116">
        <f>SUM(AT18,+BV18)</f>
        <v>380822</v>
      </c>
      <c r="CY18" s="116">
        <f>SUM(AU18,+BW18)</f>
        <v>29714</v>
      </c>
      <c r="CZ18" s="116">
        <f>SUM(AV18,+BX18)</f>
        <v>590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380502</v>
      </c>
      <c r="DH18" s="116">
        <f>SUM(BD18,+CF18)</f>
        <v>0</v>
      </c>
      <c r="DI18" s="116">
        <f>SUM(BE18,+CG18)</f>
        <v>0</v>
      </c>
      <c r="DJ18" s="116">
        <f>SUM(BF18,+CH18)</f>
        <v>534689</v>
      </c>
    </row>
    <row r="19" spans="1:114" ht="13.5" customHeight="1" x14ac:dyDescent="0.2">
      <c r="A19" s="114" t="s">
        <v>17</v>
      </c>
      <c r="B19" s="115" t="s">
        <v>356</v>
      </c>
      <c r="C19" s="114" t="s">
        <v>357</v>
      </c>
      <c r="D19" s="116">
        <f>SUM(E19,+L19)</f>
        <v>732814</v>
      </c>
      <c r="E19" s="116">
        <f>SUM(F19:I19,K19)</f>
        <v>33497</v>
      </c>
      <c r="F19" s="116">
        <v>0</v>
      </c>
      <c r="G19" s="116">
        <v>0</v>
      </c>
      <c r="H19" s="116">
        <v>0</v>
      </c>
      <c r="I19" s="116">
        <v>21232</v>
      </c>
      <c r="J19" s="117" t="s">
        <v>399</v>
      </c>
      <c r="K19" s="116">
        <v>12265</v>
      </c>
      <c r="L19" s="116">
        <v>699317</v>
      </c>
      <c r="M19" s="116">
        <f>SUM(N19,+U19)</f>
        <v>102722</v>
      </c>
      <c r="N19" s="116">
        <f>SUM(O19:R19,T19)</f>
        <v>14478</v>
      </c>
      <c r="O19" s="116">
        <v>0</v>
      </c>
      <c r="P19" s="116">
        <v>0</v>
      </c>
      <c r="Q19" s="116">
        <v>0</v>
      </c>
      <c r="R19" s="116">
        <v>14478</v>
      </c>
      <c r="S19" s="117" t="s">
        <v>399</v>
      </c>
      <c r="T19" s="116">
        <v>0</v>
      </c>
      <c r="U19" s="116">
        <v>88244</v>
      </c>
      <c r="V19" s="116">
        <f>+SUM(D19,M19)</f>
        <v>835536</v>
      </c>
      <c r="W19" s="116">
        <f>+SUM(E19,N19)</f>
        <v>47975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35710</v>
      </c>
      <c r="AB19" s="117" t="str">
        <f>IF(+SUM(J19,S19)=0,"-",+SUM(J19,S19))</f>
        <v>-</v>
      </c>
      <c r="AC19" s="116">
        <f>+SUM(K19,T19)</f>
        <v>12265</v>
      </c>
      <c r="AD19" s="116">
        <f>+SUM(L19,U19)</f>
        <v>787561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732814</v>
      </c>
      <c r="AN19" s="116">
        <f>SUM(AO19:AR19)</f>
        <v>30216</v>
      </c>
      <c r="AO19" s="116">
        <v>26443</v>
      </c>
      <c r="AP19" s="116">
        <v>0</v>
      </c>
      <c r="AQ19" s="116">
        <v>0</v>
      </c>
      <c r="AR19" s="116">
        <v>3773</v>
      </c>
      <c r="AS19" s="116">
        <f>SUM(AT19:AV19)</f>
        <v>4794</v>
      </c>
      <c r="AT19" s="116">
        <v>0</v>
      </c>
      <c r="AU19" s="116">
        <v>308</v>
      </c>
      <c r="AV19" s="116">
        <v>4486</v>
      </c>
      <c r="AW19" s="116">
        <v>0</v>
      </c>
      <c r="AX19" s="116">
        <f>SUM(AY19:BB19)</f>
        <v>697804</v>
      </c>
      <c r="AY19" s="116">
        <v>193970</v>
      </c>
      <c r="AZ19" s="116">
        <v>490047</v>
      </c>
      <c r="BA19" s="116">
        <v>13787</v>
      </c>
      <c r="BB19" s="116">
        <v>0</v>
      </c>
      <c r="BC19" s="116">
        <v>0</v>
      </c>
      <c r="BD19" s="116">
        <v>0</v>
      </c>
      <c r="BE19" s="116">
        <v>0</v>
      </c>
      <c r="BF19" s="116">
        <f>SUM(AE19,+AM19,+BE19)</f>
        <v>732814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102722</v>
      </c>
      <c r="BP19" s="116">
        <f>SUM(BQ19:BT19)</f>
        <v>6902</v>
      </c>
      <c r="BQ19" s="116">
        <v>6902</v>
      </c>
      <c r="BR19" s="116">
        <v>0</v>
      </c>
      <c r="BS19" s="116">
        <v>0</v>
      </c>
      <c r="BT19" s="116">
        <v>0</v>
      </c>
      <c r="BU19" s="116">
        <f>SUM(BV19:BX19)</f>
        <v>35311</v>
      </c>
      <c r="BV19" s="116">
        <v>0</v>
      </c>
      <c r="BW19" s="116">
        <v>35311</v>
      </c>
      <c r="BX19" s="116">
        <v>0</v>
      </c>
      <c r="BY19" s="116">
        <v>0</v>
      </c>
      <c r="BZ19" s="116">
        <f>SUM(CA19:CD19)</f>
        <v>60509</v>
      </c>
      <c r="CA19" s="116">
        <v>12614</v>
      </c>
      <c r="CB19" s="116">
        <v>47479</v>
      </c>
      <c r="CC19" s="116">
        <v>0</v>
      </c>
      <c r="CD19" s="116">
        <v>416</v>
      </c>
      <c r="CE19" s="116">
        <v>0</v>
      </c>
      <c r="CF19" s="116">
        <v>0</v>
      </c>
      <c r="CG19" s="116">
        <v>0</v>
      </c>
      <c r="CH19" s="116">
        <f>SUM(BG19,+BO19,+CG19)</f>
        <v>102722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835536</v>
      </c>
      <c r="CR19" s="116">
        <f>SUM(AN19,+BP19)</f>
        <v>37118</v>
      </c>
      <c r="CS19" s="116">
        <f>SUM(AO19,+BQ19)</f>
        <v>33345</v>
      </c>
      <c r="CT19" s="116">
        <f>SUM(AP19,+BR19)</f>
        <v>0</v>
      </c>
      <c r="CU19" s="116">
        <f>SUM(AQ19,+BS19)</f>
        <v>0</v>
      </c>
      <c r="CV19" s="116">
        <f>SUM(AR19,+BT19)</f>
        <v>3773</v>
      </c>
      <c r="CW19" s="116">
        <f>SUM(AS19,+BU19)</f>
        <v>40105</v>
      </c>
      <c r="CX19" s="116">
        <f>SUM(AT19,+BV19)</f>
        <v>0</v>
      </c>
      <c r="CY19" s="116">
        <f>SUM(AU19,+BW19)</f>
        <v>35619</v>
      </c>
      <c r="CZ19" s="116">
        <f>SUM(AV19,+BX19)</f>
        <v>4486</v>
      </c>
      <c r="DA19" s="116">
        <f>SUM(AW19,+BY19)</f>
        <v>0</v>
      </c>
      <c r="DB19" s="116">
        <f>SUM(AX19,+BZ19)</f>
        <v>758313</v>
      </c>
      <c r="DC19" s="116">
        <f>SUM(AY19,+CA19)</f>
        <v>206584</v>
      </c>
      <c r="DD19" s="116">
        <f>SUM(AZ19,+CB19)</f>
        <v>537526</v>
      </c>
      <c r="DE19" s="116">
        <f>SUM(BA19,+CC19)</f>
        <v>13787</v>
      </c>
      <c r="DF19" s="116">
        <f>SUM(BB19,+CD19)</f>
        <v>416</v>
      </c>
      <c r="DG19" s="116">
        <f>SUM(BC19,+CE19)</f>
        <v>0</v>
      </c>
      <c r="DH19" s="116">
        <f>SUM(BD19,+CF19)</f>
        <v>0</v>
      </c>
      <c r="DI19" s="116">
        <f>SUM(BE19,+CG19)</f>
        <v>0</v>
      </c>
      <c r="DJ19" s="116">
        <f>SUM(BF19,+CH19)</f>
        <v>835536</v>
      </c>
    </row>
    <row r="20" spans="1:114" ht="13.5" customHeight="1" x14ac:dyDescent="0.2">
      <c r="A20" s="114" t="s">
        <v>17</v>
      </c>
      <c r="B20" s="115" t="s">
        <v>358</v>
      </c>
      <c r="C20" s="114" t="s">
        <v>359</v>
      </c>
      <c r="D20" s="116">
        <f>SUM(E20,+L20)</f>
        <v>1449341</v>
      </c>
      <c r="E20" s="116">
        <f>SUM(F20:I20,K20)</f>
        <v>1062872</v>
      </c>
      <c r="F20" s="116">
        <v>0</v>
      </c>
      <c r="G20" s="116">
        <v>0</v>
      </c>
      <c r="H20" s="116">
        <v>463900</v>
      </c>
      <c r="I20" s="116">
        <v>108788</v>
      </c>
      <c r="J20" s="117" t="s">
        <v>399</v>
      </c>
      <c r="K20" s="116">
        <v>490184</v>
      </c>
      <c r="L20" s="116">
        <v>386469</v>
      </c>
      <c r="M20" s="116">
        <f>SUM(N20,+U20)</f>
        <v>57665</v>
      </c>
      <c r="N20" s="116">
        <f>SUM(O20:R20,T20)</f>
        <v>20157</v>
      </c>
      <c r="O20" s="116">
        <v>0</v>
      </c>
      <c r="P20" s="116">
        <v>0</v>
      </c>
      <c r="Q20" s="116">
        <v>0</v>
      </c>
      <c r="R20" s="116">
        <v>20157</v>
      </c>
      <c r="S20" s="117" t="s">
        <v>399</v>
      </c>
      <c r="T20" s="116">
        <v>0</v>
      </c>
      <c r="U20" s="116">
        <v>37508</v>
      </c>
      <c r="V20" s="116">
        <f>+SUM(D20,M20)</f>
        <v>1507006</v>
      </c>
      <c r="W20" s="116">
        <f>+SUM(E20,N20)</f>
        <v>1083029</v>
      </c>
      <c r="X20" s="116">
        <f>+SUM(F20,O20)</f>
        <v>0</v>
      </c>
      <c r="Y20" s="116">
        <f>+SUM(G20,P20)</f>
        <v>0</v>
      </c>
      <c r="Z20" s="116">
        <f>+SUM(H20,Q20)</f>
        <v>463900</v>
      </c>
      <c r="AA20" s="116">
        <f>+SUM(I20,R20)</f>
        <v>128945</v>
      </c>
      <c r="AB20" s="117" t="str">
        <f>IF(+SUM(J20,S20)=0,"-",+SUM(J20,S20))</f>
        <v>-</v>
      </c>
      <c r="AC20" s="116">
        <f>+SUM(K20,T20)</f>
        <v>490184</v>
      </c>
      <c r="AD20" s="116">
        <f>+SUM(L20,U20)</f>
        <v>423977</v>
      </c>
      <c r="AE20" s="116">
        <f>SUM(AF20,+AK20)</f>
        <v>1072045</v>
      </c>
      <c r="AF20" s="116">
        <f>SUM(AG20:AJ20)</f>
        <v>1072045</v>
      </c>
      <c r="AG20" s="116">
        <v>0</v>
      </c>
      <c r="AH20" s="116">
        <v>1072045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354998</v>
      </c>
      <c r="AN20" s="116">
        <f>SUM(AO20:AR20)</f>
        <v>22125</v>
      </c>
      <c r="AO20" s="116">
        <v>22125</v>
      </c>
      <c r="AP20" s="116">
        <v>0</v>
      </c>
      <c r="AQ20" s="116">
        <v>0</v>
      </c>
      <c r="AR20" s="116">
        <v>0</v>
      </c>
      <c r="AS20" s="116">
        <f>SUM(AT20:AV20)</f>
        <v>153166</v>
      </c>
      <c r="AT20" s="116">
        <v>0</v>
      </c>
      <c r="AU20" s="116">
        <v>153166</v>
      </c>
      <c r="AV20" s="116">
        <v>0</v>
      </c>
      <c r="AW20" s="116">
        <v>0</v>
      </c>
      <c r="AX20" s="116">
        <f>SUM(AY20:BB20)</f>
        <v>179707</v>
      </c>
      <c r="AY20" s="116">
        <v>91639</v>
      </c>
      <c r="AZ20" s="116">
        <v>88068</v>
      </c>
      <c r="BA20" s="116">
        <v>0</v>
      </c>
      <c r="BB20" s="116">
        <v>0</v>
      </c>
      <c r="BC20" s="116">
        <v>0</v>
      </c>
      <c r="BD20" s="116">
        <v>0</v>
      </c>
      <c r="BE20" s="116">
        <v>22298</v>
      </c>
      <c r="BF20" s="116">
        <f>SUM(AE20,+AM20,+BE20)</f>
        <v>1449341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42527</v>
      </c>
      <c r="BP20" s="116">
        <f>SUM(BQ20:BT20)</f>
        <v>1000</v>
      </c>
      <c r="BQ20" s="116">
        <v>1000</v>
      </c>
      <c r="BR20" s="116">
        <v>0</v>
      </c>
      <c r="BS20" s="116">
        <v>0</v>
      </c>
      <c r="BT20" s="116">
        <v>0</v>
      </c>
      <c r="BU20" s="116">
        <f>SUM(BV20:BX20)</f>
        <v>6699</v>
      </c>
      <c r="BV20" s="116">
        <v>6699</v>
      </c>
      <c r="BW20" s="116">
        <v>0</v>
      </c>
      <c r="BX20" s="116">
        <v>0</v>
      </c>
      <c r="BY20" s="116">
        <v>0</v>
      </c>
      <c r="BZ20" s="116">
        <f>SUM(CA20:CD20)</f>
        <v>34828</v>
      </c>
      <c r="CA20" s="116">
        <v>17953</v>
      </c>
      <c r="CB20" s="116">
        <v>16875</v>
      </c>
      <c r="CC20" s="116">
        <v>0</v>
      </c>
      <c r="CD20" s="116">
        <v>0</v>
      </c>
      <c r="CE20" s="116">
        <v>0</v>
      </c>
      <c r="CF20" s="116">
        <v>0</v>
      </c>
      <c r="CG20" s="116">
        <v>15138</v>
      </c>
      <c r="CH20" s="116">
        <f>SUM(BG20,+BO20,+CG20)</f>
        <v>57665</v>
      </c>
      <c r="CI20" s="116">
        <f>SUM(AE20,+BG20)</f>
        <v>1072045</v>
      </c>
      <c r="CJ20" s="116">
        <f>SUM(AF20,+BH20)</f>
        <v>1072045</v>
      </c>
      <c r="CK20" s="116">
        <f>SUM(AG20,+BI20)</f>
        <v>0</v>
      </c>
      <c r="CL20" s="116">
        <f>SUM(AH20,+BJ20)</f>
        <v>1072045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397525</v>
      </c>
      <c r="CR20" s="116">
        <f>SUM(AN20,+BP20)</f>
        <v>23125</v>
      </c>
      <c r="CS20" s="116">
        <f>SUM(AO20,+BQ20)</f>
        <v>23125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159865</v>
      </c>
      <c r="CX20" s="116">
        <f>SUM(AT20,+BV20)</f>
        <v>6699</v>
      </c>
      <c r="CY20" s="116">
        <f>SUM(AU20,+BW20)</f>
        <v>153166</v>
      </c>
      <c r="CZ20" s="116">
        <f>SUM(AV20,+BX20)</f>
        <v>0</v>
      </c>
      <c r="DA20" s="116">
        <f>SUM(AW20,+BY20)</f>
        <v>0</v>
      </c>
      <c r="DB20" s="116">
        <f>SUM(AX20,+BZ20)</f>
        <v>214535</v>
      </c>
      <c r="DC20" s="116">
        <f>SUM(AY20,+CA20)</f>
        <v>109592</v>
      </c>
      <c r="DD20" s="116">
        <f>SUM(AZ20,+CB20)</f>
        <v>104943</v>
      </c>
      <c r="DE20" s="116">
        <f>SUM(BA20,+CC20)</f>
        <v>0</v>
      </c>
      <c r="DF20" s="116">
        <f>SUM(BB20,+CD20)</f>
        <v>0</v>
      </c>
      <c r="DG20" s="116">
        <f>SUM(BC20,+CE20)</f>
        <v>0</v>
      </c>
      <c r="DH20" s="116">
        <f>SUM(BD20,+CF20)</f>
        <v>0</v>
      </c>
      <c r="DI20" s="116">
        <f>SUM(BE20,+CG20)</f>
        <v>37436</v>
      </c>
      <c r="DJ20" s="116">
        <f>SUM(BF20,+CH20)</f>
        <v>1507006</v>
      </c>
    </row>
    <row r="21" spans="1:114" ht="13.5" customHeight="1" x14ac:dyDescent="0.2">
      <c r="A21" s="114" t="s">
        <v>17</v>
      </c>
      <c r="B21" s="115" t="s">
        <v>360</v>
      </c>
      <c r="C21" s="114" t="s">
        <v>361</v>
      </c>
      <c r="D21" s="116">
        <f>SUM(E21,+L21)</f>
        <v>714595</v>
      </c>
      <c r="E21" s="116">
        <f>SUM(F21:I21,K21)</f>
        <v>7452</v>
      </c>
      <c r="F21" s="116">
        <v>0</v>
      </c>
      <c r="G21" s="116">
        <v>0</v>
      </c>
      <c r="H21" s="116">
        <v>0</v>
      </c>
      <c r="I21" s="116">
        <v>0</v>
      </c>
      <c r="J21" s="117" t="s">
        <v>399</v>
      </c>
      <c r="K21" s="116">
        <v>7452</v>
      </c>
      <c r="L21" s="116">
        <v>707143</v>
      </c>
      <c r="M21" s="116">
        <f>SUM(N21,+U21)</f>
        <v>123105</v>
      </c>
      <c r="N21" s="116">
        <f>SUM(O21:R21,T21)</f>
        <v>25084</v>
      </c>
      <c r="O21" s="116">
        <v>0</v>
      </c>
      <c r="P21" s="116">
        <v>0</v>
      </c>
      <c r="Q21" s="116">
        <v>0</v>
      </c>
      <c r="R21" s="116">
        <v>25084</v>
      </c>
      <c r="S21" s="117" t="s">
        <v>399</v>
      </c>
      <c r="T21" s="116">
        <v>0</v>
      </c>
      <c r="U21" s="116">
        <v>98021</v>
      </c>
      <c r="V21" s="116">
        <f>+SUM(D21,M21)</f>
        <v>837700</v>
      </c>
      <c r="W21" s="116">
        <f>+SUM(E21,N21)</f>
        <v>32536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25084</v>
      </c>
      <c r="AB21" s="117" t="str">
        <f>IF(+SUM(J21,S21)=0,"-",+SUM(J21,S21))</f>
        <v>-</v>
      </c>
      <c r="AC21" s="116">
        <f>+SUM(K21,T21)</f>
        <v>7452</v>
      </c>
      <c r="AD21" s="116">
        <f>+SUM(L21,U21)</f>
        <v>805164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169580</v>
      </c>
      <c r="AM21" s="116">
        <f>SUM(AN21,AS21,AW21,AX21,BD21)</f>
        <v>244974</v>
      </c>
      <c r="AN21" s="116">
        <f>SUM(AO21:AR21)</f>
        <v>13716</v>
      </c>
      <c r="AO21" s="116">
        <v>12392</v>
      </c>
      <c r="AP21" s="116">
        <v>1324</v>
      </c>
      <c r="AQ21" s="116">
        <v>0</v>
      </c>
      <c r="AR21" s="116">
        <v>0</v>
      </c>
      <c r="AS21" s="116">
        <f>SUM(AT21:AV21)</f>
        <v>224</v>
      </c>
      <c r="AT21" s="116">
        <v>187</v>
      </c>
      <c r="AU21" s="116">
        <v>0</v>
      </c>
      <c r="AV21" s="116">
        <v>37</v>
      </c>
      <c r="AW21" s="116">
        <v>0</v>
      </c>
      <c r="AX21" s="116">
        <f>SUM(AY21:BB21)</f>
        <v>231034</v>
      </c>
      <c r="AY21" s="116">
        <v>222037</v>
      </c>
      <c r="AZ21" s="116">
        <v>8851</v>
      </c>
      <c r="BA21" s="116">
        <v>146</v>
      </c>
      <c r="BB21" s="116">
        <v>0</v>
      </c>
      <c r="BC21" s="116">
        <v>300041</v>
      </c>
      <c r="BD21" s="116">
        <v>0</v>
      </c>
      <c r="BE21" s="116">
        <v>0</v>
      </c>
      <c r="BF21" s="116">
        <f>SUM(AE21,+AM21,+BE21)</f>
        <v>244974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62444</v>
      </c>
      <c r="BP21" s="116">
        <f>SUM(BQ21:BT21)</f>
        <v>12392</v>
      </c>
      <c r="BQ21" s="116">
        <v>12392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50052</v>
      </c>
      <c r="CA21" s="116">
        <v>50052</v>
      </c>
      <c r="CB21" s="116">
        <v>0</v>
      </c>
      <c r="CC21" s="116">
        <v>0</v>
      </c>
      <c r="CD21" s="116">
        <v>0</v>
      </c>
      <c r="CE21" s="116">
        <v>60661</v>
      </c>
      <c r="CF21" s="116">
        <v>0</v>
      </c>
      <c r="CG21" s="116">
        <v>0</v>
      </c>
      <c r="CH21" s="116">
        <f>SUM(BG21,+BO21,+CG21)</f>
        <v>62444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169580</v>
      </c>
      <c r="CQ21" s="116">
        <f>SUM(AM21,+BO21)</f>
        <v>307418</v>
      </c>
      <c r="CR21" s="116">
        <f>SUM(AN21,+BP21)</f>
        <v>26108</v>
      </c>
      <c r="CS21" s="116">
        <f>SUM(AO21,+BQ21)</f>
        <v>24784</v>
      </c>
      <c r="CT21" s="116">
        <f>SUM(AP21,+BR21)</f>
        <v>1324</v>
      </c>
      <c r="CU21" s="116">
        <f>SUM(AQ21,+BS21)</f>
        <v>0</v>
      </c>
      <c r="CV21" s="116">
        <f>SUM(AR21,+BT21)</f>
        <v>0</v>
      </c>
      <c r="CW21" s="116">
        <f>SUM(AS21,+BU21)</f>
        <v>224</v>
      </c>
      <c r="CX21" s="116">
        <f>SUM(AT21,+BV21)</f>
        <v>187</v>
      </c>
      <c r="CY21" s="116">
        <f>SUM(AU21,+BW21)</f>
        <v>0</v>
      </c>
      <c r="CZ21" s="116">
        <f>SUM(AV21,+BX21)</f>
        <v>37</v>
      </c>
      <c r="DA21" s="116">
        <f>SUM(AW21,+BY21)</f>
        <v>0</v>
      </c>
      <c r="DB21" s="116">
        <f>SUM(AX21,+BZ21)</f>
        <v>281086</v>
      </c>
      <c r="DC21" s="116">
        <f>SUM(AY21,+CA21)</f>
        <v>272089</v>
      </c>
      <c r="DD21" s="116">
        <f>SUM(AZ21,+CB21)</f>
        <v>8851</v>
      </c>
      <c r="DE21" s="116">
        <f>SUM(BA21,+CC21)</f>
        <v>146</v>
      </c>
      <c r="DF21" s="116">
        <f>SUM(BB21,+CD21)</f>
        <v>0</v>
      </c>
      <c r="DG21" s="116">
        <f>SUM(BC21,+CE21)</f>
        <v>360702</v>
      </c>
      <c r="DH21" s="116">
        <f>SUM(BD21,+CF21)</f>
        <v>0</v>
      </c>
      <c r="DI21" s="116">
        <f>SUM(BE21,+CG21)</f>
        <v>0</v>
      </c>
      <c r="DJ21" s="116">
        <f>SUM(BF21,+CH21)</f>
        <v>307418</v>
      </c>
    </row>
    <row r="22" spans="1:114" ht="13.5" customHeight="1" x14ac:dyDescent="0.2">
      <c r="A22" s="114" t="s">
        <v>17</v>
      </c>
      <c r="B22" s="115" t="s">
        <v>364</v>
      </c>
      <c r="C22" s="114" t="s">
        <v>365</v>
      </c>
      <c r="D22" s="116">
        <f>SUM(E22,+L22)</f>
        <v>2575948</v>
      </c>
      <c r="E22" s="116">
        <f>SUM(F22:I22,K22)</f>
        <v>1367773</v>
      </c>
      <c r="F22" s="116">
        <v>237950</v>
      </c>
      <c r="G22" s="116">
        <v>0</v>
      </c>
      <c r="H22" s="116">
        <v>179100</v>
      </c>
      <c r="I22" s="116">
        <v>569391</v>
      </c>
      <c r="J22" s="117" t="s">
        <v>399</v>
      </c>
      <c r="K22" s="116">
        <v>381332</v>
      </c>
      <c r="L22" s="116">
        <v>1208175</v>
      </c>
      <c r="M22" s="116">
        <f>SUM(N22,+U22)</f>
        <v>560266</v>
      </c>
      <c r="N22" s="116">
        <f>SUM(O22:R22,T22)</f>
        <v>106370</v>
      </c>
      <c r="O22" s="116">
        <v>0</v>
      </c>
      <c r="P22" s="116">
        <v>0</v>
      </c>
      <c r="Q22" s="116">
        <v>0</v>
      </c>
      <c r="R22" s="116">
        <v>104841</v>
      </c>
      <c r="S22" s="117" t="s">
        <v>399</v>
      </c>
      <c r="T22" s="116">
        <v>1529</v>
      </c>
      <c r="U22" s="116">
        <v>453896</v>
      </c>
      <c r="V22" s="116">
        <f>+SUM(D22,M22)</f>
        <v>3136214</v>
      </c>
      <c r="W22" s="116">
        <f>+SUM(E22,N22)</f>
        <v>1474143</v>
      </c>
      <c r="X22" s="116">
        <f>+SUM(F22,O22)</f>
        <v>237950</v>
      </c>
      <c r="Y22" s="116">
        <f>+SUM(G22,P22)</f>
        <v>0</v>
      </c>
      <c r="Z22" s="116">
        <f>+SUM(H22,Q22)</f>
        <v>179100</v>
      </c>
      <c r="AA22" s="116">
        <f>+SUM(I22,R22)</f>
        <v>674232</v>
      </c>
      <c r="AB22" s="117" t="str">
        <f>IF(+SUM(J22,S22)=0,"-",+SUM(J22,S22))</f>
        <v>-</v>
      </c>
      <c r="AC22" s="116">
        <f>+SUM(K22,T22)</f>
        <v>382861</v>
      </c>
      <c r="AD22" s="116">
        <f>+SUM(L22,U22)</f>
        <v>1662071</v>
      </c>
      <c r="AE22" s="116">
        <f>SUM(AF22,+AK22)</f>
        <v>260175</v>
      </c>
      <c r="AF22" s="116">
        <f>SUM(AG22:AJ22)</f>
        <v>260175</v>
      </c>
      <c r="AG22" s="116">
        <v>0</v>
      </c>
      <c r="AH22" s="116">
        <v>260175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2267904</v>
      </c>
      <c r="AN22" s="116">
        <f>SUM(AO22:AR22)</f>
        <v>159811</v>
      </c>
      <c r="AO22" s="116">
        <v>159811</v>
      </c>
      <c r="AP22" s="116">
        <v>0</v>
      </c>
      <c r="AQ22" s="116">
        <v>0</v>
      </c>
      <c r="AR22" s="116">
        <v>0</v>
      </c>
      <c r="AS22" s="116">
        <f>SUM(AT22:AV22)</f>
        <v>14138</v>
      </c>
      <c r="AT22" s="116">
        <v>0</v>
      </c>
      <c r="AU22" s="116">
        <v>14138</v>
      </c>
      <c r="AV22" s="116">
        <v>0</v>
      </c>
      <c r="AW22" s="116">
        <v>0</v>
      </c>
      <c r="AX22" s="116">
        <f>SUM(AY22:BB22)</f>
        <v>2093955</v>
      </c>
      <c r="AY22" s="116">
        <v>883641</v>
      </c>
      <c r="AZ22" s="116">
        <v>826693</v>
      </c>
      <c r="BA22" s="116">
        <v>211698</v>
      </c>
      <c r="BB22" s="116">
        <v>171923</v>
      </c>
      <c r="BC22" s="116">
        <v>0</v>
      </c>
      <c r="BD22" s="116">
        <v>0</v>
      </c>
      <c r="BE22" s="116">
        <v>47869</v>
      </c>
      <c r="BF22" s="116">
        <f>SUM(AE22,+AM22,+BE22)</f>
        <v>2575948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559921</v>
      </c>
      <c r="BP22" s="116">
        <f>SUM(BQ22:BT22)</f>
        <v>31094</v>
      </c>
      <c r="BQ22" s="116">
        <v>31094</v>
      </c>
      <c r="BR22" s="116">
        <v>0</v>
      </c>
      <c r="BS22" s="116">
        <v>0</v>
      </c>
      <c r="BT22" s="116">
        <v>0</v>
      </c>
      <c r="BU22" s="116">
        <f>SUM(BV22:BX22)</f>
        <v>273723</v>
      </c>
      <c r="BV22" s="116">
        <v>0</v>
      </c>
      <c r="BW22" s="116">
        <v>273723</v>
      </c>
      <c r="BX22" s="116">
        <v>0</v>
      </c>
      <c r="BY22" s="116">
        <v>0</v>
      </c>
      <c r="BZ22" s="116">
        <f>SUM(CA22:CD22)</f>
        <v>255104</v>
      </c>
      <c r="CA22" s="116">
        <v>54591</v>
      </c>
      <c r="CB22" s="116">
        <v>196239</v>
      </c>
      <c r="CC22" s="116">
        <v>1370</v>
      </c>
      <c r="CD22" s="116">
        <v>2904</v>
      </c>
      <c r="CE22" s="116">
        <v>0</v>
      </c>
      <c r="CF22" s="116">
        <v>0</v>
      </c>
      <c r="CG22" s="116">
        <v>345</v>
      </c>
      <c r="CH22" s="116">
        <f>SUM(BG22,+BO22,+CG22)</f>
        <v>560266</v>
      </c>
      <c r="CI22" s="116">
        <f>SUM(AE22,+BG22)</f>
        <v>260175</v>
      </c>
      <c r="CJ22" s="116">
        <f>SUM(AF22,+BH22)</f>
        <v>260175</v>
      </c>
      <c r="CK22" s="116">
        <f>SUM(AG22,+BI22)</f>
        <v>0</v>
      </c>
      <c r="CL22" s="116">
        <f>SUM(AH22,+BJ22)</f>
        <v>260175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2827825</v>
      </c>
      <c r="CR22" s="116">
        <f>SUM(AN22,+BP22)</f>
        <v>190905</v>
      </c>
      <c r="CS22" s="116">
        <f>SUM(AO22,+BQ22)</f>
        <v>190905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287861</v>
      </c>
      <c r="CX22" s="116">
        <f>SUM(AT22,+BV22)</f>
        <v>0</v>
      </c>
      <c r="CY22" s="116">
        <f>SUM(AU22,+BW22)</f>
        <v>287861</v>
      </c>
      <c r="CZ22" s="116">
        <f>SUM(AV22,+BX22)</f>
        <v>0</v>
      </c>
      <c r="DA22" s="116">
        <f>SUM(AW22,+BY22)</f>
        <v>0</v>
      </c>
      <c r="DB22" s="116">
        <f>SUM(AX22,+BZ22)</f>
        <v>2349059</v>
      </c>
      <c r="DC22" s="116">
        <f>SUM(AY22,+CA22)</f>
        <v>938232</v>
      </c>
      <c r="DD22" s="116">
        <f>SUM(AZ22,+CB22)</f>
        <v>1022932</v>
      </c>
      <c r="DE22" s="116">
        <f>SUM(BA22,+CC22)</f>
        <v>213068</v>
      </c>
      <c r="DF22" s="116">
        <f>SUM(BB22,+CD22)</f>
        <v>174827</v>
      </c>
      <c r="DG22" s="116">
        <f>SUM(BC22,+CE22)</f>
        <v>0</v>
      </c>
      <c r="DH22" s="116">
        <f>SUM(BD22,+CF22)</f>
        <v>0</v>
      </c>
      <c r="DI22" s="116">
        <f>SUM(BE22,+CG22)</f>
        <v>48214</v>
      </c>
      <c r="DJ22" s="116">
        <f>SUM(BF22,+CH22)</f>
        <v>3136214</v>
      </c>
    </row>
    <row r="23" spans="1:114" ht="13.5" customHeight="1" x14ac:dyDescent="0.2">
      <c r="A23" s="114" t="s">
        <v>17</v>
      </c>
      <c r="B23" s="115" t="s">
        <v>366</v>
      </c>
      <c r="C23" s="114" t="s">
        <v>367</v>
      </c>
      <c r="D23" s="116">
        <f>SUM(E23,+L23)</f>
        <v>505387</v>
      </c>
      <c r="E23" s="116">
        <f>SUM(F23:I23,K23)</f>
        <v>23747</v>
      </c>
      <c r="F23" s="116">
        <v>0</v>
      </c>
      <c r="G23" s="116">
        <v>0</v>
      </c>
      <c r="H23" s="116">
        <v>0</v>
      </c>
      <c r="I23" s="116">
        <v>23747</v>
      </c>
      <c r="J23" s="117" t="s">
        <v>399</v>
      </c>
      <c r="K23" s="116">
        <v>0</v>
      </c>
      <c r="L23" s="116">
        <v>481640</v>
      </c>
      <c r="M23" s="116">
        <f>SUM(N23,+U23)</f>
        <v>73747</v>
      </c>
      <c r="N23" s="116">
        <f>SUM(O23:R23,T23)</f>
        <v>19504</v>
      </c>
      <c r="O23" s="116">
        <v>0</v>
      </c>
      <c r="P23" s="116">
        <v>0</v>
      </c>
      <c r="Q23" s="116">
        <v>0</v>
      </c>
      <c r="R23" s="116">
        <v>19504</v>
      </c>
      <c r="S23" s="117" t="s">
        <v>399</v>
      </c>
      <c r="T23" s="116">
        <v>0</v>
      </c>
      <c r="U23" s="116">
        <v>54243</v>
      </c>
      <c r="V23" s="116">
        <f>+SUM(D23,M23)</f>
        <v>579134</v>
      </c>
      <c r="W23" s="116">
        <f>+SUM(E23,N23)</f>
        <v>43251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43251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535883</v>
      </c>
      <c r="AE23" s="116">
        <f>SUM(AF23,+AK23)</f>
        <v>38619</v>
      </c>
      <c r="AF23" s="116">
        <f>SUM(AG23:AJ23)</f>
        <v>38619</v>
      </c>
      <c r="AG23" s="116">
        <v>0</v>
      </c>
      <c r="AH23" s="116">
        <v>38619</v>
      </c>
      <c r="AI23" s="116">
        <v>0</v>
      </c>
      <c r="AJ23" s="116">
        <v>0</v>
      </c>
      <c r="AK23" s="116">
        <v>0</v>
      </c>
      <c r="AL23" s="116">
        <v>231710</v>
      </c>
      <c r="AM23" s="116">
        <f>SUM(AN23,AS23,AW23,AX23,BD23)</f>
        <v>177456</v>
      </c>
      <c r="AN23" s="116">
        <f>SUM(AO23:AR23)</f>
        <v>22670</v>
      </c>
      <c r="AO23" s="116">
        <v>20246</v>
      </c>
      <c r="AP23" s="116">
        <v>0</v>
      </c>
      <c r="AQ23" s="116">
        <v>0</v>
      </c>
      <c r="AR23" s="116">
        <v>2424</v>
      </c>
      <c r="AS23" s="116">
        <f>SUM(AT23:AV23)</f>
        <v>94227</v>
      </c>
      <c r="AT23" s="116">
        <v>0</v>
      </c>
      <c r="AU23" s="116">
        <v>91077</v>
      </c>
      <c r="AV23" s="116">
        <v>3150</v>
      </c>
      <c r="AW23" s="116">
        <v>0</v>
      </c>
      <c r="AX23" s="116">
        <f>SUM(AY23:BB23)</f>
        <v>60559</v>
      </c>
      <c r="AY23" s="116">
        <v>0</v>
      </c>
      <c r="AZ23" s="116">
        <v>58724</v>
      </c>
      <c r="BA23" s="116">
        <v>1835</v>
      </c>
      <c r="BB23" s="116">
        <v>0</v>
      </c>
      <c r="BC23" s="116">
        <v>57602</v>
      </c>
      <c r="BD23" s="116">
        <v>0</v>
      </c>
      <c r="BE23" s="116">
        <v>0</v>
      </c>
      <c r="BF23" s="116">
        <f>SUM(AE23,+AM23,+BE23)</f>
        <v>216075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35547</v>
      </c>
      <c r="BP23" s="116">
        <f>SUM(BQ23:BT23)</f>
        <v>7000</v>
      </c>
      <c r="BQ23" s="116">
        <v>7000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28547</v>
      </c>
      <c r="CA23" s="116">
        <v>28547</v>
      </c>
      <c r="CB23" s="116">
        <v>0</v>
      </c>
      <c r="CC23" s="116">
        <v>0</v>
      </c>
      <c r="CD23" s="116">
        <v>0</v>
      </c>
      <c r="CE23" s="116">
        <v>38200</v>
      </c>
      <c r="CF23" s="116">
        <v>0</v>
      </c>
      <c r="CG23" s="116">
        <v>0</v>
      </c>
      <c r="CH23" s="116">
        <f>SUM(BG23,+BO23,+CG23)</f>
        <v>35547</v>
      </c>
      <c r="CI23" s="116">
        <f>SUM(AE23,+BG23)</f>
        <v>38619</v>
      </c>
      <c r="CJ23" s="116">
        <f>SUM(AF23,+BH23)</f>
        <v>38619</v>
      </c>
      <c r="CK23" s="116">
        <f>SUM(AG23,+BI23)</f>
        <v>0</v>
      </c>
      <c r="CL23" s="116">
        <f>SUM(AH23,+BJ23)</f>
        <v>38619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231710</v>
      </c>
      <c r="CQ23" s="116">
        <f>SUM(AM23,+BO23)</f>
        <v>213003</v>
      </c>
      <c r="CR23" s="116">
        <f>SUM(AN23,+BP23)</f>
        <v>29670</v>
      </c>
      <c r="CS23" s="116">
        <f>SUM(AO23,+BQ23)</f>
        <v>27246</v>
      </c>
      <c r="CT23" s="116">
        <f>SUM(AP23,+BR23)</f>
        <v>0</v>
      </c>
      <c r="CU23" s="116">
        <f>SUM(AQ23,+BS23)</f>
        <v>0</v>
      </c>
      <c r="CV23" s="116">
        <f>SUM(AR23,+BT23)</f>
        <v>2424</v>
      </c>
      <c r="CW23" s="116">
        <f>SUM(AS23,+BU23)</f>
        <v>94227</v>
      </c>
      <c r="CX23" s="116">
        <f>SUM(AT23,+BV23)</f>
        <v>0</v>
      </c>
      <c r="CY23" s="116">
        <f>SUM(AU23,+BW23)</f>
        <v>91077</v>
      </c>
      <c r="CZ23" s="116">
        <f>SUM(AV23,+BX23)</f>
        <v>3150</v>
      </c>
      <c r="DA23" s="116">
        <f>SUM(AW23,+BY23)</f>
        <v>0</v>
      </c>
      <c r="DB23" s="116">
        <f>SUM(AX23,+BZ23)</f>
        <v>89106</v>
      </c>
      <c r="DC23" s="116">
        <f>SUM(AY23,+CA23)</f>
        <v>28547</v>
      </c>
      <c r="DD23" s="116">
        <f>SUM(AZ23,+CB23)</f>
        <v>58724</v>
      </c>
      <c r="DE23" s="116">
        <f>SUM(BA23,+CC23)</f>
        <v>1835</v>
      </c>
      <c r="DF23" s="116">
        <f>SUM(BB23,+CD23)</f>
        <v>0</v>
      </c>
      <c r="DG23" s="116">
        <f>SUM(BC23,+CE23)</f>
        <v>95802</v>
      </c>
      <c r="DH23" s="116">
        <f>SUM(BD23,+CF23)</f>
        <v>0</v>
      </c>
      <c r="DI23" s="116">
        <f>SUM(BE23,+CG23)</f>
        <v>0</v>
      </c>
      <c r="DJ23" s="116">
        <f>SUM(BF23,+CH23)</f>
        <v>251622</v>
      </c>
    </row>
    <row r="24" spans="1:114" ht="13.5" customHeight="1" x14ac:dyDescent="0.2">
      <c r="A24" s="114" t="s">
        <v>17</v>
      </c>
      <c r="B24" s="115" t="s">
        <v>368</v>
      </c>
      <c r="C24" s="114" t="s">
        <v>369</v>
      </c>
      <c r="D24" s="116">
        <f>SUM(E24,+L24)</f>
        <v>1343804</v>
      </c>
      <c r="E24" s="116">
        <f>SUM(F24:I24,K24)</f>
        <v>161349</v>
      </c>
      <c r="F24" s="116">
        <v>0</v>
      </c>
      <c r="G24" s="116">
        <v>0</v>
      </c>
      <c r="H24" s="116">
        <v>0</v>
      </c>
      <c r="I24" s="116">
        <v>106590</v>
      </c>
      <c r="J24" s="117" t="s">
        <v>399</v>
      </c>
      <c r="K24" s="116">
        <v>54759</v>
      </c>
      <c r="L24" s="116">
        <v>1182455</v>
      </c>
      <c r="M24" s="116">
        <f>SUM(N24,+U24)</f>
        <v>293547</v>
      </c>
      <c r="N24" s="116">
        <f>SUM(O24:R24,T24)</f>
        <v>45475</v>
      </c>
      <c r="O24" s="116">
        <v>0</v>
      </c>
      <c r="P24" s="116">
        <v>0</v>
      </c>
      <c r="Q24" s="116">
        <v>0</v>
      </c>
      <c r="R24" s="116">
        <v>45475</v>
      </c>
      <c r="S24" s="117" t="s">
        <v>399</v>
      </c>
      <c r="T24" s="116">
        <v>0</v>
      </c>
      <c r="U24" s="116">
        <v>248072</v>
      </c>
      <c r="V24" s="116">
        <f>+SUM(D24,M24)</f>
        <v>1637351</v>
      </c>
      <c r="W24" s="116">
        <f>+SUM(E24,N24)</f>
        <v>206824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152065</v>
      </c>
      <c r="AB24" s="117" t="str">
        <f>IF(+SUM(J24,S24)=0,"-",+SUM(J24,S24))</f>
        <v>-</v>
      </c>
      <c r="AC24" s="116">
        <f>+SUM(K24,T24)</f>
        <v>54759</v>
      </c>
      <c r="AD24" s="116">
        <f>+SUM(L24,U24)</f>
        <v>1430527</v>
      </c>
      <c r="AE24" s="116">
        <f>SUM(AF24,+AK24)</f>
        <v>17778</v>
      </c>
      <c r="AF24" s="116">
        <f>SUM(AG24:AJ24)</f>
        <v>17778</v>
      </c>
      <c r="AG24" s="116">
        <v>0</v>
      </c>
      <c r="AH24" s="116">
        <v>0</v>
      </c>
      <c r="AI24" s="116">
        <v>0</v>
      </c>
      <c r="AJ24" s="116">
        <v>17778</v>
      </c>
      <c r="AK24" s="116">
        <v>0</v>
      </c>
      <c r="AL24" s="116">
        <v>0</v>
      </c>
      <c r="AM24" s="116">
        <f>SUM(AN24,AS24,AW24,AX24,BD24)</f>
        <v>1326026</v>
      </c>
      <c r="AN24" s="116">
        <f>SUM(AO24:AR24)</f>
        <v>59015</v>
      </c>
      <c r="AO24" s="116">
        <v>49500</v>
      </c>
      <c r="AP24" s="116">
        <v>0</v>
      </c>
      <c r="AQ24" s="116">
        <v>0</v>
      </c>
      <c r="AR24" s="116">
        <v>9515</v>
      </c>
      <c r="AS24" s="116">
        <f>SUM(AT24:AV24)</f>
        <v>38896</v>
      </c>
      <c r="AT24" s="116">
        <v>0</v>
      </c>
      <c r="AU24" s="116">
        <v>12036</v>
      </c>
      <c r="AV24" s="116">
        <v>26860</v>
      </c>
      <c r="AW24" s="116">
        <v>0</v>
      </c>
      <c r="AX24" s="116">
        <f>SUM(AY24:BB24)</f>
        <v>1228115</v>
      </c>
      <c r="AY24" s="116">
        <v>425276</v>
      </c>
      <c r="AZ24" s="116">
        <v>13715</v>
      </c>
      <c r="BA24" s="116">
        <v>21741</v>
      </c>
      <c r="BB24" s="116">
        <v>767383</v>
      </c>
      <c r="BC24" s="116">
        <v>0</v>
      </c>
      <c r="BD24" s="116">
        <v>0</v>
      </c>
      <c r="BE24" s="116">
        <v>0</v>
      </c>
      <c r="BF24" s="116">
        <f>SUM(AE24,+AM24,+BE24)</f>
        <v>1343804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293547</v>
      </c>
      <c r="BP24" s="116">
        <f>SUM(BQ24:BT24)</f>
        <v>31100</v>
      </c>
      <c r="BQ24" s="116">
        <v>24067</v>
      </c>
      <c r="BR24" s="116">
        <v>0</v>
      </c>
      <c r="BS24" s="116">
        <v>7033</v>
      </c>
      <c r="BT24" s="116">
        <v>0</v>
      </c>
      <c r="BU24" s="116">
        <f>SUM(BV24:BX24)</f>
        <v>106486</v>
      </c>
      <c r="BV24" s="116">
        <v>0</v>
      </c>
      <c r="BW24" s="116">
        <v>106486</v>
      </c>
      <c r="BX24" s="116">
        <v>0</v>
      </c>
      <c r="BY24" s="116">
        <v>0</v>
      </c>
      <c r="BZ24" s="116">
        <f>SUM(CA24:CD24)</f>
        <v>155961</v>
      </c>
      <c r="CA24" s="116">
        <v>133958</v>
      </c>
      <c r="CB24" s="116">
        <v>22003</v>
      </c>
      <c r="CC24" s="116">
        <v>0</v>
      </c>
      <c r="CD24" s="116">
        <v>0</v>
      </c>
      <c r="CE24" s="116">
        <v>0</v>
      </c>
      <c r="CF24" s="116">
        <v>0</v>
      </c>
      <c r="CG24" s="116">
        <v>0</v>
      </c>
      <c r="CH24" s="116">
        <f>SUM(BG24,+BO24,+CG24)</f>
        <v>293547</v>
      </c>
      <c r="CI24" s="116">
        <f>SUM(AE24,+BG24)</f>
        <v>17778</v>
      </c>
      <c r="CJ24" s="116">
        <f>SUM(AF24,+BH24)</f>
        <v>17778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17778</v>
      </c>
      <c r="CO24" s="116">
        <f>SUM(AK24,+BM24)</f>
        <v>0</v>
      </c>
      <c r="CP24" s="116">
        <f>SUM(AL24,+BN24)</f>
        <v>0</v>
      </c>
      <c r="CQ24" s="116">
        <f>SUM(AM24,+BO24)</f>
        <v>1619573</v>
      </c>
      <c r="CR24" s="116">
        <f>SUM(AN24,+BP24)</f>
        <v>90115</v>
      </c>
      <c r="CS24" s="116">
        <f>SUM(AO24,+BQ24)</f>
        <v>73567</v>
      </c>
      <c r="CT24" s="116">
        <f>SUM(AP24,+BR24)</f>
        <v>0</v>
      </c>
      <c r="CU24" s="116">
        <f>SUM(AQ24,+BS24)</f>
        <v>7033</v>
      </c>
      <c r="CV24" s="116">
        <f>SUM(AR24,+BT24)</f>
        <v>9515</v>
      </c>
      <c r="CW24" s="116">
        <f>SUM(AS24,+BU24)</f>
        <v>145382</v>
      </c>
      <c r="CX24" s="116">
        <f>SUM(AT24,+BV24)</f>
        <v>0</v>
      </c>
      <c r="CY24" s="116">
        <f>SUM(AU24,+BW24)</f>
        <v>118522</v>
      </c>
      <c r="CZ24" s="116">
        <f>SUM(AV24,+BX24)</f>
        <v>26860</v>
      </c>
      <c r="DA24" s="116">
        <f>SUM(AW24,+BY24)</f>
        <v>0</v>
      </c>
      <c r="DB24" s="116">
        <f>SUM(AX24,+BZ24)</f>
        <v>1384076</v>
      </c>
      <c r="DC24" s="116">
        <f>SUM(AY24,+CA24)</f>
        <v>559234</v>
      </c>
      <c r="DD24" s="116">
        <f>SUM(AZ24,+CB24)</f>
        <v>35718</v>
      </c>
      <c r="DE24" s="116">
        <f>SUM(BA24,+CC24)</f>
        <v>21741</v>
      </c>
      <c r="DF24" s="116">
        <f>SUM(BB24,+CD24)</f>
        <v>767383</v>
      </c>
      <c r="DG24" s="116">
        <f>SUM(BC24,+CE24)</f>
        <v>0</v>
      </c>
      <c r="DH24" s="116">
        <f>SUM(BD24,+CF24)</f>
        <v>0</v>
      </c>
      <c r="DI24" s="116">
        <f>SUM(BE24,+CG24)</f>
        <v>0</v>
      </c>
      <c r="DJ24" s="116">
        <f>SUM(BF24,+CH24)</f>
        <v>1637351</v>
      </c>
    </row>
    <row r="25" spans="1:114" ht="13.5" customHeight="1" x14ac:dyDescent="0.2">
      <c r="A25" s="114" t="s">
        <v>17</v>
      </c>
      <c r="B25" s="115" t="s">
        <v>370</v>
      </c>
      <c r="C25" s="114" t="s">
        <v>371</v>
      </c>
      <c r="D25" s="116">
        <f>SUM(E25,+L25)</f>
        <v>808634</v>
      </c>
      <c r="E25" s="116">
        <f>SUM(F25:I25,K25)</f>
        <v>328995</v>
      </c>
      <c r="F25" s="116">
        <v>0</v>
      </c>
      <c r="G25" s="116">
        <v>0</v>
      </c>
      <c r="H25" s="116">
        <v>0</v>
      </c>
      <c r="I25" s="116">
        <v>165691</v>
      </c>
      <c r="J25" s="117" t="s">
        <v>399</v>
      </c>
      <c r="K25" s="116">
        <v>163304</v>
      </c>
      <c r="L25" s="116">
        <v>479639</v>
      </c>
      <c r="M25" s="116">
        <f>SUM(N25,+U25)</f>
        <v>61750</v>
      </c>
      <c r="N25" s="116">
        <f>SUM(O25:R25,T25)</f>
        <v>6261</v>
      </c>
      <c r="O25" s="116">
        <v>0</v>
      </c>
      <c r="P25" s="116">
        <v>0</v>
      </c>
      <c r="Q25" s="116">
        <v>0</v>
      </c>
      <c r="R25" s="116">
        <v>6261</v>
      </c>
      <c r="S25" s="117" t="s">
        <v>399</v>
      </c>
      <c r="T25" s="116">
        <v>0</v>
      </c>
      <c r="U25" s="116">
        <v>55489</v>
      </c>
      <c r="V25" s="116">
        <f>+SUM(D25,M25)</f>
        <v>870384</v>
      </c>
      <c r="W25" s="116">
        <f>+SUM(E25,N25)</f>
        <v>335256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171952</v>
      </c>
      <c r="AB25" s="117" t="str">
        <f>IF(+SUM(J25,S25)=0,"-",+SUM(J25,S25))</f>
        <v>-</v>
      </c>
      <c r="AC25" s="116">
        <f>+SUM(K25,T25)</f>
        <v>163304</v>
      </c>
      <c r="AD25" s="116">
        <f>+SUM(L25,U25)</f>
        <v>535128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808634</v>
      </c>
      <c r="AN25" s="116">
        <f>SUM(AO25:AR25)</f>
        <v>83549</v>
      </c>
      <c r="AO25" s="116">
        <v>48338</v>
      </c>
      <c r="AP25" s="116">
        <v>0</v>
      </c>
      <c r="AQ25" s="116">
        <v>35211</v>
      </c>
      <c r="AR25" s="116">
        <v>0</v>
      </c>
      <c r="AS25" s="116">
        <f>SUM(AT25:AV25)</f>
        <v>379008</v>
      </c>
      <c r="AT25" s="116">
        <v>9016</v>
      </c>
      <c r="AU25" s="116">
        <v>369992</v>
      </c>
      <c r="AV25" s="116">
        <v>0</v>
      </c>
      <c r="AW25" s="116">
        <v>0</v>
      </c>
      <c r="AX25" s="116">
        <f>SUM(AY25:BB25)</f>
        <v>346077</v>
      </c>
      <c r="AY25" s="116">
        <v>192756</v>
      </c>
      <c r="AZ25" s="116">
        <v>90002</v>
      </c>
      <c r="BA25" s="116">
        <v>60436</v>
      </c>
      <c r="BB25" s="116">
        <v>2883</v>
      </c>
      <c r="BC25" s="116">
        <v>0</v>
      </c>
      <c r="BD25" s="116">
        <v>0</v>
      </c>
      <c r="BE25" s="116">
        <v>0</v>
      </c>
      <c r="BF25" s="116">
        <f>SUM(AE25,+AM25,+BE25)</f>
        <v>808634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61750</v>
      </c>
      <c r="BP25" s="116">
        <f>SUM(BQ25:BT25)</f>
        <v>2272</v>
      </c>
      <c r="BQ25" s="116">
        <v>2272</v>
      </c>
      <c r="BR25" s="116">
        <v>0</v>
      </c>
      <c r="BS25" s="116">
        <v>0</v>
      </c>
      <c r="BT25" s="116">
        <v>0</v>
      </c>
      <c r="BU25" s="116">
        <f>SUM(BV25:BX25)</f>
        <v>12618</v>
      </c>
      <c r="BV25" s="116">
        <v>0</v>
      </c>
      <c r="BW25" s="116">
        <v>12618</v>
      </c>
      <c r="BX25" s="116">
        <v>0</v>
      </c>
      <c r="BY25" s="116">
        <v>0</v>
      </c>
      <c r="BZ25" s="116">
        <f>SUM(CA25:CD25)</f>
        <v>46860</v>
      </c>
      <c r="CA25" s="116">
        <v>46860</v>
      </c>
      <c r="CB25" s="116">
        <v>0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61750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870384</v>
      </c>
      <c r="CR25" s="116">
        <f>SUM(AN25,+BP25)</f>
        <v>85821</v>
      </c>
      <c r="CS25" s="116">
        <f>SUM(AO25,+BQ25)</f>
        <v>50610</v>
      </c>
      <c r="CT25" s="116">
        <f>SUM(AP25,+BR25)</f>
        <v>0</v>
      </c>
      <c r="CU25" s="116">
        <f>SUM(AQ25,+BS25)</f>
        <v>35211</v>
      </c>
      <c r="CV25" s="116">
        <f>SUM(AR25,+BT25)</f>
        <v>0</v>
      </c>
      <c r="CW25" s="116">
        <f>SUM(AS25,+BU25)</f>
        <v>391626</v>
      </c>
      <c r="CX25" s="116">
        <f>SUM(AT25,+BV25)</f>
        <v>9016</v>
      </c>
      <c r="CY25" s="116">
        <f>SUM(AU25,+BW25)</f>
        <v>382610</v>
      </c>
      <c r="CZ25" s="116">
        <f>SUM(AV25,+BX25)</f>
        <v>0</v>
      </c>
      <c r="DA25" s="116">
        <f>SUM(AW25,+BY25)</f>
        <v>0</v>
      </c>
      <c r="DB25" s="116">
        <f>SUM(AX25,+BZ25)</f>
        <v>392937</v>
      </c>
      <c r="DC25" s="116">
        <f>SUM(AY25,+CA25)</f>
        <v>239616</v>
      </c>
      <c r="DD25" s="116">
        <f>SUM(AZ25,+CB25)</f>
        <v>90002</v>
      </c>
      <c r="DE25" s="116">
        <f>SUM(BA25,+CC25)</f>
        <v>60436</v>
      </c>
      <c r="DF25" s="116">
        <f>SUM(BB25,+CD25)</f>
        <v>2883</v>
      </c>
      <c r="DG25" s="116">
        <f>SUM(BC25,+CE25)</f>
        <v>0</v>
      </c>
      <c r="DH25" s="116">
        <f>SUM(BD25,+CF25)</f>
        <v>0</v>
      </c>
      <c r="DI25" s="116">
        <f>SUM(BE25,+CG25)</f>
        <v>0</v>
      </c>
      <c r="DJ25" s="116">
        <f>SUM(BF25,+CH25)</f>
        <v>870384</v>
      </c>
    </row>
    <row r="26" spans="1:114" ht="13.5" customHeight="1" x14ac:dyDescent="0.2">
      <c r="A26" s="114" t="s">
        <v>17</v>
      </c>
      <c r="B26" s="115" t="s">
        <v>372</v>
      </c>
      <c r="C26" s="114" t="s">
        <v>373</v>
      </c>
      <c r="D26" s="116">
        <f>SUM(E26,+L26)</f>
        <v>1680033</v>
      </c>
      <c r="E26" s="116">
        <f>SUM(F26:I26,K26)</f>
        <v>401890</v>
      </c>
      <c r="F26" s="116">
        <v>0</v>
      </c>
      <c r="G26" s="116">
        <v>10</v>
      </c>
      <c r="H26" s="116">
        <v>0</v>
      </c>
      <c r="I26" s="116">
        <v>199548</v>
      </c>
      <c r="J26" s="117" t="s">
        <v>399</v>
      </c>
      <c r="K26" s="116">
        <v>202332</v>
      </c>
      <c r="L26" s="116">
        <v>1278143</v>
      </c>
      <c r="M26" s="116">
        <f>SUM(N26,+U26)</f>
        <v>70096</v>
      </c>
      <c r="N26" s="116">
        <f>SUM(O26:R26,T26)</f>
        <v>39115</v>
      </c>
      <c r="O26" s="116">
        <v>0</v>
      </c>
      <c r="P26" s="116">
        <v>0</v>
      </c>
      <c r="Q26" s="116">
        <v>0</v>
      </c>
      <c r="R26" s="116">
        <v>12523</v>
      </c>
      <c r="S26" s="117" t="s">
        <v>399</v>
      </c>
      <c r="T26" s="116">
        <v>26592</v>
      </c>
      <c r="U26" s="116">
        <v>30981</v>
      </c>
      <c r="V26" s="116">
        <f>+SUM(D26,M26)</f>
        <v>1750129</v>
      </c>
      <c r="W26" s="116">
        <f>+SUM(E26,N26)</f>
        <v>441005</v>
      </c>
      <c r="X26" s="116">
        <f>+SUM(F26,O26)</f>
        <v>0</v>
      </c>
      <c r="Y26" s="116">
        <f>+SUM(G26,P26)</f>
        <v>10</v>
      </c>
      <c r="Z26" s="116">
        <f>+SUM(H26,Q26)</f>
        <v>0</v>
      </c>
      <c r="AA26" s="116">
        <f>+SUM(I26,R26)</f>
        <v>212071</v>
      </c>
      <c r="AB26" s="117" t="str">
        <f>IF(+SUM(J26,S26)=0,"-",+SUM(J26,S26))</f>
        <v>-</v>
      </c>
      <c r="AC26" s="116">
        <f>+SUM(K26,T26)</f>
        <v>228924</v>
      </c>
      <c r="AD26" s="116">
        <f>+SUM(L26,U26)</f>
        <v>1309124</v>
      </c>
      <c r="AE26" s="116">
        <f>SUM(AF26,+AK26)</f>
        <v>886</v>
      </c>
      <c r="AF26" s="116">
        <f>SUM(AG26:AJ26)</f>
        <v>391</v>
      </c>
      <c r="AG26" s="116">
        <v>0</v>
      </c>
      <c r="AH26" s="116">
        <v>391</v>
      </c>
      <c r="AI26" s="116">
        <v>0</v>
      </c>
      <c r="AJ26" s="116">
        <v>0</v>
      </c>
      <c r="AK26" s="116">
        <v>495</v>
      </c>
      <c r="AL26" s="116">
        <v>0</v>
      </c>
      <c r="AM26" s="116">
        <f>SUM(AN26,AS26,AW26,AX26,BD26)</f>
        <v>1667756</v>
      </c>
      <c r="AN26" s="116">
        <f>SUM(AO26:AR26)</f>
        <v>94164</v>
      </c>
      <c r="AO26" s="116">
        <v>94164</v>
      </c>
      <c r="AP26" s="116">
        <v>0</v>
      </c>
      <c r="AQ26" s="116">
        <v>0</v>
      </c>
      <c r="AR26" s="116">
        <v>0</v>
      </c>
      <c r="AS26" s="116">
        <f>SUM(AT26:AV26)</f>
        <v>740200</v>
      </c>
      <c r="AT26" s="116">
        <v>47539</v>
      </c>
      <c r="AU26" s="116">
        <v>676529</v>
      </c>
      <c r="AV26" s="116">
        <v>16132</v>
      </c>
      <c r="AW26" s="116">
        <v>0</v>
      </c>
      <c r="AX26" s="116">
        <f>SUM(AY26:BB26)</f>
        <v>833392</v>
      </c>
      <c r="AY26" s="116">
        <v>170759</v>
      </c>
      <c r="AZ26" s="116">
        <v>626603</v>
      </c>
      <c r="BA26" s="116">
        <v>36030</v>
      </c>
      <c r="BB26" s="116">
        <v>0</v>
      </c>
      <c r="BC26" s="116">
        <v>0</v>
      </c>
      <c r="BD26" s="116">
        <v>0</v>
      </c>
      <c r="BE26" s="116">
        <v>11391</v>
      </c>
      <c r="BF26" s="116">
        <f>SUM(AE26,+AM26,+BE26)</f>
        <v>1680033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69479</v>
      </c>
      <c r="BP26" s="116">
        <f>SUM(BQ26:BT26)</f>
        <v>3819</v>
      </c>
      <c r="BQ26" s="116">
        <v>3819</v>
      </c>
      <c r="BR26" s="116">
        <v>0</v>
      </c>
      <c r="BS26" s="116">
        <v>0</v>
      </c>
      <c r="BT26" s="116">
        <v>0</v>
      </c>
      <c r="BU26" s="116">
        <f>SUM(BV26:BX26)</f>
        <v>15550</v>
      </c>
      <c r="BV26" s="116">
        <v>0</v>
      </c>
      <c r="BW26" s="116">
        <v>15550</v>
      </c>
      <c r="BX26" s="116">
        <v>0</v>
      </c>
      <c r="BY26" s="116">
        <v>0</v>
      </c>
      <c r="BZ26" s="116">
        <f>SUM(CA26:CD26)</f>
        <v>50110</v>
      </c>
      <c r="CA26" s="116">
        <v>37998</v>
      </c>
      <c r="CB26" s="116">
        <v>12112</v>
      </c>
      <c r="CC26" s="116">
        <v>0</v>
      </c>
      <c r="CD26" s="116">
        <v>0</v>
      </c>
      <c r="CE26" s="116">
        <v>0</v>
      </c>
      <c r="CF26" s="116">
        <v>0</v>
      </c>
      <c r="CG26" s="116">
        <v>617</v>
      </c>
      <c r="CH26" s="116">
        <f>SUM(BG26,+BO26,+CG26)</f>
        <v>70096</v>
      </c>
      <c r="CI26" s="116">
        <f>SUM(AE26,+BG26)</f>
        <v>886</v>
      </c>
      <c r="CJ26" s="116">
        <f>SUM(AF26,+BH26)</f>
        <v>391</v>
      </c>
      <c r="CK26" s="116">
        <f>SUM(AG26,+BI26)</f>
        <v>0</v>
      </c>
      <c r="CL26" s="116">
        <f>SUM(AH26,+BJ26)</f>
        <v>391</v>
      </c>
      <c r="CM26" s="116">
        <f>SUM(AI26,+BK26)</f>
        <v>0</v>
      </c>
      <c r="CN26" s="116">
        <f>SUM(AJ26,+BL26)</f>
        <v>0</v>
      </c>
      <c r="CO26" s="116">
        <f>SUM(AK26,+BM26)</f>
        <v>495</v>
      </c>
      <c r="CP26" s="116">
        <f>SUM(AL26,+BN26)</f>
        <v>0</v>
      </c>
      <c r="CQ26" s="116">
        <f>SUM(AM26,+BO26)</f>
        <v>1737235</v>
      </c>
      <c r="CR26" s="116">
        <f>SUM(AN26,+BP26)</f>
        <v>97983</v>
      </c>
      <c r="CS26" s="116">
        <f>SUM(AO26,+BQ26)</f>
        <v>97983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755750</v>
      </c>
      <c r="CX26" s="116">
        <f>SUM(AT26,+BV26)</f>
        <v>47539</v>
      </c>
      <c r="CY26" s="116">
        <f>SUM(AU26,+BW26)</f>
        <v>692079</v>
      </c>
      <c r="CZ26" s="116">
        <f>SUM(AV26,+BX26)</f>
        <v>16132</v>
      </c>
      <c r="DA26" s="116">
        <f>SUM(AW26,+BY26)</f>
        <v>0</v>
      </c>
      <c r="DB26" s="116">
        <f>SUM(AX26,+BZ26)</f>
        <v>883502</v>
      </c>
      <c r="DC26" s="116">
        <f>SUM(AY26,+CA26)</f>
        <v>208757</v>
      </c>
      <c r="DD26" s="116">
        <f>SUM(AZ26,+CB26)</f>
        <v>638715</v>
      </c>
      <c r="DE26" s="116">
        <f>SUM(BA26,+CC26)</f>
        <v>36030</v>
      </c>
      <c r="DF26" s="116">
        <f>SUM(BB26,+CD26)</f>
        <v>0</v>
      </c>
      <c r="DG26" s="116">
        <f>SUM(BC26,+CE26)</f>
        <v>0</v>
      </c>
      <c r="DH26" s="116">
        <f>SUM(BD26,+CF26)</f>
        <v>0</v>
      </c>
      <c r="DI26" s="116">
        <f>SUM(BE26,+CG26)</f>
        <v>12008</v>
      </c>
      <c r="DJ26" s="116">
        <f>SUM(BF26,+CH26)</f>
        <v>1750129</v>
      </c>
    </row>
    <row r="27" spans="1:114" ht="13.5" customHeight="1" x14ac:dyDescent="0.2">
      <c r="A27" s="114" t="s">
        <v>17</v>
      </c>
      <c r="B27" s="115" t="s">
        <v>374</v>
      </c>
      <c r="C27" s="114" t="s">
        <v>375</v>
      </c>
      <c r="D27" s="116">
        <f>SUM(E27,+L27)</f>
        <v>400081</v>
      </c>
      <c r="E27" s="116">
        <f>SUM(F27:I27,K27)</f>
        <v>61703</v>
      </c>
      <c r="F27" s="116">
        <v>0</v>
      </c>
      <c r="G27" s="116">
        <v>0</v>
      </c>
      <c r="H27" s="116">
        <v>0</v>
      </c>
      <c r="I27" s="116">
        <v>56742</v>
      </c>
      <c r="J27" s="117" t="s">
        <v>399</v>
      </c>
      <c r="K27" s="116">
        <v>4961</v>
      </c>
      <c r="L27" s="116">
        <v>338378</v>
      </c>
      <c r="M27" s="116">
        <f>SUM(N27,+U27)</f>
        <v>89729</v>
      </c>
      <c r="N27" s="116">
        <f>SUM(O27:R27,T27)</f>
        <v>13125</v>
      </c>
      <c r="O27" s="116">
        <v>0</v>
      </c>
      <c r="P27" s="116">
        <v>0</v>
      </c>
      <c r="Q27" s="116">
        <v>0</v>
      </c>
      <c r="R27" s="116">
        <v>13125</v>
      </c>
      <c r="S27" s="117" t="s">
        <v>399</v>
      </c>
      <c r="T27" s="116">
        <v>0</v>
      </c>
      <c r="U27" s="116">
        <v>76604</v>
      </c>
      <c r="V27" s="116">
        <f>+SUM(D27,M27)</f>
        <v>489810</v>
      </c>
      <c r="W27" s="116">
        <f>+SUM(E27,N27)</f>
        <v>74828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69867</v>
      </c>
      <c r="AB27" s="117" t="str">
        <f>IF(+SUM(J27,S27)=0,"-",+SUM(J27,S27))</f>
        <v>-</v>
      </c>
      <c r="AC27" s="116">
        <f>+SUM(K27,T27)</f>
        <v>4961</v>
      </c>
      <c r="AD27" s="116">
        <f>+SUM(L27,U27)</f>
        <v>414982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150386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150386</v>
      </c>
      <c r="AT27" s="116">
        <v>150386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220275</v>
      </c>
      <c r="BD27" s="116">
        <v>0</v>
      </c>
      <c r="BE27" s="116">
        <v>29420</v>
      </c>
      <c r="BF27" s="116">
        <f>SUM(AE27,+AM27,+BE27)</f>
        <v>179806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87648</v>
      </c>
      <c r="BP27" s="116">
        <f>SUM(BQ27:BT27)</f>
        <v>18</v>
      </c>
      <c r="BQ27" s="116">
        <v>18</v>
      </c>
      <c r="BR27" s="116">
        <v>0</v>
      </c>
      <c r="BS27" s="116">
        <v>0</v>
      </c>
      <c r="BT27" s="116">
        <v>0</v>
      </c>
      <c r="BU27" s="116">
        <f>SUM(BV27:BX27)</f>
        <v>15170</v>
      </c>
      <c r="BV27" s="116">
        <v>0</v>
      </c>
      <c r="BW27" s="116">
        <v>15170</v>
      </c>
      <c r="BX27" s="116">
        <v>0</v>
      </c>
      <c r="BY27" s="116">
        <v>0</v>
      </c>
      <c r="BZ27" s="116">
        <f>SUM(CA27:CD27)</f>
        <v>72460</v>
      </c>
      <c r="CA27" s="116">
        <v>44880</v>
      </c>
      <c r="CB27" s="116">
        <v>27580</v>
      </c>
      <c r="CC27" s="116">
        <v>0</v>
      </c>
      <c r="CD27" s="116">
        <v>0</v>
      </c>
      <c r="CE27" s="116">
        <v>0</v>
      </c>
      <c r="CF27" s="116">
        <v>0</v>
      </c>
      <c r="CG27" s="116">
        <v>2081</v>
      </c>
      <c r="CH27" s="116">
        <f>SUM(BG27,+BO27,+CG27)</f>
        <v>89729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238034</v>
      </c>
      <c r="CR27" s="116">
        <f>SUM(AN27,+BP27)</f>
        <v>18</v>
      </c>
      <c r="CS27" s="116">
        <f>SUM(AO27,+BQ27)</f>
        <v>18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165556</v>
      </c>
      <c r="CX27" s="116">
        <f>SUM(AT27,+BV27)</f>
        <v>150386</v>
      </c>
      <c r="CY27" s="116">
        <f>SUM(AU27,+BW27)</f>
        <v>15170</v>
      </c>
      <c r="CZ27" s="116">
        <f>SUM(AV27,+BX27)</f>
        <v>0</v>
      </c>
      <c r="DA27" s="116">
        <f>SUM(AW27,+BY27)</f>
        <v>0</v>
      </c>
      <c r="DB27" s="116">
        <f>SUM(AX27,+BZ27)</f>
        <v>72460</v>
      </c>
      <c r="DC27" s="116">
        <f>SUM(AY27,+CA27)</f>
        <v>44880</v>
      </c>
      <c r="DD27" s="116">
        <f>SUM(AZ27,+CB27)</f>
        <v>27580</v>
      </c>
      <c r="DE27" s="116">
        <f>SUM(BA27,+CC27)</f>
        <v>0</v>
      </c>
      <c r="DF27" s="116">
        <f>SUM(BB27,+CD27)</f>
        <v>0</v>
      </c>
      <c r="DG27" s="116">
        <f>SUM(BC27,+CE27)</f>
        <v>220275</v>
      </c>
      <c r="DH27" s="116">
        <f>SUM(BD27,+CF27)</f>
        <v>0</v>
      </c>
      <c r="DI27" s="116">
        <f>SUM(BE27,+CG27)</f>
        <v>31501</v>
      </c>
      <c r="DJ27" s="116">
        <f>SUM(BF27,+CH27)</f>
        <v>269535</v>
      </c>
    </row>
    <row r="28" spans="1:114" ht="13.5" customHeight="1" x14ac:dyDescent="0.2">
      <c r="A28" s="114" t="s">
        <v>17</v>
      </c>
      <c r="B28" s="115" t="s">
        <v>377</v>
      </c>
      <c r="C28" s="114" t="s">
        <v>378</v>
      </c>
      <c r="D28" s="116">
        <f>SUM(E28,+L28)</f>
        <v>229599</v>
      </c>
      <c r="E28" s="116">
        <f>SUM(F28:I28,K28)</f>
        <v>8829</v>
      </c>
      <c r="F28" s="116">
        <v>0</v>
      </c>
      <c r="G28" s="116">
        <v>0</v>
      </c>
      <c r="H28" s="116">
        <v>0</v>
      </c>
      <c r="I28" s="116">
        <v>5984</v>
      </c>
      <c r="J28" s="117" t="s">
        <v>399</v>
      </c>
      <c r="K28" s="116">
        <v>2845</v>
      </c>
      <c r="L28" s="116">
        <v>220770</v>
      </c>
      <c r="M28" s="116">
        <f>SUM(N28,+U28)</f>
        <v>10711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399</v>
      </c>
      <c r="T28" s="116">
        <v>0</v>
      </c>
      <c r="U28" s="116">
        <v>10711</v>
      </c>
      <c r="V28" s="116">
        <f>+SUM(D28,M28)</f>
        <v>240310</v>
      </c>
      <c r="W28" s="116">
        <f>+SUM(E28,N28)</f>
        <v>8829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5984</v>
      </c>
      <c r="AB28" s="117" t="str">
        <f>IF(+SUM(J28,S28)=0,"-",+SUM(J28,S28))</f>
        <v>-</v>
      </c>
      <c r="AC28" s="116">
        <f>+SUM(K28,T28)</f>
        <v>2845</v>
      </c>
      <c r="AD28" s="116">
        <f>+SUM(L28,U28)</f>
        <v>231481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79927</v>
      </c>
      <c r="AN28" s="116">
        <f>SUM(AO28:AR28)</f>
        <v>8735</v>
      </c>
      <c r="AO28" s="116">
        <v>8735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71192</v>
      </c>
      <c r="AY28" s="116">
        <v>69321</v>
      </c>
      <c r="AZ28" s="116">
        <v>341</v>
      </c>
      <c r="BA28" s="116">
        <v>0</v>
      </c>
      <c r="BB28" s="116">
        <v>1530</v>
      </c>
      <c r="BC28" s="116">
        <v>140086</v>
      </c>
      <c r="BD28" s="116">
        <v>0</v>
      </c>
      <c r="BE28" s="116">
        <v>9586</v>
      </c>
      <c r="BF28" s="116">
        <f>SUM(AE28,+AM28,+BE28)</f>
        <v>89513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10695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10695</v>
      </c>
      <c r="CA28" s="116">
        <v>0</v>
      </c>
      <c r="CB28" s="116">
        <v>0</v>
      </c>
      <c r="CC28" s="116">
        <v>10695</v>
      </c>
      <c r="CD28" s="116">
        <v>0</v>
      </c>
      <c r="CE28" s="116">
        <v>0</v>
      </c>
      <c r="CF28" s="116">
        <v>0</v>
      </c>
      <c r="CG28" s="116">
        <v>16</v>
      </c>
      <c r="CH28" s="116">
        <f>SUM(BG28,+BO28,+CG28)</f>
        <v>10711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90622</v>
      </c>
      <c r="CR28" s="116">
        <f>SUM(AN28,+BP28)</f>
        <v>8735</v>
      </c>
      <c r="CS28" s="116">
        <f>SUM(AO28,+BQ28)</f>
        <v>8735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81887</v>
      </c>
      <c r="DC28" s="116">
        <f>SUM(AY28,+CA28)</f>
        <v>69321</v>
      </c>
      <c r="DD28" s="116">
        <f>SUM(AZ28,+CB28)</f>
        <v>341</v>
      </c>
      <c r="DE28" s="116">
        <f>SUM(BA28,+CC28)</f>
        <v>10695</v>
      </c>
      <c r="DF28" s="116">
        <f>SUM(BB28,+CD28)</f>
        <v>1530</v>
      </c>
      <c r="DG28" s="116">
        <f>SUM(BC28,+CE28)</f>
        <v>140086</v>
      </c>
      <c r="DH28" s="116">
        <f>SUM(BD28,+CF28)</f>
        <v>0</v>
      </c>
      <c r="DI28" s="116">
        <f>SUM(BE28,+CG28)</f>
        <v>9602</v>
      </c>
      <c r="DJ28" s="116">
        <f>SUM(BF28,+CH28)</f>
        <v>100224</v>
      </c>
    </row>
    <row r="29" spans="1:114" ht="13.5" customHeight="1" x14ac:dyDescent="0.2">
      <c r="A29" s="114" t="s">
        <v>17</v>
      </c>
      <c r="B29" s="115" t="s">
        <v>379</v>
      </c>
      <c r="C29" s="114" t="s">
        <v>380</v>
      </c>
      <c r="D29" s="116">
        <f>SUM(E29,+L29)</f>
        <v>61171</v>
      </c>
      <c r="E29" s="116">
        <f>SUM(F29:I29,K29)</f>
        <v>270</v>
      </c>
      <c r="F29" s="116">
        <v>0</v>
      </c>
      <c r="G29" s="116">
        <v>0</v>
      </c>
      <c r="H29" s="116">
        <v>0</v>
      </c>
      <c r="I29" s="116">
        <v>270</v>
      </c>
      <c r="J29" s="117" t="s">
        <v>399</v>
      </c>
      <c r="K29" s="116">
        <v>0</v>
      </c>
      <c r="L29" s="116">
        <v>60901</v>
      </c>
      <c r="M29" s="116">
        <f>SUM(N29,+U29)</f>
        <v>6021</v>
      </c>
      <c r="N29" s="116">
        <f>SUM(O29:R29,T29)</f>
        <v>1625</v>
      </c>
      <c r="O29" s="116">
        <v>0</v>
      </c>
      <c r="P29" s="116">
        <v>0</v>
      </c>
      <c r="Q29" s="116">
        <v>0</v>
      </c>
      <c r="R29" s="116">
        <v>1625</v>
      </c>
      <c r="S29" s="117" t="s">
        <v>399</v>
      </c>
      <c r="T29" s="116">
        <v>0</v>
      </c>
      <c r="U29" s="116">
        <v>4396</v>
      </c>
      <c r="V29" s="116">
        <f>+SUM(D29,M29)</f>
        <v>67192</v>
      </c>
      <c r="W29" s="116">
        <f>+SUM(E29,N29)</f>
        <v>1895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1895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65297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1165</v>
      </c>
      <c r="AM29" s="116">
        <f>SUM(AN29,AS29,AW29,AX29,BD29)</f>
        <v>29453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29453</v>
      </c>
      <c r="AY29" s="116">
        <v>29453</v>
      </c>
      <c r="AZ29" s="116">
        <v>0</v>
      </c>
      <c r="BA29" s="116">
        <v>0</v>
      </c>
      <c r="BB29" s="116">
        <v>0</v>
      </c>
      <c r="BC29" s="116">
        <v>30553</v>
      </c>
      <c r="BD29" s="116">
        <v>0</v>
      </c>
      <c r="BE29" s="116">
        <v>0</v>
      </c>
      <c r="BF29" s="116">
        <f>SUM(AE29,+AM29,+BE29)</f>
        <v>29453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6021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6021</v>
      </c>
      <c r="CA29" s="116">
        <v>3537</v>
      </c>
      <c r="CB29" s="116">
        <v>0</v>
      </c>
      <c r="CC29" s="116">
        <v>2484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6021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1165</v>
      </c>
      <c r="CQ29" s="116">
        <f>SUM(AM29,+BO29)</f>
        <v>35474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35474</v>
      </c>
      <c r="DC29" s="116">
        <f>SUM(AY29,+CA29)</f>
        <v>32990</v>
      </c>
      <c r="DD29" s="116">
        <f>SUM(AZ29,+CB29)</f>
        <v>0</v>
      </c>
      <c r="DE29" s="116">
        <f>SUM(BA29,+CC29)</f>
        <v>2484</v>
      </c>
      <c r="DF29" s="116">
        <f>SUM(BB29,+CD29)</f>
        <v>0</v>
      </c>
      <c r="DG29" s="116">
        <f>SUM(BC29,+CE29)</f>
        <v>30553</v>
      </c>
      <c r="DH29" s="116">
        <f>SUM(BD29,+CF29)</f>
        <v>0</v>
      </c>
      <c r="DI29" s="116">
        <f>SUM(BE29,+CG29)</f>
        <v>0</v>
      </c>
      <c r="DJ29" s="116">
        <f>SUM(BF29,+CH29)</f>
        <v>35474</v>
      </c>
    </row>
    <row r="30" spans="1:114" ht="13.5" customHeight="1" x14ac:dyDescent="0.2">
      <c r="A30" s="114" t="s">
        <v>17</v>
      </c>
      <c r="B30" s="115" t="s">
        <v>381</v>
      </c>
      <c r="C30" s="114" t="s">
        <v>382</v>
      </c>
      <c r="D30" s="116">
        <f>SUM(E30,+L30)</f>
        <v>182942</v>
      </c>
      <c r="E30" s="116">
        <f>SUM(F30:I30,K30)</f>
        <v>6</v>
      </c>
      <c r="F30" s="116">
        <v>0</v>
      </c>
      <c r="G30" s="116">
        <v>0</v>
      </c>
      <c r="H30" s="116">
        <v>0</v>
      </c>
      <c r="I30" s="116">
        <v>0</v>
      </c>
      <c r="J30" s="117" t="s">
        <v>399</v>
      </c>
      <c r="K30" s="116">
        <v>6</v>
      </c>
      <c r="L30" s="116">
        <v>182936</v>
      </c>
      <c r="M30" s="116">
        <f>SUM(N30,+U30)</f>
        <v>45971</v>
      </c>
      <c r="N30" s="116">
        <f>SUM(O30:R30,T30)</f>
        <v>2579</v>
      </c>
      <c r="O30" s="116">
        <v>0</v>
      </c>
      <c r="P30" s="116">
        <v>0</v>
      </c>
      <c r="Q30" s="116">
        <v>0</v>
      </c>
      <c r="R30" s="116">
        <v>2577</v>
      </c>
      <c r="S30" s="117" t="s">
        <v>399</v>
      </c>
      <c r="T30" s="116">
        <v>2</v>
      </c>
      <c r="U30" s="116">
        <v>43392</v>
      </c>
      <c r="V30" s="116">
        <f>+SUM(D30,M30)</f>
        <v>228913</v>
      </c>
      <c r="W30" s="116">
        <f>+SUM(E30,N30)</f>
        <v>2585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2577</v>
      </c>
      <c r="AB30" s="117" t="str">
        <f>IF(+SUM(J30,S30)=0,"-",+SUM(J30,S30))</f>
        <v>-</v>
      </c>
      <c r="AC30" s="116">
        <f>+SUM(K30,T30)</f>
        <v>8</v>
      </c>
      <c r="AD30" s="116">
        <f>+SUM(L30,U30)</f>
        <v>226328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34975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34975</v>
      </c>
      <c r="AT30" s="116">
        <v>34975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147967</v>
      </c>
      <c r="BD30" s="116">
        <v>0</v>
      </c>
      <c r="BE30" s="116">
        <v>0</v>
      </c>
      <c r="BF30" s="116">
        <f>SUM(AE30,+AM30,+BE30)</f>
        <v>34975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2577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2577</v>
      </c>
      <c r="BV30" s="116">
        <v>2577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43302</v>
      </c>
      <c r="CF30" s="116">
        <v>0</v>
      </c>
      <c r="CG30" s="116">
        <v>92</v>
      </c>
      <c r="CH30" s="116">
        <f>SUM(BG30,+BO30,+CG30)</f>
        <v>2669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37552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37552</v>
      </c>
      <c r="CX30" s="116">
        <f>SUM(AT30,+BV30)</f>
        <v>37552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191269</v>
      </c>
      <c r="DH30" s="116">
        <f>SUM(BD30,+CF30)</f>
        <v>0</v>
      </c>
      <c r="DI30" s="116">
        <f>SUM(BE30,+CG30)</f>
        <v>92</v>
      </c>
      <c r="DJ30" s="116">
        <f>SUM(BF30,+CH30)</f>
        <v>37644</v>
      </c>
    </row>
    <row r="31" spans="1:114" ht="13.5" customHeight="1" x14ac:dyDescent="0.2">
      <c r="A31" s="114" t="s">
        <v>17</v>
      </c>
      <c r="B31" s="115" t="s">
        <v>383</v>
      </c>
      <c r="C31" s="114" t="s">
        <v>384</v>
      </c>
      <c r="D31" s="116">
        <f>SUM(E31,+L31)</f>
        <v>272684</v>
      </c>
      <c r="E31" s="116">
        <f>SUM(F31:I31,K31)</f>
        <v>148668</v>
      </c>
      <c r="F31" s="116">
        <v>0</v>
      </c>
      <c r="G31" s="116">
        <v>0</v>
      </c>
      <c r="H31" s="116">
        <v>131600</v>
      </c>
      <c r="I31" s="116">
        <v>8710</v>
      </c>
      <c r="J31" s="117" t="s">
        <v>399</v>
      </c>
      <c r="K31" s="116">
        <v>8358</v>
      </c>
      <c r="L31" s="116">
        <v>124016</v>
      </c>
      <c r="M31" s="116">
        <f>SUM(N31,+U31)</f>
        <v>69165</v>
      </c>
      <c r="N31" s="116">
        <f>SUM(O31:R31,T31)</f>
        <v>5608</v>
      </c>
      <c r="O31" s="116">
        <v>0</v>
      </c>
      <c r="P31" s="116">
        <v>0</v>
      </c>
      <c r="Q31" s="116">
        <v>0</v>
      </c>
      <c r="R31" s="116">
        <v>5409</v>
      </c>
      <c r="S31" s="117" t="s">
        <v>399</v>
      </c>
      <c r="T31" s="116">
        <v>199</v>
      </c>
      <c r="U31" s="116">
        <v>63557</v>
      </c>
      <c r="V31" s="116">
        <f>+SUM(D31,M31)</f>
        <v>341849</v>
      </c>
      <c r="W31" s="116">
        <f>+SUM(E31,N31)</f>
        <v>154276</v>
      </c>
      <c r="X31" s="116">
        <f>+SUM(F31,O31)</f>
        <v>0</v>
      </c>
      <c r="Y31" s="116">
        <f>+SUM(G31,P31)</f>
        <v>0</v>
      </c>
      <c r="Z31" s="116">
        <f>+SUM(H31,Q31)</f>
        <v>131600</v>
      </c>
      <c r="AA31" s="116">
        <f>+SUM(I31,R31)</f>
        <v>14119</v>
      </c>
      <c r="AB31" s="117" t="str">
        <f>IF(+SUM(J31,S31)=0,"-",+SUM(J31,S31))</f>
        <v>-</v>
      </c>
      <c r="AC31" s="116">
        <f>+SUM(K31,T31)</f>
        <v>8557</v>
      </c>
      <c r="AD31" s="116">
        <f>+SUM(L31,U31)</f>
        <v>187573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141595</v>
      </c>
      <c r="AM31" s="116">
        <f>SUM(AN31,AS31,AW31,AX31,BD31)</f>
        <v>123259</v>
      </c>
      <c r="AN31" s="116">
        <f>SUM(AO31:AR31)</f>
        <v>27477</v>
      </c>
      <c r="AO31" s="116">
        <v>24514</v>
      </c>
      <c r="AP31" s="116">
        <v>2963</v>
      </c>
      <c r="AQ31" s="116">
        <v>0</v>
      </c>
      <c r="AR31" s="116">
        <v>0</v>
      </c>
      <c r="AS31" s="116">
        <f>SUM(AT31:AV31)</f>
        <v>92363</v>
      </c>
      <c r="AT31" s="116">
        <v>296</v>
      </c>
      <c r="AU31" s="116">
        <v>83822</v>
      </c>
      <c r="AV31" s="116">
        <v>8245</v>
      </c>
      <c r="AW31" s="116">
        <v>0</v>
      </c>
      <c r="AX31" s="116">
        <f>SUM(AY31:BB31)</f>
        <v>3419</v>
      </c>
      <c r="AY31" s="116">
        <v>0</v>
      </c>
      <c r="AZ31" s="116">
        <v>0</v>
      </c>
      <c r="BA31" s="116">
        <v>3419</v>
      </c>
      <c r="BB31" s="116">
        <v>0</v>
      </c>
      <c r="BC31" s="116">
        <v>7830</v>
      </c>
      <c r="BD31" s="116">
        <v>0</v>
      </c>
      <c r="BE31" s="116">
        <v>0</v>
      </c>
      <c r="BF31" s="116">
        <f>SUM(AE31,+AM31,+BE31)</f>
        <v>123259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69165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35716</v>
      </c>
      <c r="BV31" s="116">
        <v>0</v>
      </c>
      <c r="BW31" s="116">
        <v>35716</v>
      </c>
      <c r="BX31" s="116">
        <v>0</v>
      </c>
      <c r="BY31" s="116">
        <v>0</v>
      </c>
      <c r="BZ31" s="116">
        <f>SUM(CA31:CD31)</f>
        <v>33449</v>
      </c>
      <c r="CA31" s="116">
        <v>6723</v>
      </c>
      <c r="CB31" s="116">
        <v>26037</v>
      </c>
      <c r="CC31" s="116">
        <v>2</v>
      </c>
      <c r="CD31" s="116">
        <v>687</v>
      </c>
      <c r="CE31" s="116">
        <v>0</v>
      </c>
      <c r="CF31" s="116">
        <v>0</v>
      </c>
      <c r="CG31" s="116">
        <v>0</v>
      </c>
      <c r="CH31" s="116">
        <f>SUM(BG31,+BO31,+CG31)</f>
        <v>69165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141595</v>
      </c>
      <c r="CQ31" s="116">
        <f>SUM(AM31,+BO31)</f>
        <v>192424</v>
      </c>
      <c r="CR31" s="116">
        <f>SUM(AN31,+BP31)</f>
        <v>27477</v>
      </c>
      <c r="CS31" s="116">
        <f>SUM(AO31,+BQ31)</f>
        <v>24514</v>
      </c>
      <c r="CT31" s="116">
        <f>SUM(AP31,+BR31)</f>
        <v>2963</v>
      </c>
      <c r="CU31" s="116">
        <f>SUM(AQ31,+BS31)</f>
        <v>0</v>
      </c>
      <c r="CV31" s="116">
        <f>SUM(AR31,+BT31)</f>
        <v>0</v>
      </c>
      <c r="CW31" s="116">
        <f>SUM(AS31,+BU31)</f>
        <v>128079</v>
      </c>
      <c r="CX31" s="116">
        <f>SUM(AT31,+BV31)</f>
        <v>296</v>
      </c>
      <c r="CY31" s="116">
        <f>SUM(AU31,+BW31)</f>
        <v>119538</v>
      </c>
      <c r="CZ31" s="116">
        <f>SUM(AV31,+BX31)</f>
        <v>8245</v>
      </c>
      <c r="DA31" s="116">
        <f>SUM(AW31,+BY31)</f>
        <v>0</v>
      </c>
      <c r="DB31" s="116">
        <f>SUM(AX31,+BZ31)</f>
        <v>36868</v>
      </c>
      <c r="DC31" s="116">
        <f>SUM(AY31,+CA31)</f>
        <v>6723</v>
      </c>
      <c r="DD31" s="116">
        <f>SUM(AZ31,+CB31)</f>
        <v>26037</v>
      </c>
      <c r="DE31" s="116">
        <f>SUM(BA31,+CC31)</f>
        <v>3421</v>
      </c>
      <c r="DF31" s="116">
        <f>SUM(BB31,+CD31)</f>
        <v>687</v>
      </c>
      <c r="DG31" s="116">
        <f>SUM(BC31,+CE31)</f>
        <v>7830</v>
      </c>
      <c r="DH31" s="116">
        <f>SUM(BD31,+CF31)</f>
        <v>0</v>
      </c>
      <c r="DI31" s="116">
        <f>SUM(BE31,+CG31)</f>
        <v>0</v>
      </c>
      <c r="DJ31" s="116">
        <f>SUM(BF31,+CH31)</f>
        <v>192424</v>
      </c>
    </row>
    <row r="32" spans="1:114" ht="13.5" customHeight="1" x14ac:dyDescent="0.2">
      <c r="A32" s="114" t="s">
        <v>17</v>
      </c>
      <c r="B32" s="115" t="s">
        <v>385</v>
      </c>
      <c r="C32" s="114" t="s">
        <v>386</v>
      </c>
      <c r="D32" s="116">
        <f>SUM(E32,+L32)</f>
        <v>65355</v>
      </c>
      <c r="E32" s="116">
        <f>SUM(F32:I32,K32)</f>
        <v>7146</v>
      </c>
      <c r="F32" s="116">
        <v>0</v>
      </c>
      <c r="G32" s="116">
        <v>0</v>
      </c>
      <c r="H32" s="116">
        <v>0</v>
      </c>
      <c r="I32" s="116">
        <v>5598</v>
      </c>
      <c r="J32" s="117" t="s">
        <v>399</v>
      </c>
      <c r="K32" s="116">
        <v>1548</v>
      </c>
      <c r="L32" s="116">
        <v>58209</v>
      </c>
      <c r="M32" s="116">
        <f>SUM(N32,+U32)</f>
        <v>7226</v>
      </c>
      <c r="N32" s="116">
        <f>SUM(O32:R32,T32)</f>
        <v>222</v>
      </c>
      <c r="O32" s="116">
        <v>0</v>
      </c>
      <c r="P32" s="116">
        <v>0</v>
      </c>
      <c r="Q32" s="116">
        <v>0</v>
      </c>
      <c r="R32" s="116">
        <v>222</v>
      </c>
      <c r="S32" s="117" t="s">
        <v>399</v>
      </c>
      <c r="T32" s="116">
        <v>0</v>
      </c>
      <c r="U32" s="116">
        <v>7004</v>
      </c>
      <c r="V32" s="116">
        <f>+SUM(D32,M32)</f>
        <v>72581</v>
      </c>
      <c r="W32" s="116">
        <f>+SUM(E32,N32)</f>
        <v>7368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5820</v>
      </c>
      <c r="AB32" s="117" t="str">
        <f>IF(+SUM(J32,S32)=0,"-",+SUM(J32,S32))</f>
        <v>-</v>
      </c>
      <c r="AC32" s="116">
        <f>+SUM(K32,T32)</f>
        <v>1548</v>
      </c>
      <c r="AD32" s="116">
        <f>+SUM(L32,U32)</f>
        <v>65213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65221</v>
      </c>
      <c r="AN32" s="116">
        <f>SUM(AO32:AR32)</f>
        <v>4438</v>
      </c>
      <c r="AO32" s="116">
        <v>4438</v>
      </c>
      <c r="AP32" s="116">
        <v>0</v>
      </c>
      <c r="AQ32" s="116">
        <v>0</v>
      </c>
      <c r="AR32" s="116">
        <v>0</v>
      </c>
      <c r="AS32" s="116">
        <f>SUM(AT32:AV32)</f>
        <v>636</v>
      </c>
      <c r="AT32" s="116">
        <v>636</v>
      </c>
      <c r="AU32" s="116">
        <v>0</v>
      </c>
      <c r="AV32" s="116">
        <v>0</v>
      </c>
      <c r="AW32" s="116">
        <v>0</v>
      </c>
      <c r="AX32" s="116">
        <f>SUM(AY32:BB32)</f>
        <v>60147</v>
      </c>
      <c r="AY32" s="116">
        <v>35775</v>
      </c>
      <c r="AZ32" s="116">
        <v>20544</v>
      </c>
      <c r="BA32" s="116">
        <v>20</v>
      </c>
      <c r="BB32" s="116">
        <v>3808</v>
      </c>
      <c r="BC32" s="116">
        <v>0</v>
      </c>
      <c r="BD32" s="116">
        <v>0</v>
      </c>
      <c r="BE32" s="116">
        <v>134</v>
      </c>
      <c r="BF32" s="116">
        <f>SUM(AE32,+AM32,+BE32)</f>
        <v>65355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7226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7226</v>
      </c>
      <c r="CA32" s="116">
        <v>253</v>
      </c>
      <c r="CB32" s="116">
        <v>6973</v>
      </c>
      <c r="CC32" s="116">
        <v>0</v>
      </c>
      <c r="CD32" s="116">
        <v>0</v>
      </c>
      <c r="CE32" s="116">
        <v>0</v>
      </c>
      <c r="CF32" s="116">
        <v>0</v>
      </c>
      <c r="CG32" s="116">
        <v>0</v>
      </c>
      <c r="CH32" s="116">
        <f>SUM(BG32,+BO32,+CG32)</f>
        <v>7226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72447</v>
      </c>
      <c r="CR32" s="116">
        <f>SUM(AN32,+BP32)</f>
        <v>4438</v>
      </c>
      <c r="CS32" s="116">
        <f>SUM(AO32,+BQ32)</f>
        <v>4438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636</v>
      </c>
      <c r="CX32" s="116">
        <f>SUM(AT32,+BV32)</f>
        <v>636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67373</v>
      </c>
      <c r="DC32" s="116">
        <f>SUM(AY32,+CA32)</f>
        <v>36028</v>
      </c>
      <c r="DD32" s="116">
        <f>SUM(AZ32,+CB32)</f>
        <v>27517</v>
      </c>
      <c r="DE32" s="116">
        <f>SUM(BA32,+CC32)</f>
        <v>20</v>
      </c>
      <c r="DF32" s="116">
        <f>SUM(BB32,+CD32)</f>
        <v>3808</v>
      </c>
      <c r="DG32" s="116">
        <f>SUM(BC32,+CE32)</f>
        <v>0</v>
      </c>
      <c r="DH32" s="116">
        <f>SUM(BD32,+CF32)</f>
        <v>0</v>
      </c>
      <c r="DI32" s="116">
        <f>SUM(BE32,+CG32)</f>
        <v>134</v>
      </c>
      <c r="DJ32" s="116">
        <f>SUM(BF32,+CH32)</f>
        <v>72581</v>
      </c>
    </row>
    <row r="33" spans="1:114" ht="13.5" customHeight="1" x14ac:dyDescent="0.2">
      <c r="A33" s="114" t="s">
        <v>17</v>
      </c>
      <c r="B33" s="115" t="s">
        <v>387</v>
      </c>
      <c r="C33" s="114" t="s">
        <v>388</v>
      </c>
      <c r="D33" s="116">
        <f>SUM(E33,+L33)</f>
        <v>281153</v>
      </c>
      <c r="E33" s="116">
        <f>SUM(F33:I33,K33)</f>
        <v>30672</v>
      </c>
      <c r="F33" s="116">
        <v>30000</v>
      </c>
      <c r="G33" s="116">
        <v>0</v>
      </c>
      <c r="H33" s="116">
        <v>0</v>
      </c>
      <c r="I33" s="116">
        <v>0</v>
      </c>
      <c r="J33" s="117" t="s">
        <v>399</v>
      </c>
      <c r="K33" s="116">
        <v>672</v>
      </c>
      <c r="L33" s="116">
        <v>250481</v>
      </c>
      <c r="M33" s="116">
        <f>SUM(N33,+U33)</f>
        <v>17294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399</v>
      </c>
      <c r="T33" s="116">
        <v>0</v>
      </c>
      <c r="U33" s="116">
        <v>17294</v>
      </c>
      <c r="V33" s="116">
        <f>+SUM(D33,M33)</f>
        <v>298447</v>
      </c>
      <c r="W33" s="116">
        <f>+SUM(E33,N33)</f>
        <v>30672</v>
      </c>
      <c r="X33" s="116">
        <f>+SUM(F33,O33)</f>
        <v>30000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672</v>
      </c>
      <c r="AD33" s="116">
        <f>+SUM(L33,U33)</f>
        <v>267775</v>
      </c>
      <c r="AE33" s="116">
        <f>SUM(AF33,+AK33)</f>
        <v>5318</v>
      </c>
      <c r="AF33" s="116">
        <f>SUM(AG33:AJ33)</f>
        <v>5318</v>
      </c>
      <c r="AG33" s="116">
        <v>0</v>
      </c>
      <c r="AH33" s="116">
        <v>5318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274335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274335</v>
      </c>
      <c r="AY33" s="116">
        <v>113819</v>
      </c>
      <c r="AZ33" s="116">
        <v>159306</v>
      </c>
      <c r="BA33" s="116">
        <v>0</v>
      </c>
      <c r="BB33" s="116">
        <v>1210</v>
      </c>
      <c r="BC33" s="116">
        <v>0</v>
      </c>
      <c r="BD33" s="116">
        <v>0</v>
      </c>
      <c r="BE33" s="116">
        <v>1500</v>
      </c>
      <c r="BF33" s="116">
        <f>SUM(AE33,+AM33,+BE33)</f>
        <v>281153</v>
      </c>
      <c r="BG33" s="116">
        <f>SUM(BH33,+BM33)</f>
        <v>3320</v>
      </c>
      <c r="BH33" s="116">
        <f>SUM(BI33:BL33)</f>
        <v>3320</v>
      </c>
      <c r="BI33" s="116">
        <v>0</v>
      </c>
      <c r="BJ33" s="116">
        <v>3320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13974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13974</v>
      </c>
      <c r="CA33" s="116">
        <v>0</v>
      </c>
      <c r="CB33" s="116">
        <v>13974</v>
      </c>
      <c r="CC33" s="116">
        <v>0</v>
      </c>
      <c r="CD33" s="116">
        <v>0</v>
      </c>
      <c r="CE33" s="116">
        <v>0</v>
      </c>
      <c r="CF33" s="116">
        <v>0</v>
      </c>
      <c r="CG33" s="116">
        <v>0</v>
      </c>
      <c r="CH33" s="116">
        <f>SUM(BG33,+BO33,+CG33)</f>
        <v>17294</v>
      </c>
      <c r="CI33" s="116">
        <f>SUM(AE33,+BG33)</f>
        <v>8638</v>
      </c>
      <c r="CJ33" s="116">
        <f>SUM(AF33,+BH33)</f>
        <v>8638</v>
      </c>
      <c r="CK33" s="116">
        <f>SUM(AG33,+BI33)</f>
        <v>0</v>
      </c>
      <c r="CL33" s="116">
        <f>SUM(AH33,+BJ33)</f>
        <v>8638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288309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288309</v>
      </c>
      <c r="DC33" s="116">
        <f>SUM(AY33,+CA33)</f>
        <v>113819</v>
      </c>
      <c r="DD33" s="116">
        <f>SUM(AZ33,+CB33)</f>
        <v>173280</v>
      </c>
      <c r="DE33" s="116">
        <f>SUM(BA33,+CC33)</f>
        <v>0</v>
      </c>
      <c r="DF33" s="116">
        <f>SUM(BB33,+CD33)</f>
        <v>1210</v>
      </c>
      <c r="DG33" s="116">
        <f>SUM(BC33,+CE33)</f>
        <v>0</v>
      </c>
      <c r="DH33" s="116">
        <f>SUM(BD33,+CF33)</f>
        <v>0</v>
      </c>
      <c r="DI33" s="116">
        <f>SUM(BE33,+CG33)</f>
        <v>1500</v>
      </c>
      <c r="DJ33" s="116">
        <f>SUM(BF33,+CH33)</f>
        <v>298447</v>
      </c>
    </row>
    <row r="34" spans="1:114" ht="13.5" customHeight="1" x14ac:dyDescent="0.2">
      <c r="A34" s="114" t="s">
        <v>17</v>
      </c>
      <c r="B34" s="115" t="s">
        <v>389</v>
      </c>
      <c r="C34" s="114" t="s">
        <v>390</v>
      </c>
      <c r="D34" s="116">
        <f>SUM(E34,+L34)</f>
        <v>109837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399</v>
      </c>
      <c r="K34" s="116">
        <v>0</v>
      </c>
      <c r="L34" s="116">
        <v>109837</v>
      </c>
      <c r="M34" s="116">
        <f>SUM(N34,+U34)</f>
        <v>26935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399</v>
      </c>
      <c r="T34" s="116">
        <v>0</v>
      </c>
      <c r="U34" s="116">
        <v>26935</v>
      </c>
      <c r="V34" s="116">
        <f>+SUM(D34,M34)</f>
        <v>136772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136772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9514</v>
      </c>
      <c r="AM34" s="116">
        <f>SUM(AN34,AS34,AW34,AX34,BD34)</f>
        <v>0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0</v>
      </c>
      <c r="AY34" s="116">
        <v>0</v>
      </c>
      <c r="AZ34" s="116">
        <v>0</v>
      </c>
      <c r="BA34" s="116">
        <v>0</v>
      </c>
      <c r="BB34" s="116">
        <v>0</v>
      </c>
      <c r="BC34" s="116">
        <v>100323</v>
      </c>
      <c r="BD34" s="116">
        <v>0</v>
      </c>
      <c r="BE34" s="116">
        <v>0</v>
      </c>
      <c r="BF34" s="116">
        <f>SUM(AE34,+AM34,+BE34)</f>
        <v>0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26935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9514</v>
      </c>
      <c r="CQ34" s="116">
        <f>SUM(AM34,+BO34)</f>
        <v>0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0</v>
      </c>
      <c r="DC34" s="116">
        <f>SUM(AY34,+CA34)</f>
        <v>0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127258</v>
      </c>
      <c r="DH34" s="116">
        <f>SUM(BD34,+CF34)</f>
        <v>0</v>
      </c>
      <c r="DI34" s="116">
        <f>SUM(BE34,+CG34)</f>
        <v>0</v>
      </c>
      <c r="DJ34" s="116">
        <f>SUM(BF34,+CH34)</f>
        <v>0</v>
      </c>
    </row>
    <row r="35" spans="1:114" ht="13.5" customHeight="1" x14ac:dyDescent="0.2">
      <c r="A35" s="114" t="s">
        <v>17</v>
      </c>
      <c r="B35" s="115" t="s">
        <v>391</v>
      </c>
      <c r="C35" s="114" t="s">
        <v>392</v>
      </c>
      <c r="D35" s="116">
        <f>SUM(E35,+L35)</f>
        <v>74592</v>
      </c>
      <c r="E35" s="116">
        <f>SUM(F35:I35,K35)</f>
        <v>31178</v>
      </c>
      <c r="F35" s="116">
        <v>30500</v>
      </c>
      <c r="G35" s="116">
        <v>0</v>
      </c>
      <c r="H35" s="116">
        <v>0</v>
      </c>
      <c r="I35" s="116">
        <v>0</v>
      </c>
      <c r="J35" s="117" t="s">
        <v>399</v>
      </c>
      <c r="K35" s="116">
        <v>678</v>
      </c>
      <c r="L35" s="116">
        <v>43414</v>
      </c>
      <c r="M35" s="116">
        <f>SUM(N35,+U35)</f>
        <v>18917</v>
      </c>
      <c r="N35" s="116">
        <f>SUM(O35:R35,T35)</f>
        <v>5000</v>
      </c>
      <c r="O35" s="116">
        <v>5000</v>
      </c>
      <c r="P35" s="116">
        <v>0</v>
      </c>
      <c r="Q35" s="116">
        <v>0</v>
      </c>
      <c r="R35" s="116">
        <v>0</v>
      </c>
      <c r="S35" s="117" t="s">
        <v>399</v>
      </c>
      <c r="T35" s="116">
        <v>0</v>
      </c>
      <c r="U35" s="116">
        <v>13917</v>
      </c>
      <c r="V35" s="116">
        <f>+SUM(D35,M35)</f>
        <v>93509</v>
      </c>
      <c r="W35" s="116">
        <f>+SUM(E35,N35)</f>
        <v>36178</v>
      </c>
      <c r="X35" s="116">
        <f>+SUM(F35,O35)</f>
        <v>35500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678</v>
      </c>
      <c r="AD35" s="116">
        <f>+SUM(L35,U35)</f>
        <v>57331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74592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74592</v>
      </c>
      <c r="AY35" s="116">
        <v>32692</v>
      </c>
      <c r="AZ35" s="116">
        <v>24660</v>
      </c>
      <c r="BA35" s="116">
        <v>2643</v>
      </c>
      <c r="BB35" s="116">
        <v>14597</v>
      </c>
      <c r="BC35" s="116">
        <v>0</v>
      </c>
      <c r="BD35" s="116">
        <v>0</v>
      </c>
      <c r="BE35" s="116">
        <v>0</v>
      </c>
      <c r="BF35" s="116">
        <f>SUM(AE35,+AM35,+BE35)</f>
        <v>74592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18917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18917</v>
      </c>
      <c r="CA35" s="116">
        <v>1085</v>
      </c>
      <c r="CB35" s="116">
        <v>15357</v>
      </c>
      <c r="CC35" s="116">
        <v>0</v>
      </c>
      <c r="CD35" s="116">
        <v>2475</v>
      </c>
      <c r="CE35" s="116">
        <v>0</v>
      </c>
      <c r="CF35" s="116">
        <v>0</v>
      </c>
      <c r="CG35" s="116">
        <v>0</v>
      </c>
      <c r="CH35" s="116">
        <f>SUM(BG35,+BO35,+CG35)</f>
        <v>18917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93509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93509</v>
      </c>
      <c r="DC35" s="116">
        <f>SUM(AY35,+CA35)</f>
        <v>33777</v>
      </c>
      <c r="DD35" s="116">
        <f>SUM(AZ35,+CB35)</f>
        <v>40017</v>
      </c>
      <c r="DE35" s="116">
        <f>SUM(BA35,+CC35)</f>
        <v>2643</v>
      </c>
      <c r="DF35" s="116">
        <f>SUM(BB35,+CD35)</f>
        <v>17072</v>
      </c>
      <c r="DG35" s="116">
        <f>SUM(BC35,+CE35)</f>
        <v>0</v>
      </c>
      <c r="DH35" s="116">
        <f>SUM(BD35,+CF35)</f>
        <v>0</v>
      </c>
      <c r="DI35" s="116">
        <f>SUM(BE35,+CG35)</f>
        <v>0</v>
      </c>
      <c r="DJ35" s="116">
        <f>SUM(BF35,+CH35)</f>
        <v>93509</v>
      </c>
    </row>
    <row r="36" spans="1:114" ht="13.5" customHeight="1" x14ac:dyDescent="0.2">
      <c r="A36" s="114" t="s">
        <v>17</v>
      </c>
      <c r="B36" s="115" t="s">
        <v>393</v>
      </c>
      <c r="C36" s="114" t="s">
        <v>394</v>
      </c>
      <c r="D36" s="116">
        <f>SUM(E36,+L36)</f>
        <v>82501</v>
      </c>
      <c r="E36" s="116">
        <f>SUM(F36:I36,K36)</f>
        <v>8100</v>
      </c>
      <c r="F36" s="116">
        <v>0</v>
      </c>
      <c r="G36" s="116">
        <v>0</v>
      </c>
      <c r="H36" s="116">
        <v>0</v>
      </c>
      <c r="I36" s="116">
        <v>7433</v>
      </c>
      <c r="J36" s="117" t="s">
        <v>399</v>
      </c>
      <c r="K36" s="116">
        <v>667</v>
      </c>
      <c r="L36" s="116">
        <v>74401</v>
      </c>
      <c r="M36" s="116">
        <f>SUM(N36,+U36)</f>
        <v>20872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399</v>
      </c>
      <c r="T36" s="116">
        <v>0</v>
      </c>
      <c r="U36" s="116">
        <v>20872</v>
      </c>
      <c r="V36" s="116">
        <f>+SUM(D36,M36)</f>
        <v>103373</v>
      </c>
      <c r="W36" s="116">
        <f>+SUM(E36,N36)</f>
        <v>8100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7433</v>
      </c>
      <c r="AB36" s="117" t="str">
        <f>IF(+SUM(J36,S36)=0,"-",+SUM(J36,S36))</f>
        <v>-</v>
      </c>
      <c r="AC36" s="116">
        <f>+SUM(K36,T36)</f>
        <v>667</v>
      </c>
      <c r="AD36" s="116">
        <f>+SUM(L36,U36)</f>
        <v>95273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82501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82501</v>
      </c>
      <c r="AY36" s="116">
        <v>42335</v>
      </c>
      <c r="AZ36" s="116">
        <v>36149</v>
      </c>
      <c r="BA36" s="116">
        <v>4017</v>
      </c>
      <c r="BB36" s="116">
        <v>0</v>
      </c>
      <c r="BC36" s="116">
        <v>0</v>
      </c>
      <c r="BD36" s="116">
        <v>0</v>
      </c>
      <c r="BE36" s="116">
        <v>0</v>
      </c>
      <c r="BF36" s="116">
        <f>SUM(AE36,+AM36,+BE36)</f>
        <v>82501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20872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20872</v>
      </c>
      <c r="CA36" s="116">
        <v>0</v>
      </c>
      <c r="CB36" s="116">
        <v>0</v>
      </c>
      <c r="CC36" s="116">
        <v>20872</v>
      </c>
      <c r="CD36" s="116">
        <v>0</v>
      </c>
      <c r="CE36" s="116">
        <v>0</v>
      </c>
      <c r="CF36" s="116">
        <v>0</v>
      </c>
      <c r="CG36" s="116">
        <v>0</v>
      </c>
      <c r="CH36" s="116">
        <f>SUM(BG36,+BO36,+CG36)</f>
        <v>20872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103373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103373</v>
      </c>
      <c r="DC36" s="116">
        <f>SUM(AY36,+CA36)</f>
        <v>42335</v>
      </c>
      <c r="DD36" s="116">
        <f>SUM(AZ36,+CB36)</f>
        <v>36149</v>
      </c>
      <c r="DE36" s="116">
        <f>SUM(BA36,+CC36)</f>
        <v>24889</v>
      </c>
      <c r="DF36" s="116">
        <f>SUM(BB36,+CD36)</f>
        <v>0</v>
      </c>
      <c r="DG36" s="116">
        <f>SUM(BC36,+CE36)</f>
        <v>0</v>
      </c>
      <c r="DH36" s="116">
        <f>SUM(BD36,+CF36)</f>
        <v>0</v>
      </c>
      <c r="DI36" s="116">
        <f>SUM(BE36,+CG36)</f>
        <v>0</v>
      </c>
      <c r="DJ36" s="116">
        <f>SUM(BF36,+CH36)</f>
        <v>103373</v>
      </c>
    </row>
    <row r="37" spans="1:114" ht="13.5" customHeight="1" x14ac:dyDescent="0.2">
      <c r="A37" s="114" t="s">
        <v>17</v>
      </c>
      <c r="B37" s="115" t="s">
        <v>395</v>
      </c>
      <c r="C37" s="114" t="s">
        <v>396</v>
      </c>
      <c r="D37" s="116">
        <f>SUM(E37,+L37)</f>
        <v>22181</v>
      </c>
      <c r="E37" s="116">
        <f>SUM(F37:I37,K37)</f>
        <v>1619</v>
      </c>
      <c r="F37" s="116">
        <v>0</v>
      </c>
      <c r="G37" s="116">
        <v>0</v>
      </c>
      <c r="H37" s="116">
        <v>0</v>
      </c>
      <c r="I37" s="116">
        <v>1617</v>
      </c>
      <c r="J37" s="117" t="s">
        <v>399</v>
      </c>
      <c r="K37" s="116">
        <v>2</v>
      </c>
      <c r="L37" s="116">
        <v>20562</v>
      </c>
      <c r="M37" s="116">
        <f>SUM(N37,+U37)</f>
        <v>0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399</v>
      </c>
      <c r="T37" s="116">
        <v>0</v>
      </c>
      <c r="U37" s="116">
        <v>0</v>
      </c>
      <c r="V37" s="116">
        <f>+SUM(D37,M37)</f>
        <v>22181</v>
      </c>
      <c r="W37" s="116">
        <f>+SUM(E37,N37)</f>
        <v>1619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1617</v>
      </c>
      <c r="AB37" s="117" t="str">
        <f>IF(+SUM(J37,S37)=0,"-",+SUM(J37,S37))</f>
        <v>-</v>
      </c>
      <c r="AC37" s="116">
        <f>+SUM(K37,T37)</f>
        <v>2</v>
      </c>
      <c r="AD37" s="116">
        <f>+SUM(L37,U37)</f>
        <v>20562</v>
      </c>
      <c r="AE37" s="116">
        <f>SUM(AF37,+AK37)</f>
        <v>60</v>
      </c>
      <c r="AF37" s="116">
        <f>SUM(AG37:AJ37)</f>
        <v>60</v>
      </c>
      <c r="AG37" s="116">
        <v>0</v>
      </c>
      <c r="AH37" s="116">
        <v>60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22121</v>
      </c>
      <c r="AN37" s="116">
        <f>SUM(AO37:AR37)</f>
        <v>7546</v>
      </c>
      <c r="AO37" s="116">
        <v>0</v>
      </c>
      <c r="AP37" s="116">
        <v>7546</v>
      </c>
      <c r="AQ37" s="116">
        <v>0</v>
      </c>
      <c r="AR37" s="116">
        <v>0</v>
      </c>
      <c r="AS37" s="116">
        <f>SUM(AT37:AV37)</f>
        <v>5768</v>
      </c>
      <c r="AT37" s="116">
        <v>1270</v>
      </c>
      <c r="AU37" s="116">
        <v>4498</v>
      </c>
      <c r="AV37" s="116">
        <v>0</v>
      </c>
      <c r="AW37" s="116">
        <v>3425</v>
      </c>
      <c r="AX37" s="116">
        <f>SUM(AY37:BB37)</f>
        <v>5382</v>
      </c>
      <c r="AY37" s="116">
        <v>0</v>
      </c>
      <c r="AZ37" s="116">
        <v>1900</v>
      </c>
      <c r="BA37" s="116">
        <v>3372</v>
      </c>
      <c r="BB37" s="116">
        <v>110</v>
      </c>
      <c r="BC37" s="116">
        <v>0</v>
      </c>
      <c r="BD37" s="116">
        <v>0</v>
      </c>
      <c r="BE37" s="116">
        <v>0</v>
      </c>
      <c r="BF37" s="116">
        <f>SUM(AE37,+AM37,+BE37)</f>
        <v>22181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60</v>
      </c>
      <c r="CJ37" s="116">
        <f>SUM(AF37,+BH37)</f>
        <v>60</v>
      </c>
      <c r="CK37" s="116">
        <f>SUM(AG37,+BI37)</f>
        <v>0</v>
      </c>
      <c r="CL37" s="116">
        <f>SUM(AH37,+BJ37)</f>
        <v>60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22121</v>
      </c>
      <c r="CR37" s="116">
        <f>SUM(AN37,+BP37)</f>
        <v>7546</v>
      </c>
      <c r="CS37" s="116">
        <f>SUM(AO37,+BQ37)</f>
        <v>0</v>
      </c>
      <c r="CT37" s="116">
        <f>SUM(AP37,+BR37)</f>
        <v>7546</v>
      </c>
      <c r="CU37" s="116">
        <f>SUM(AQ37,+BS37)</f>
        <v>0</v>
      </c>
      <c r="CV37" s="116">
        <f>SUM(AR37,+BT37)</f>
        <v>0</v>
      </c>
      <c r="CW37" s="116">
        <f>SUM(AS37,+BU37)</f>
        <v>5768</v>
      </c>
      <c r="CX37" s="116">
        <f>SUM(AT37,+BV37)</f>
        <v>1270</v>
      </c>
      <c r="CY37" s="116">
        <f>SUM(AU37,+BW37)</f>
        <v>4498</v>
      </c>
      <c r="CZ37" s="116">
        <f>SUM(AV37,+BX37)</f>
        <v>0</v>
      </c>
      <c r="DA37" s="116">
        <f>SUM(AW37,+BY37)</f>
        <v>3425</v>
      </c>
      <c r="DB37" s="116">
        <f>SUM(AX37,+BZ37)</f>
        <v>5382</v>
      </c>
      <c r="DC37" s="116">
        <f>SUM(AY37,+CA37)</f>
        <v>0</v>
      </c>
      <c r="DD37" s="116">
        <f>SUM(AZ37,+CB37)</f>
        <v>1900</v>
      </c>
      <c r="DE37" s="116">
        <f>SUM(BA37,+CC37)</f>
        <v>3372</v>
      </c>
      <c r="DF37" s="116">
        <f>SUM(BB37,+CD37)</f>
        <v>110</v>
      </c>
      <c r="DG37" s="116">
        <f>SUM(BC37,+CE37)</f>
        <v>0</v>
      </c>
      <c r="DH37" s="116">
        <f>SUM(BD37,+CF37)</f>
        <v>0</v>
      </c>
      <c r="DI37" s="116">
        <f>SUM(BE37,+CG37)</f>
        <v>0</v>
      </c>
      <c r="DJ37" s="116">
        <f>SUM(BF37,+CH37)</f>
        <v>22181</v>
      </c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新潟県</v>
      </c>
      <c r="B7" s="132" t="str">
        <f>'廃棄物事業経費（市町村）'!B7</f>
        <v>15000</v>
      </c>
      <c r="C7" s="131" t="s">
        <v>33</v>
      </c>
      <c r="D7" s="133">
        <f>SUM(E7,+L7)</f>
        <v>1220477</v>
      </c>
      <c r="E7" s="133">
        <f>SUM(F7:I7)+K7</f>
        <v>1062092</v>
      </c>
      <c r="F7" s="133">
        <f t="shared" ref="F7:L7" si="0">SUM(F$8:F$57)</f>
        <v>146401</v>
      </c>
      <c r="G7" s="133">
        <f t="shared" si="0"/>
        <v>0</v>
      </c>
      <c r="H7" s="133">
        <f t="shared" si="0"/>
        <v>254100</v>
      </c>
      <c r="I7" s="133">
        <f t="shared" si="0"/>
        <v>583649</v>
      </c>
      <c r="J7" s="133">
        <f t="shared" si="0"/>
        <v>3290840</v>
      </c>
      <c r="K7" s="133">
        <f t="shared" si="0"/>
        <v>77942</v>
      </c>
      <c r="L7" s="133">
        <f t="shared" si="0"/>
        <v>158385</v>
      </c>
      <c r="M7" s="133">
        <f>SUM(N7,+U7)</f>
        <v>17155</v>
      </c>
      <c r="N7" s="133">
        <f>SUM(O7:R7,T7)</f>
        <v>8652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8647</v>
      </c>
      <c r="S7" s="133">
        <f t="shared" si="1"/>
        <v>273349</v>
      </c>
      <c r="T7" s="133">
        <f t="shared" si="1"/>
        <v>5</v>
      </c>
      <c r="U7" s="133">
        <f t="shared" si="1"/>
        <v>8503</v>
      </c>
      <c r="V7" s="133">
        <f t="shared" ref="V7:AD7" si="2">+SUM(D7,M7)</f>
        <v>1237632</v>
      </c>
      <c r="W7" s="133">
        <f t="shared" si="2"/>
        <v>1070744</v>
      </c>
      <c r="X7" s="133">
        <f t="shared" si="2"/>
        <v>146401</v>
      </c>
      <c r="Y7" s="133">
        <f t="shared" si="2"/>
        <v>0</v>
      </c>
      <c r="Z7" s="133">
        <f t="shared" si="2"/>
        <v>254100</v>
      </c>
      <c r="AA7" s="133">
        <f t="shared" si="2"/>
        <v>592296</v>
      </c>
      <c r="AB7" s="133">
        <f t="shared" si="2"/>
        <v>3564189</v>
      </c>
      <c r="AC7" s="133">
        <f t="shared" si="2"/>
        <v>77947</v>
      </c>
      <c r="AD7" s="133">
        <f t="shared" si="2"/>
        <v>166888</v>
      </c>
      <c r="AE7" s="133">
        <f>SUM(AF7,+AK7)</f>
        <v>1285271</v>
      </c>
      <c r="AF7" s="133">
        <f>SUM(AG7:AJ7)</f>
        <v>1214703</v>
      </c>
      <c r="AG7" s="133">
        <f>SUM(AG$8:AG$57)</f>
        <v>0</v>
      </c>
      <c r="AH7" s="133">
        <f>SUM(AH$8:AH$57)</f>
        <v>1213222</v>
      </c>
      <c r="AI7" s="133">
        <f>SUM(AI$8:AI$57)</f>
        <v>1481</v>
      </c>
      <c r="AJ7" s="133">
        <f>SUM(AJ$8:AJ$57)</f>
        <v>0</v>
      </c>
      <c r="AK7" s="133">
        <f>SUM(AK$8:AK$57)</f>
        <v>70568</v>
      </c>
      <c r="AL7" s="136" t="s">
        <v>311</v>
      </c>
      <c r="AM7" s="133">
        <f>SUM(AN7,AS7,AW7,AX7,BD7)</f>
        <v>3205851</v>
      </c>
      <c r="AN7" s="133">
        <f>SUM(AO7:AR7)</f>
        <v>329251</v>
      </c>
      <c r="AO7" s="133">
        <f>SUM(AO$8:AO$57)</f>
        <v>302423</v>
      </c>
      <c r="AP7" s="133">
        <f>SUM(AP$8:AP$57)</f>
        <v>0</v>
      </c>
      <c r="AQ7" s="133">
        <f>SUM(AQ$8:AQ$57)</f>
        <v>15334</v>
      </c>
      <c r="AR7" s="133">
        <f>SUM(AR$8:AR$57)</f>
        <v>11494</v>
      </c>
      <c r="AS7" s="133">
        <f>SUM(AT7:AV7)</f>
        <v>1486811</v>
      </c>
      <c r="AT7" s="133">
        <f>SUM(AT$8:AT$57)</f>
        <v>0</v>
      </c>
      <c r="AU7" s="133">
        <f>SUM(AU$8:AU$57)</f>
        <v>1202070</v>
      </c>
      <c r="AV7" s="133">
        <f>SUM(AV$8:AV$57)</f>
        <v>284741</v>
      </c>
      <c r="AW7" s="133">
        <f>SUM(AW$8:AW$57)</f>
        <v>0</v>
      </c>
      <c r="AX7" s="133">
        <f>SUM(AY7:BB7)</f>
        <v>1389789</v>
      </c>
      <c r="AY7" s="133">
        <f>SUM(AY$8:AY$57)</f>
        <v>35481</v>
      </c>
      <c r="AZ7" s="133">
        <f>SUM(AZ$8:AZ$57)</f>
        <v>1152501</v>
      </c>
      <c r="BA7" s="133">
        <f>SUM(BA$8:BA$57)</f>
        <v>136963</v>
      </c>
      <c r="BB7" s="133">
        <f>SUM(BB$8:BB$57)</f>
        <v>64844</v>
      </c>
      <c r="BC7" s="136" t="s">
        <v>312</v>
      </c>
      <c r="BD7" s="133">
        <f>SUM(BD$8:BD$57)</f>
        <v>0</v>
      </c>
      <c r="BE7" s="133">
        <f>SUM(BE$8:BE$57)</f>
        <v>20195</v>
      </c>
      <c r="BF7" s="133">
        <f>SUM(AE7,+AM7,+BE7)</f>
        <v>4511317</v>
      </c>
      <c r="BG7" s="133">
        <f>SUM(BH7,+BM7)</f>
        <v>18920</v>
      </c>
      <c r="BH7" s="133">
        <f>SUM(BI7:BL7)</f>
        <v>18920</v>
      </c>
      <c r="BI7" s="133">
        <f>SUM(BI$8:BI$57)</f>
        <v>0</v>
      </c>
      <c r="BJ7" s="133">
        <f>SUM(BJ$8:BJ$57)</f>
        <v>18920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271584</v>
      </c>
      <c r="BP7" s="133">
        <f>SUM(BQ7:BT7)</f>
        <v>31421</v>
      </c>
      <c r="BQ7" s="133">
        <f>SUM(BQ$8:BQ$57)</f>
        <v>26954</v>
      </c>
      <c r="BR7" s="133">
        <f>SUM(BR$8:BR$57)</f>
        <v>0</v>
      </c>
      <c r="BS7" s="133">
        <f>SUM(BS$8:BS$57)</f>
        <v>4467</v>
      </c>
      <c r="BT7" s="133">
        <f>SUM(BT$8:BT$57)</f>
        <v>0</v>
      </c>
      <c r="BU7" s="133">
        <f>SUM(BV7:BX7)</f>
        <v>172110</v>
      </c>
      <c r="BV7" s="133">
        <f>SUM(BV$8:BV$57)</f>
        <v>0</v>
      </c>
      <c r="BW7" s="133">
        <f>SUM(BW$8:BW$57)</f>
        <v>172110</v>
      </c>
      <c r="BX7" s="133">
        <f>SUM(BX$8:BX$57)</f>
        <v>0</v>
      </c>
      <c r="BY7" s="133">
        <f>SUM(BY$8:BY$57)</f>
        <v>0</v>
      </c>
      <c r="BZ7" s="133">
        <f>SUM(CA7:CD7)</f>
        <v>68053</v>
      </c>
      <c r="CA7" s="133">
        <f>SUM(CA$8:CA$57)</f>
        <v>12260</v>
      </c>
      <c r="CB7" s="133">
        <f>SUM(CB$8:CB$57)</f>
        <v>53233</v>
      </c>
      <c r="CC7" s="133">
        <f>SUM(CC$8:CC$57)</f>
        <v>0</v>
      </c>
      <c r="CD7" s="133">
        <f>SUM(CD$8:CD$57)</f>
        <v>2560</v>
      </c>
      <c r="CE7" s="136" t="s">
        <v>311</v>
      </c>
      <c r="CF7" s="133">
        <f>SUM(CF$8:CF$57)</f>
        <v>0</v>
      </c>
      <c r="CG7" s="133">
        <f>SUM(CG$8:CG$57)</f>
        <v>0</v>
      </c>
      <c r="CH7" s="133">
        <f>SUM(BG7,+BO7,+CG7)</f>
        <v>290504</v>
      </c>
      <c r="CI7" s="133">
        <f t="shared" ref="CI7:CO7" si="3">SUM(AE7,+BG7)</f>
        <v>1304191</v>
      </c>
      <c r="CJ7" s="133">
        <f>SUM(AF7,+BH7)</f>
        <v>1233623</v>
      </c>
      <c r="CK7" s="133">
        <f t="shared" si="3"/>
        <v>0</v>
      </c>
      <c r="CL7" s="133">
        <f t="shared" si="3"/>
        <v>1232142</v>
      </c>
      <c r="CM7" s="133">
        <f t="shared" si="3"/>
        <v>1481</v>
      </c>
      <c r="CN7" s="133">
        <f t="shared" si="3"/>
        <v>0</v>
      </c>
      <c r="CO7" s="133">
        <f t="shared" si="3"/>
        <v>70568</v>
      </c>
      <c r="CP7" s="136" t="s">
        <v>311</v>
      </c>
      <c r="CQ7" s="133">
        <f t="shared" ref="CQ7:DF7" si="4">SUM(AM7,+BO7)</f>
        <v>3477435</v>
      </c>
      <c r="CR7" s="133">
        <f t="shared" si="4"/>
        <v>360672</v>
      </c>
      <c r="CS7" s="133">
        <f t="shared" si="4"/>
        <v>329377</v>
      </c>
      <c r="CT7" s="133">
        <f t="shared" si="4"/>
        <v>0</v>
      </c>
      <c r="CU7" s="133">
        <f t="shared" si="4"/>
        <v>19801</v>
      </c>
      <c r="CV7" s="133">
        <f t="shared" si="4"/>
        <v>11494</v>
      </c>
      <c r="CW7" s="133">
        <f t="shared" si="4"/>
        <v>1658921</v>
      </c>
      <c r="CX7" s="133">
        <f t="shared" si="4"/>
        <v>0</v>
      </c>
      <c r="CY7" s="133">
        <f t="shared" si="4"/>
        <v>1374180</v>
      </c>
      <c r="CZ7" s="133">
        <f t="shared" si="4"/>
        <v>284741</v>
      </c>
      <c r="DA7" s="133">
        <f t="shared" si="4"/>
        <v>0</v>
      </c>
      <c r="DB7" s="133">
        <f t="shared" si="4"/>
        <v>1457842</v>
      </c>
      <c r="DC7" s="133">
        <f t="shared" si="4"/>
        <v>47741</v>
      </c>
      <c r="DD7" s="133">
        <f t="shared" si="4"/>
        <v>1205734</v>
      </c>
      <c r="DE7" s="133">
        <f t="shared" si="4"/>
        <v>136963</v>
      </c>
      <c r="DF7" s="133">
        <f t="shared" si="4"/>
        <v>67404</v>
      </c>
      <c r="DG7" s="136" t="s">
        <v>311</v>
      </c>
      <c r="DH7" s="133">
        <f>SUM(BD7,+CF7)</f>
        <v>0</v>
      </c>
      <c r="DI7" s="133">
        <f>SUM(BE7,+CG7)</f>
        <v>20195</v>
      </c>
      <c r="DJ7" s="133">
        <f>SUM(BF7,+CH7)</f>
        <v>4801821</v>
      </c>
    </row>
    <row r="8" spans="1:114" ht="13.5" customHeight="1" x14ac:dyDescent="0.2">
      <c r="A8" s="114" t="s">
        <v>17</v>
      </c>
      <c r="B8" s="115" t="s">
        <v>346</v>
      </c>
      <c r="C8" s="114" t="s">
        <v>347</v>
      </c>
      <c r="D8" s="116">
        <f>SUM(E8,+L8)</f>
        <v>34623</v>
      </c>
      <c r="E8" s="116">
        <f>SUM(F8:I8)+K8</f>
        <v>19593</v>
      </c>
      <c r="F8" s="116">
        <v>0</v>
      </c>
      <c r="G8" s="116">
        <v>0</v>
      </c>
      <c r="H8" s="116">
        <v>0</v>
      </c>
      <c r="I8" s="116">
        <v>10864</v>
      </c>
      <c r="J8" s="116">
        <v>132395</v>
      </c>
      <c r="K8" s="116">
        <v>8729</v>
      </c>
      <c r="L8" s="116">
        <v>15030</v>
      </c>
      <c r="M8" s="116">
        <f>SUM(N8,+U8)</f>
        <v>6366</v>
      </c>
      <c r="N8" s="116">
        <f>SUM(O8:R8,T8)</f>
        <v>6366</v>
      </c>
      <c r="O8" s="116">
        <v>0</v>
      </c>
      <c r="P8" s="116">
        <v>0</v>
      </c>
      <c r="Q8" s="116">
        <v>0</v>
      </c>
      <c r="R8" s="116">
        <v>6361</v>
      </c>
      <c r="S8" s="116">
        <v>39590</v>
      </c>
      <c r="T8" s="116">
        <v>5</v>
      </c>
      <c r="U8" s="116">
        <v>0</v>
      </c>
      <c r="V8" s="116">
        <f>+SUM(D8,M8)</f>
        <v>40989</v>
      </c>
      <c r="W8" s="116">
        <f>+SUM(E8,N8)</f>
        <v>25959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17225</v>
      </c>
      <c r="AB8" s="116">
        <f>+SUM(J8,S8)</f>
        <v>171985</v>
      </c>
      <c r="AC8" s="116">
        <f>+SUM(K8,T8)</f>
        <v>8734</v>
      </c>
      <c r="AD8" s="116">
        <f>+SUM(L8,U8)</f>
        <v>15030</v>
      </c>
      <c r="AE8" s="116">
        <f>SUM(AF8,+AK8)</f>
        <v>16720</v>
      </c>
      <c r="AF8" s="116">
        <f>SUM(AG8:AJ8)</f>
        <v>16720</v>
      </c>
      <c r="AG8" s="116">
        <v>0</v>
      </c>
      <c r="AH8" s="116">
        <v>16720</v>
      </c>
      <c r="AI8" s="116">
        <v>0</v>
      </c>
      <c r="AJ8" s="116">
        <v>0</v>
      </c>
      <c r="AK8" s="116">
        <v>0</v>
      </c>
      <c r="AL8" s="117" t="s">
        <v>399</v>
      </c>
      <c r="AM8" s="116">
        <f>SUM(AN8,AS8,AW8,AX8,BD8)</f>
        <v>150298</v>
      </c>
      <c r="AN8" s="116">
        <f>SUM(AO8:AR8)</f>
        <v>28871</v>
      </c>
      <c r="AO8" s="116">
        <v>15179</v>
      </c>
      <c r="AP8" s="116">
        <v>0</v>
      </c>
      <c r="AQ8" s="116">
        <v>6429</v>
      </c>
      <c r="AR8" s="116">
        <v>7263</v>
      </c>
      <c r="AS8" s="116">
        <f>SUM(AT8:AV8)</f>
        <v>55440</v>
      </c>
      <c r="AT8" s="116">
        <v>0</v>
      </c>
      <c r="AU8" s="116">
        <v>51632</v>
      </c>
      <c r="AV8" s="116">
        <v>3808</v>
      </c>
      <c r="AW8" s="116">
        <v>0</v>
      </c>
      <c r="AX8" s="116">
        <f>SUM(AY8:BB8)</f>
        <v>65987</v>
      </c>
      <c r="AY8" s="116">
        <v>35481</v>
      </c>
      <c r="AZ8" s="116">
        <v>12608</v>
      </c>
      <c r="BA8" s="116">
        <v>1274</v>
      </c>
      <c r="BB8" s="116">
        <v>16624</v>
      </c>
      <c r="BC8" s="117" t="s">
        <v>399</v>
      </c>
      <c r="BD8" s="116">
        <v>0</v>
      </c>
      <c r="BE8" s="116">
        <v>0</v>
      </c>
      <c r="BF8" s="116">
        <f>SUM(AE8,+AM8,+BE8)</f>
        <v>167018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399</v>
      </c>
      <c r="BO8" s="116">
        <f>SUM(BP8,BU8,BY8,BZ8,CF8)</f>
        <v>45956</v>
      </c>
      <c r="BP8" s="116">
        <f>SUM(BQ8:BT8)</f>
        <v>14812</v>
      </c>
      <c r="BQ8" s="116">
        <v>10345</v>
      </c>
      <c r="BR8" s="116">
        <v>0</v>
      </c>
      <c r="BS8" s="116">
        <v>4467</v>
      </c>
      <c r="BT8" s="116">
        <v>0</v>
      </c>
      <c r="BU8" s="116">
        <f>SUM(BV8:BX8)</f>
        <v>14972</v>
      </c>
      <c r="BV8" s="116">
        <v>0</v>
      </c>
      <c r="BW8" s="116">
        <v>14972</v>
      </c>
      <c r="BX8" s="116">
        <v>0</v>
      </c>
      <c r="BY8" s="116">
        <v>0</v>
      </c>
      <c r="BZ8" s="116">
        <f>SUM(CA8:CD8)</f>
        <v>16172</v>
      </c>
      <c r="CA8" s="116">
        <v>12260</v>
      </c>
      <c r="CB8" s="116">
        <v>2534</v>
      </c>
      <c r="CC8" s="116">
        <v>0</v>
      </c>
      <c r="CD8" s="116">
        <v>1378</v>
      </c>
      <c r="CE8" s="117" t="s">
        <v>399</v>
      </c>
      <c r="CF8" s="116">
        <v>0</v>
      </c>
      <c r="CG8" s="116">
        <v>0</v>
      </c>
      <c r="CH8" s="116">
        <f>SUM(BG8,+BO8,+CG8)</f>
        <v>45956</v>
      </c>
      <c r="CI8" s="116">
        <f>SUM(AE8,+BG8)</f>
        <v>16720</v>
      </c>
      <c r="CJ8" s="116">
        <f>SUM(AF8,+BH8)</f>
        <v>16720</v>
      </c>
      <c r="CK8" s="116">
        <f>SUM(AG8,+BI8)</f>
        <v>0</v>
      </c>
      <c r="CL8" s="116">
        <f>SUM(AH8,+BJ8)</f>
        <v>16720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399</v>
      </c>
      <c r="CQ8" s="116">
        <f>SUM(AM8,+BO8)</f>
        <v>196254</v>
      </c>
      <c r="CR8" s="116">
        <f>SUM(AN8,+BP8)</f>
        <v>43683</v>
      </c>
      <c r="CS8" s="116">
        <f>SUM(AO8,+BQ8)</f>
        <v>25524</v>
      </c>
      <c r="CT8" s="116">
        <f>SUM(AP8,+BR8)</f>
        <v>0</v>
      </c>
      <c r="CU8" s="116">
        <f>SUM(AQ8,+BS8)</f>
        <v>10896</v>
      </c>
      <c r="CV8" s="116">
        <f>SUM(AR8,+BT8)</f>
        <v>7263</v>
      </c>
      <c r="CW8" s="116">
        <f>SUM(AS8,+BU8)</f>
        <v>70412</v>
      </c>
      <c r="CX8" s="116">
        <f>SUM(AT8,+BV8)</f>
        <v>0</v>
      </c>
      <c r="CY8" s="116">
        <f>SUM(AU8,+BW8)</f>
        <v>66604</v>
      </c>
      <c r="CZ8" s="116">
        <f>SUM(AV8,+BX8)</f>
        <v>3808</v>
      </c>
      <c r="DA8" s="116">
        <f>SUM(AW8,+BY8)</f>
        <v>0</v>
      </c>
      <c r="DB8" s="116">
        <f>SUM(AX8,+BZ8)</f>
        <v>82159</v>
      </c>
      <c r="DC8" s="116">
        <f>SUM(AY8,+CA8)</f>
        <v>47741</v>
      </c>
      <c r="DD8" s="116">
        <f>SUM(AZ8,+CB8)</f>
        <v>15142</v>
      </c>
      <c r="DE8" s="116">
        <f>SUM(BA8,+CC8)</f>
        <v>1274</v>
      </c>
      <c r="DF8" s="116">
        <f>SUM(BB8,+CD8)</f>
        <v>18002</v>
      </c>
      <c r="DG8" s="117" t="s">
        <v>399</v>
      </c>
      <c r="DH8" s="116">
        <f>SUM(BD8,+CF8)</f>
        <v>0</v>
      </c>
      <c r="DI8" s="116">
        <f>SUM(BE8,+CG8)</f>
        <v>0</v>
      </c>
      <c r="DJ8" s="116">
        <f>SUM(BF8,+CH8)</f>
        <v>212974</v>
      </c>
    </row>
    <row r="9" spans="1:114" ht="13.5" customHeight="1" x14ac:dyDescent="0.2">
      <c r="A9" s="114" t="s">
        <v>17</v>
      </c>
      <c r="B9" s="115" t="s">
        <v>342</v>
      </c>
      <c r="C9" s="114" t="s">
        <v>343</v>
      </c>
      <c r="D9" s="116">
        <f>SUM(E9,+L9)</f>
        <v>4415</v>
      </c>
      <c r="E9" s="116">
        <f>SUM(F9:I9)+K9</f>
        <v>4415</v>
      </c>
      <c r="F9" s="116">
        <v>0</v>
      </c>
      <c r="G9" s="116">
        <v>0</v>
      </c>
      <c r="H9" s="116">
        <v>0</v>
      </c>
      <c r="I9" s="116">
        <v>4415</v>
      </c>
      <c r="J9" s="116">
        <v>460956</v>
      </c>
      <c r="K9" s="116">
        <v>0</v>
      </c>
      <c r="L9" s="116">
        <v>0</v>
      </c>
      <c r="M9" s="116">
        <f>SUM(N9,+U9)</f>
        <v>2286</v>
      </c>
      <c r="N9" s="116">
        <f>SUM(O9:R9,T9)</f>
        <v>2286</v>
      </c>
      <c r="O9" s="116">
        <v>0</v>
      </c>
      <c r="P9" s="116">
        <v>0</v>
      </c>
      <c r="Q9" s="116">
        <v>0</v>
      </c>
      <c r="R9" s="116">
        <v>2286</v>
      </c>
      <c r="S9" s="116">
        <v>134898</v>
      </c>
      <c r="T9" s="116">
        <v>0</v>
      </c>
      <c r="U9" s="116">
        <v>0</v>
      </c>
      <c r="V9" s="116">
        <f>+SUM(D9,M9)</f>
        <v>6701</v>
      </c>
      <c r="W9" s="116">
        <f>+SUM(E9,N9)</f>
        <v>6701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6701</v>
      </c>
      <c r="AB9" s="116">
        <f>+SUM(J9,S9)</f>
        <v>595854</v>
      </c>
      <c r="AC9" s="116">
        <f>+SUM(K9,T9)</f>
        <v>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399</v>
      </c>
      <c r="AM9" s="116">
        <f>SUM(AN9,AS9,AW9,AX9,BD9)</f>
        <v>465371</v>
      </c>
      <c r="AN9" s="116">
        <f>SUM(AO9:AR9)</f>
        <v>31954</v>
      </c>
      <c r="AO9" s="116">
        <v>18818</v>
      </c>
      <c r="AP9" s="116">
        <v>0</v>
      </c>
      <c r="AQ9" s="116">
        <v>8905</v>
      </c>
      <c r="AR9" s="116">
        <v>4231</v>
      </c>
      <c r="AS9" s="116">
        <f>SUM(AT9:AV9)</f>
        <v>274136</v>
      </c>
      <c r="AT9" s="116">
        <v>0</v>
      </c>
      <c r="AU9" s="116">
        <v>215601</v>
      </c>
      <c r="AV9" s="116">
        <v>58535</v>
      </c>
      <c r="AW9" s="116">
        <v>0</v>
      </c>
      <c r="AX9" s="116">
        <f>SUM(AY9:BB9)</f>
        <v>159281</v>
      </c>
      <c r="AY9" s="116">
        <v>0</v>
      </c>
      <c r="AZ9" s="116">
        <v>104227</v>
      </c>
      <c r="BA9" s="116">
        <v>55054</v>
      </c>
      <c r="BB9" s="116">
        <v>0</v>
      </c>
      <c r="BC9" s="117" t="s">
        <v>399</v>
      </c>
      <c r="BD9" s="116">
        <v>0</v>
      </c>
      <c r="BE9" s="116">
        <v>0</v>
      </c>
      <c r="BF9" s="116">
        <f>SUM(AE9,+AM9,+BE9)</f>
        <v>465371</v>
      </c>
      <c r="BG9" s="116">
        <f>SUM(BH9,+BM9)</f>
        <v>18920</v>
      </c>
      <c r="BH9" s="116">
        <f>SUM(BI9:BL9)</f>
        <v>18920</v>
      </c>
      <c r="BI9" s="116">
        <v>0</v>
      </c>
      <c r="BJ9" s="116">
        <v>18920</v>
      </c>
      <c r="BK9" s="116">
        <v>0</v>
      </c>
      <c r="BL9" s="116">
        <v>0</v>
      </c>
      <c r="BM9" s="116">
        <v>0</v>
      </c>
      <c r="BN9" s="117" t="s">
        <v>399</v>
      </c>
      <c r="BO9" s="116">
        <f>SUM(BP9,BU9,BY9,BZ9,CF9)</f>
        <v>118264</v>
      </c>
      <c r="BP9" s="116">
        <f>SUM(BQ9:BT9)</f>
        <v>2674</v>
      </c>
      <c r="BQ9" s="116">
        <v>2674</v>
      </c>
      <c r="BR9" s="116">
        <v>0</v>
      </c>
      <c r="BS9" s="116">
        <v>0</v>
      </c>
      <c r="BT9" s="116">
        <v>0</v>
      </c>
      <c r="BU9" s="116">
        <f>SUM(BV9:BX9)</f>
        <v>90549</v>
      </c>
      <c r="BV9" s="116">
        <v>0</v>
      </c>
      <c r="BW9" s="116">
        <v>90549</v>
      </c>
      <c r="BX9" s="116">
        <v>0</v>
      </c>
      <c r="BY9" s="116">
        <v>0</v>
      </c>
      <c r="BZ9" s="116">
        <f>SUM(CA9:CD9)</f>
        <v>25041</v>
      </c>
      <c r="CA9" s="116">
        <v>0</v>
      </c>
      <c r="CB9" s="116">
        <v>25041</v>
      </c>
      <c r="CC9" s="116">
        <v>0</v>
      </c>
      <c r="CD9" s="116">
        <v>0</v>
      </c>
      <c r="CE9" s="117" t="s">
        <v>399</v>
      </c>
      <c r="CF9" s="116">
        <v>0</v>
      </c>
      <c r="CG9" s="116">
        <v>0</v>
      </c>
      <c r="CH9" s="116">
        <f>SUM(BG9,+BO9,+CG9)</f>
        <v>137184</v>
      </c>
      <c r="CI9" s="116">
        <f>SUM(AE9,+BG9)</f>
        <v>18920</v>
      </c>
      <c r="CJ9" s="116">
        <f>SUM(AF9,+BH9)</f>
        <v>18920</v>
      </c>
      <c r="CK9" s="116">
        <f>SUM(AG9,+BI9)</f>
        <v>0</v>
      </c>
      <c r="CL9" s="116">
        <f>SUM(AH9,+BJ9)</f>
        <v>18920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399</v>
      </c>
      <c r="CQ9" s="116">
        <f>SUM(AM9,+BO9)</f>
        <v>583635</v>
      </c>
      <c r="CR9" s="116">
        <f>SUM(AN9,+BP9)</f>
        <v>34628</v>
      </c>
      <c r="CS9" s="116">
        <f>SUM(AO9,+BQ9)</f>
        <v>21492</v>
      </c>
      <c r="CT9" s="116">
        <f>SUM(AP9,+BR9)</f>
        <v>0</v>
      </c>
      <c r="CU9" s="116">
        <f>SUM(AQ9,+BS9)</f>
        <v>8905</v>
      </c>
      <c r="CV9" s="116">
        <f>SUM(AR9,+BT9)</f>
        <v>4231</v>
      </c>
      <c r="CW9" s="116">
        <f>SUM(AS9,+BU9)</f>
        <v>364685</v>
      </c>
      <c r="CX9" s="116">
        <f>SUM(AT9,+BV9)</f>
        <v>0</v>
      </c>
      <c r="CY9" s="116">
        <f>SUM(AU9,+BW9)</f>
        <v>306150</v>
      </c>
      <c r="CZ9" s="116">
        <f>SUM(AV9,+BX9)</f>
        <v>58535</v>
      </c>
      <c r="DA9" s="116">
        <f>SUM(AW9,+BY9)</f>
        <v>0</v>
      </c>
      <c r="DB9" s="116">
        <f>SUM(AX9,+BZ9)</f>
        <v>184322</v>
      </c>
      <c r="DC9" s="116">
        <f>SUM(AY9,+CA9)</f>
        <v>0</v>
      </c>
      <c r="DD9" s="116">
        <f>SUM(AZ9,+CB9)</f>
        <v>129268</v>
      </c>
      <c r="DE9" s="116">
        <f>SUM(BA9,+CC9)</f>
        <v>55054</v>
      </c>
      <c r="DF9" s="116">
        <f>SUM(BB9,+CD9)</f>
        <v>0</v>
      </c>
      <c r="DG9" s="117" t="s">
        <v>399</v>
      </c>
      <c r="DH9" s="116">
        <f>SUM(BD9,+CF9)</f>
        <v>0</v>
      </c>
      <c r="DI9" s="116">
        <f>SUM(BE9,+CG9)</f>
        <v>0</v>
      </c>
      <c r="DJ9" s="116">
        <f>SUM(BF9,+CH9)</f>
        <v>602555</v>
      </c>
    </row>
    <row r="10" spans="1:114" ht="13.5" customHeight="1" x14ac:dyDescent="0.2">
      <c r="A10" s="114" t="s">
        <v>17</v>
      </c>
      <c r="B10" s="115" t="s">
        <v>354</v>
      </c>
      <c r="C10" s="114" t="s">
        <v>355</v>
      </c>
      <c r="D10" s="116">
        <f>SUM(E10,+L10)</f>
        <v>301204</v>
      </c>
      <c r="E10" s="116">
        <f>SUM(F10:I10)+K10</f>
        <v>292925</v>
      </c>
      <c r="F10" s="116">
        <v>0</v>
      </c>
      <c r="G10" s="116">
        <v>0</v>
      </c>
      <c r="H10" s="116">
        <v>0</v>
      </c>
      <c r="I10" s="116">
        <v>223712</v>
      </c>
      <c r="J10" s="116">
        <v>426315</v>
      </c>
      <c r="K10" s="116">
        <v>69213</v>
      </c>
      <c r="L10" s="116">
        <v>8279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301204</v>
      </c>
      <c r="W10" s="116">
        <f>+SUM(E10,N10)</f>
        <v>292925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223712</v>
      </c>
      <c r="AB10" s="116">
        <f>+SUM(J10,S10)</f>
        <v>426315</v>
      </c>
      <c r="AC10" s="116">
        <f>+SUM(K10,T10)</f>
        <v>69213</v>
      </c>
      <c r="AD10" s="116">
        <f>+SUM(L10,U10)</f>
        <v>8279</v>
      </c>
      <c r="AE10" s="116">
        <f>SUM(AF10,+AK10)</f>
        <v>15260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15260</v>
      </c>
      <c r="AL10" s="117" t="s">
        <v>399</v>
      </c>
      <c r="AM10" s="116">
        <f>SUM(AN10,AS10,AW10,AX10,BD10)</f>
        <v>712259</v>
      </c>
      <c r="AN10" s="116">
        <f>SUM(AO10:AR10)</f>
        <v>32697</v>
      </c>
      <c r="AO10" s="116">
        <v>32697</v>
      </c>
      <c r="AP10" s="116">
        <v>0</v>
      </c>
      <c r="AQ10" s="116">
        <v>0</v>
      </c>
      <c r="AR10" s="116">
        <v>0</v>
      </c>
      <c r="AS10" s="116">
        <f>SUM(AT10:AV10)</f>
        <v>415756</v>
      </c>
      <c r="AT10" s="116">
        <v>0</v>
      </c>
      <c r="AU10" s="116">
        <v>369218</v>
      </c>
      <c r="AV10" s="116">
        <v>46538</v>
      </c>
      <c r="AW10" s="116">
        <v>0</v>
      </c>
      <c r="AX10" s="116">
        <f>SUM(AY10:BB10)</f>
        <v>263806</v>
      </c>
      <c r="AY10" s="116">
        <v>0</v>
      </c>
      <c r="AZ10" s="116">
        <v>250130</v>
      </c>
      <c r="BA10" s="116">
        <v>13676</v>
      </c>
      <c r="BB10" s="116">
        <v>0</v>
      </c>
      <c r="BC10" s="117" t="s">
        <v>399</v>
      </c>
      <c r="BD10" s="116">
        <v>0</v>
      </c>
      <c r="BE10" s="116">
        <v>0</v>
      </c>
      <c r="BF10" s="116">
        <f>SUM(AE10,+AM10,+BE10)</f>
        <v>727519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399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399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15260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15260</v>
      </c>
      <c r="CP10" s="117" t="s">
        <v>399</v>
      </c>
      <c r="CQ10" s="116">
        <f>SUM(AM10,+BO10)</f>
        <v>712259</v>
      </c>
      <c r="CR10" s="116">
        <f>SUM(AN10,+BP10)</f>
        <v>32697</v>
      </c>
      <c r="CS10" s="116">
        <f>SUM(AO10,+BQ10)</f>
        <v>32697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415756</v>
      </c>
      <c r="CX10" s="116">
        <f>SUM(AT10,+BV10)</f>
        <v>0</v>
      </c>
      <c r="CY10" s="116">
        <f>SUM(AU10,+BW10)</f>
        <v>369218</v>
      </c>
      <c r="CZ10" s="116">
        <f>SUM(AV10,+BX10)</f>
        <v>46538</v>
      </c>
      <c r="DA10" s="116">
        <f>SUM(AW10,+BY10)</f>
        <v>0</v>
      </c>
      <c r="DB10" s="116">
        <f>SUM(AX10,+BZ10)</f>
        <v>263806</v>
      </c>
      <c r="DC10" s="116">
        <f>SUM(AY10,+CA10)</f>
        <v>0</v>
      </c>
      <c r="DD10" s="116">
        <f>SUM(AZ10,+CB10)</f>
        <v>250130</v>
      </c>
      <c r="DE10" s="116">
        <f>SUM(BA10,+CC10)</f>
        <v>13676</v>
      </c>
      <c r="DF10" s="116">
        <f>SUM(BB10,+CD10)</f>
        <v>0</v>
      </c>
      <c r="DG10" s="117" t="s">
        <v>399</v>
      </c>
      <c r="DH10" s="116">
        <f>SUM(BD10,+CF10)</f>
        <v>0</v>
      </c>
      <c r="DI10" s="116">
        <f>SUM(BE10,+CG10)</f>
        <v>0</v>
      </c>
      <c r="DJ10" s="116">
        <f>SUM(BF10,+CH10)</f>
        <v>727519</v>
      </c>
    </row>
    <row r="11" spans="1:114" ht="13.5" customHeight="1" x14ac:dyDescent="0.2">
      <c r="A11" s="114" t="s">
        <v>17</v>
      </c>
      <c r="B11" s="115" t="s">
        <v>326</v>
      </c>
      <c r="C11" s="114" t="s">
        <v>327</v>
      </c>
      <c r="D11" s="116">
        <f>SUM(E11,+L11)</f>
        <v>141494</v>
      </c>
      <c r="E11" s="116">
        <f>SUM(F11:I11)+K11</f>
        <v>83528</v>
      </c>
      <c r="F11" s="116">
        <v>0</v>
      </c>
      <c r="G11" s="116">
        <v>0</v>
      </c>
      <c r="H11" s="116">
        <v>0</v>
      </c>
      <c r="I11" s="116">
        <v>83528</v>
      </c>
      <c r="J11" s="116">
        <v>511287</v>
      </c>
      <c r="K11" s="116">
        <v>0</v>
      </c>
      <c r="L11" s="116">
        <v>57966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141494</v>
      </c>
      <c r="W11" s="116">
        <f>+SUM(E11,N11)</f>
        <v>83528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83528</v>
      </c>
      <c r="AB11" s="116">
        <f>+SUM(J11,S11)</f>
        <v>511287</v>
      </c>
      <c r="AC11" s="116">
        <f>+SUM(K11,T11)</f>
        <v>0</v>
      </c>
      <c r="AD11" s="116">
        <f>+SUM(L11,U11)</f>
        <v>57966</v>
      </c>
      <c r="AE11" s="116">
        <f>SUM(AF11,+AK11)</f>
        <v>146062</v>
      </c>
      <c r="AF11" s="116">
        <f>SUM(AG11:AJ11)</f>
        <v>146062</v>
      </c>
      <c r="AG11" s="116">
        <v>0</v>
      </c>
      <c r="AH11" s="116">
        <v>144581</v>
      </c>
      <c r="AI11" s="116">
        <v>1481</v>
      </c>
      <c r="AJ11" s="116">
        <v>0</v>
      </c>
      <c r="AK11" s="116">
        <v>0</v>
      </c>
      <c r="AL11" s="117" t="s">
        <v>399</v>
      </c>
      <c r="AM11" s="116">
        <f>SUM(AN11,AS11,AW11,AX11,BD11)</f>
        <v>506719</v>
      </c>
      <c r="AN11" s="116">
        <f>SUM(AO11:AR11)</f>
        <v>114017</v>
      </c>
      <c r="AO11" s="116">
        <v>114017</v>
      </c>
      <c r="AP11" s="116">
        <v>0</v>
      </c>
      <c r="AQ11" s="116">
        <v>0</v>
      </c>
      <c r="AR11" s="116">
        <v>0</v>
      </c>
      <c r="AS11" s="116">
        <f>SUM(AT11:AV11)</f>
        <v>199057</v>
      </c>
      <c r="AT11" s="116">
        <v>0</v>
      </c>
      <c r="AU11" s="116">
        <v>185586</v>
      </c>
      <c r="AV11" s="116">
        <v>13471</v>
      </c>
      <c r="AW11" s="116">
        <v>0</v>
      </c>
      <c r="AX11" s="116">
        <f>SUM(AY11:BB11)</f>
        <v>193645</v>
      </c>
      <c r="AY11" s="116">
        <v>0</v>
      </c>
      <c r="AZ11" s="116">
        <v>147711</v>
      </c>
      <c r="BA11" s="116">
        <v>45934</v>
      </c>
      <c r="BB11" s="116">
        <v>0</v>
      </c>
      <c r="BC11" s="117" t="s">
        <v>399</v>
      </c>
      <c r="BD11" s="116">
        <v>0</v>
      </c>
      <c r="BE11" s="116">
        <v>0</v>
      </c>
      <c r="BF11" s="116">
        <f>SUM(AE11,+AM11,+BE11)</f>
        <v>652781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399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399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146062</v>
      </c>
      <c r="CJ11" s="116">
        <f>SUM(AF11,+BH11)</f>
        <v>146062</v>
      </c>
      <c r="CK11" s="116">
        <f>SUM(AG11,+BI11)</f>
        <v>0</v>
      </c>
      <c r="CL11" s="116">
        <f>SUM(AH11,+BJ11)</f>
        <v>144581</v>
      </c>
      <c r="CM11" s="116">
        <f>SUM(AI11,+BK11)</f>
        <v>1481</v>
      </c>
      <c r="CN11" s="116">
        <f>SUM(AJ11,+BL11)</f>
        <v>0</v>
      </c>
      <c r="CO11" s="116">
        <f>SUM(AK11,+BM11)</f>
        <v>0</v>
      </c>
      <c r="CP11" s="117" t="s">
        <v>399</v>
      </c>
      <c r="CQ11" s="116">
        <f>SUM(AM11,+BO11)</f>
        <v>506719</v>
      </c>
      <c r="CR11" s="116">
        <f>SUM(AN11,+BP11)</f>
        <v>114017</v>
      </c>
      <c r="CS11" s="116">
        <f>SUM(AO11,+BQ11)</f>
        <v>114017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199057</v>
      </c>
      <c r="CX11" s="116">
        <f>SUM(AT11,+BV11)</f>
        <v>0</v>
      </c>
      <c r="CY11" s="116">
        <f>SUM(AU11,+BW11)</f>
        <v>185586</v>
      </c>
      <c r="CZ11" s="116">
        <f>SUM(AV11,+BX11)</f>
        <v>13471</v>
      </c>
      <c r="DA11" s="116">
        <f>SUM(AW11,+BY11)</f>
        <v>0</v>
      </c>
      <c r="DB11" s="116">
        <f>SUM(AX11,+BZ11)</f>
        <v>193645</v>
      </c>
      <c r="DC11" s="116">
        <f>SUM(AY11,+CA11)</f>
        <v>0</v>
      </c>
      <c r="DD11" s="116">
        <f>SUM(AZ11,+CB11)</f>
        <v>147711</v>
      </c>
      <c r="DE11" s="116">
        <f>SUM(BA11,+CC11)</f>
        <v>45934</v>
      </c>
      <c r="DF11" s="116">
        <f>SUM(BB11,+CD11)</f>
        <v>0</v>
      </c>
      <c r="DG11" s="117" t="s">
        <v>399</v>
      </c>
      <c r="DH11" s="116">
        <f>SUM(BD11,+CF11)</f>
        <v>0</v>
      </c>
      <c r="DI11" s="116">
        <f>SUM(BE11,+CG11)</f>
        <v>0</v>
      </c>
      <c r="DJ11" s="116">
        <f>SUM(BF11,+CH11)</f>
        <v>652781</v>
      </c>
    </row>
    <row r="12" spans="1:114" ht="13.5" customHeight="1" x14ac:dyDescent="0.2">
      <c r="A12" s="114" t="s">
        <v>17</v>
      </c>
      <c r="B12" s="115" t="s">
        <v>336</v>
      </c>
      <c r="C12" s="114" t="s">
        <v>376</v>
      </c>
      <c r="D12" s="116">
        <f>SUM(E12,+L12)</f>
        <v>182855</v>
      </c>
      <c r="E12" s="116">
        <f>SUM(F12:I12)+K12</f>
        <v>199223</v>
      </c>
      <c r="F12" s="116">
        <v>0</v>
      </c>
      <c r="G12" s="116">
        <v>0</v>
      </c>
      <c r="H12" s="116">
        <v>0</v>
      </c>
      <c r="I12" s="116">
        <v>199223</v>
      </c>
      <c r="J12" s="116">
        <v>851529</v>
      </c>
      <c r="K12" s="116">
        <v>0</v>
      </c>
      <c r="L12" s="116">
        <v>-16368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182855</v>
      </c>
      <c r="W12" s="116">
        <f>+SUM(E12,N12)</f>
        <v>199223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199223</v>
      </c>
      <c r="AB12" s="116">
        <f>+SUM(J12,S12)</f>
        <v>851529</v>
      </c>
      <c r="AC12" s="116">
        <f>+SUM(K12,T12)</f>
        <v>0</v>
      </c>
      <c r="AD12" s="116">
        <f>+SUM(L12,U12)</f>
        <v>-16368</v>
      </c>
      <c r="AE12" s="116">
        <f>SUM(AF12,+AK12)</f>
        <v>171316</v>
      </c>
      <c r="AF12" s="116">
        <f>SUM(AG12:AJ12)</f>
        <v>171316</v>
      </c>
      <c r="AG12" s="116">
        <v>0</v>
      </c>
      <c r="AH12" s="116">
        <v>171316</v>
      </c>
      <c r="AI12" s="116">
        <v>0</v>
      </c>
      <c r="AJ12" s="116">
        <v>0</v>
      </c>
      <c r="AK12" s="116">
        <v>0</v>
      </c>
      <c r="AL12" s="117" t="s">
        <v>399</v>
      </c>
      <c r="AM12" s="116">
        <f>SUM(AN12,AS12,AW12,AX12,BD12)</f>
        <v>842873</v>
      </c>
      <c r="AN12" s="116">
        <f>SUM(AO12:AR12)</f>
        <v>53708</v>
      </c>
      <c r="AO12" s="116">
        <v>53708</v>
      </c>
      <c r="AP12" s="116">
        <v>0</v>
      </c>
      <c r="AQ12" s="116">
        <v>0</v>
      </c>
      <c r="AR12" s="116">
        <v>0</v>
      </c>
      <c r="AS12" s="116">
        <f>SUM(AT12:AV12)</f>
        <v>319361</v>
      </c>
      <c r="AT12" s="116">
        <v>0</v>
      </c>
      <c r="AU12" s="116">
        <v>227236</v>
      </c>
      <c r="AV12" s="116">
        <v>92125</v>
      </c>
      <c r="AW12" s="116">
        <v>0</v>
      </c>
      <c r="AX12" s="116">
        <f>SUM(AY12:BB12)</f>
        <v>469804</v>
      </c>
      <c r="AY12" s="116">
        <v>0</v>
      </c>
      <c r="AZ12" s="116">
        <v>456565</v>
      </c>
      <c r="BA12" s="116">
        <v>13239</v>
      </c>
      <c r="BB12" s="116">
        <v>0</v>
      </c>
      <c r="BC12" s="117" t="s">
        <v>399</v>
      </c>
      <c r="BD12" s="116">
        <v>0</v>
      </c>
      <c r="BE12" s="116">
        <v>20195</v>
      </c>
      <c r="BF12" s="116">
        <f>SUM(AE12,+AM12,+BE12)</f>
        <v>1034384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399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399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171316</v>
      </c>
      <c r="CJ12" s="116">
        <f>SUM(AF12,+BH12)</f>
        <v>171316</v>
      </c>
      <c r="CK12" s="116">
        <f>SUM(AG12,+BI12)</f>
        <v>0</v>
      </c>
      <c r="CL12" s="116">
        <f>SUM(AH12,+BJ12)</f>
        <v>171316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399</v>
      </c>
      <c r="CQ12" s="116">
        <f>SUM(AM12,+BO12)</f>
        <v>842873</v>
      </c>
      <c r="CR12" s="116">
        <f>SUM(AN12,+BP12)</f>
        <v>53708</v>
      </c>
      <c r="CS12" s="116">
        <f>SUM(AO12,+BQ12)</f>
        <v>53708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319361</v>
      </c>
      <c r="CX12" s="116">
        <f>SUM(AT12,+BV12)</f>
        <v>0</v>
      </c>
      <c r="CY12" s="116">
        <f>SUM(AU12,+BW12)</f>
        <v>227236</v>
      </c>
      <c r="CZ12" s="116">
        <f>SUM(AV12,+BX12)</f>
        <v>92125</v>
      </c>
      <c r="DA12" s="116">
        <f>SUM(AW12,+BY12)</f>
        <v>0</v>
      </c>
      <c r="DB12" s="116">
        <f>SUM(AX12,+BZ12)</f>
        <v>469804</v>
      </c>
      <c r="DC12" s="116">
        <f>SUM(AY12,+CA12)</f>
        <v>0</v>
      </c>
      <c r="DD12" s="116">
        <f>SUM(AZ12,+CB12)</f>
        <v>456565</v>
      </c>
      <c r="DE12" s="116">
        <f>SUM(BA12,+CC12)</f>
        <v>13239</v>
      </c>
      <c r="DF12" s="116">
        <f>SUM(BB12,+CD12)</f>
        <v>0</v>
      </c>
      <c r="DG12" s="117" t="s">
        <v>399</v>
      </c>
      <c r="DH12" s="116">
        <f>SUM(BD12,+CF12)</f>
        <v>0</v>
      </c>
      <c r="DI12" s="116">
        <f>SUM(BE12,+CG12)</f>
        <v>20195</v>
      </c>
      <c r="DJ12" s="116">
        <f>SUM(BF12,+CH12)</f>
        <v>1034384</v>
      </c>
    </row>
    <row r="13" spans="1:114" ht="13.5" customHeight="1" x14ac:dyDescent="0.2">
      <c r="A13" s="114" t="s">
        <v>17</v>
      </c>
      <c r="B13" s="115" t="s">
        <v>362</v>
      </c>
      <c r="C13" s="114" t="s">
        <v>363</v>
      </c>
      <c r="D13" s="116">
        <f>SUM(E13,+L13)</f>
        <v>555886</v>
      </c>
      <c r="E13" s="116">
        <f>SUM(F13:I13)+K13</f>
        <v>462408</v>
      </c>
      <c r="F13" s="116">
        <v>146401</v>
      </c>
      <c r="G13" s="116">
        <v>0</v>
      </c>
      <c r="H13" s="116">
        <v>254100</v>
      </c>
      <c r="I13" s="116">
        <v>61907</v>
      </c>
      <c r="J13" s="116">
        <v>908358</v>
      </c>
      <c r="K13" s="116">
        <v>0</v>
      </c>
      <c r="L13" s="116">
        <v>93478</v>
      </c>
      <c r="M13" s="116">
        <f>SUM(N13,+U13)</f>
        <v>8503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98861</v>
      </c>
      <c r="T13" s="116">
        <v>0</v>
      </c>
      <c r="U13" s="116">
        <v>8503</v>
      </c>
      <c r="V13" s="116">
        <f>+SUM(D13,M13)</f>
        <v>564389</v>
      </c>
      <c r="W13" s="116">
        <f>+SUM(E13,N13)</f>
        <v>462408</v>
      </c>
      <c r="X13" s="116">
        <f>+SUM(F13,O13)</f>
        <v>146401</v>
      </c>
      <c r="Y13" s="116">
        <f>+SUM(G13,P13)</f>
        <v>0</v>
      </c>
      <c r="Z13" s="116">
        <f>+SUM(H13,Q13)</f>
        <v>254100</v>
      </c>
      <c r="AA13" s="116">
        <f>+SUM(I13,R13)</f>
        <v>61907</v>
      </c>
      <c r="AB13" s="116">
        <f>+SUM(J13,S13)</f>
        <v>1007219</v>
      </c>
      <c r="AC13" s="116">
        <f>+SUM(K13,T13)</f>
        <v>0</v>
      </c>
      <c r="AD13" s="116">
        <f>+SUM(L13,U13)</f>
        <v>101981</v>
      </c>
      <c r="AE13" s="116">
        <f>SUM(AF13,+AK13)</f>
        <v>935913</v>
      </c>
      <c r="AF13" s="116">
        <f>SUM(AG13:AJ13)</f>
        <v>880605</v>
      </c>
      <c r="AG13" s="116">
        <v>0</v>
      </c>
      <c r="AH13" s="116">
        <v>880605</v>
      </c>
      <c r="AI13" s="116">
        <v>0</v>
      </c>
      <c r="AJ13" s="116">
        <v>0</v>
      </c>
      <c r="AK13" s="116">
        <v>55308</v>
      </c>
      <c r="AL13" s="117" t="s">
        <v>399</v>
      </c>
      <c r="AM13" s="116">
        <f>SUM(AN13,AS13,AW13,AX13,BD13)</f>
        <v>528331</v>
      </c>
      <c r="AN13" s="116">
        <f>SUM(AO13:AR13)</f>
        <v>68004</v>
      </c>
      <c r="AO13" s="116">
        <v>68004</v>
      </c>
      <c r="AP13" s="116">
        <v>0</v>
      </c>
      <c r="AQ13" s="116">
        <v>0</v>
      </c>
      <c r="AR13" s="116">
        <v>0</v>
      </c>
      <c r="AS13" s="116">
        <f>SUM(AT13:AV13)</f>
        <v>223061</v>
      </c>
      <c r="AT13" s="116">
        <v>0</v>
      </c>
      <c r="AU13" s="116">
        <v>152797</v>
      </c>
      <c r="AV13" s="116">
        <v>70264</v>
      </c>
      <c r="AW13" s="116">
        <v>0</v>
      </c>
      <c r="AX13" s="116">
        <f>SUM(AY13:BB13)</f>
        <v>237266</v>
      </c>
      <c r="AY13" s="116">
        <v>0</v>
      </c>
      <c r="AZ13" s="116">
        <v>181260</v>
      </c>
      <c r="BA13" s="116">
        <v>7786</v>
      </c>
      <c r="BB13" s="116">
        <v>48220</v>
      </c>
      <c r="BC13" s="117" t="s">
        <v>399</v>
      </c>
      <c r="BD13" s="116">
        <v>0</v>
      </c>
      <c r="BE13" s="116">
        <v>0</v>
      </c>
      <c r="BF13" s="116">
        <f>SUM(AE13,+AM13,+BE13)</f>
        <v>1464244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399</v>
      </c>
      <c r="BO13" s="116">
        <f>SUM(BP13,BU13,BY13,BZ13,CF13)</f>
        <v>107364</v>
      </c>
      <c r="BP13" s="116">
        <f>SUM(BQ13:BT13)</f>
        <v>13935</v>
      </c>
      <c r="BQ13" s="116">
        <v>13935</v>
      </c>
      <c r="BR13" s="116">
        <v>0</v>
      </c>
      <c r="BS13" s="116">
        <v>0</v>
      </c>
      <c r="BT13" s="116">
        <v>0</v>
      </c>
      <c r="BU13" s="116">
        <f>SUM(BV13:BX13)</f>
        <v>66589</v>
      </c>
      <c r="BV13" s="116">
        <v>0</v>
      </c>
      <c r="BW13" s="116">
        <v>66589</v>
      </c>
      <c r="BX13" s="116">
        <v>0</v>
      </c>
      <c r="BY13" s="116">
        <v>0</v>
      </c>
      <c r="BZ13" s="116">
        <f>SUM(CA13:CD13)</f>
        <v>26840</v>
      </c>
      <c r="CA13" s="116">
        <v>0</v>
      </c>
      <c r="CB13" s="116">
        <v>25658</v>
      </c>
      <c r="CC13" s="116">
        <v>0</v>
      </c>
      <c r="CD13" s="116">
        <v>1182</v>
      </c>
      <c r="CE13" s="117" t="s">
        <v>399</v>
      </c>
      <c r="CF13" s="116">
        <v>0</v>
      </c>
      <c r="CG13" s="116">
        <v>0</v>
      </c>
      <c r="CH13" s="116">
        <f>SUM(BG13,+BO13,+CG13)</f>
        <v>107364</v>
      </c>
      <c r="CI13" s="116">
        <f>SUM(AE13,+BG13)</f>
        <v>935913</v>
      </c>
      <c r="CJ13" s="116">
        <f>SUM(AF13,+BH13)</f>
        <v>880605</v>
      </c>
      <c r="CK13" s="116">
        <f>SUM(AG13,+BI13)</f>
        <v>0</v>
      </c>
      <c r="CL13" s="116">
        <f>SUM(AH13,+BJ13)</f>
        <v>880605</v>
      </c>
      <c r="CM13" s="116">
        <f>SUM(AI13,+BK13)</f>
        <v>0</v>
      </c>
      <c r="CN13" s="116">
        <f>SUM(AJ13,+BL13)</f>
        <v>0</v>
      </c>
      <c r="CO13" s="116">
        <f>SUM(AK13,+BM13)</f>
        <v>55308</v>
      </c>
      <c r="CP13" s="117" t="s">
        <v>399</v>
      </c>
      <c r="CQ13" s="116">
        <f>SUM(AM13,+BO13)</f>
        <v>635695</v>
      </c>
      <c r="CR13" s="116">
        <f>SUM(AN13,+BP13)</f>
        <v>81939</v>
      </c>
      <c r="CS13" s="116">
        <f>SUM(AO13,+BQ13)</f>
        <v>81939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289650</v>
      </c>
      <c r="CX13" s="116">
        <f>SUM(AT13,+BV13)</f>
        <v>0</v>
      </c>
      <c r="CY13" s="116">
        <f>SUM(AU13,+BW13)</f>
        <v>219386</v>
      </c>
      <c r="CZ13" s="116">
        <f>SUM(AV13,+BX13)</f>
        <v>70264</v>
      </c>
      <c r="DA13" s="116">
        <f>SUM(AW13,+BY13)</f>
        <v>0</v>
      </c>
      <c r="DB13" s="116">
        <f>SUM(AX13,+BZ13)</f>
        <v>264106</v>
      </c>
      <c r="DC13" s="116">
        <f>SUM(AY13,+CA13)</f>
        <v>0</v>
      </c>
      <c r="DD13" s="116">
        <f>SUM(AZ13,+CB13)</f>
        <v>206918</v>
      </c>
      <c r="DE13" s="116">
        <f>SUM(BA13,+CC13)</f>
        <v>7786</v>
      </c>
      <c r="DF13" s="116">
        <f>SUM(BB13,+CD13)</f>
        <v>49402</v>
      </c>
      <c r="DG13" s="117" t="s">
        <v>399</v>
      </c>
      <c r="DH13" s="116">
        <f>SUM(BD13,+CF13)</f>
        <v>0</v>
      </c>
      <c r="DI13" s="116">
        <f>SUM(BE13,+CG13)</f>
        <v>0</v>
      </c>
      <c r="DJ13" s="116">
        <f>SUM(BF13,+CH13)</f>
        <v>1571608</v>
      </c>
    </row>
    <row r="14" spans="1:114" ht="13.5" customHeight="1" x14ac:dyDescent="0.2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2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2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新潟県</v>
      </c>
      <c r="B7" s="132" t="str">
        <f>'廃棄物事業経費（市町村）'!B7</f>
        <v>15000</v>
      </c>
      <c r="C7" s="131" t="s">
        <v>33</v>
      </c>
      <c r="D7" s="133">
        <f>SUM(E7,+L7)</f>
        <v>39303754</v>
      </c>
      <c r="E7" s="133">
        <f>+SUM(F7:I7,K7)</f>
        <v>16484154</v>
      </c>
      <c r="F7" s="133">
        <f t="shared" ref="F7:L7" si="0">SUM(F$8:F$257)</f>
        <v>2390657</v>
      </c>
      <c r="G7" s="133">
        <f t="shared" si="0"/>
        <v>8191</v>
      </c>
      <c r="H7" s="133">
        <f t="shared" si="0"/>
        <v>5373600</v>
      </c>
      <c r="I7" s="133">
        <f t="shared" si="0"/>
        <v>5595457</v>
      </c>
      <c r="J7" s="133">
        <f t="shared" si="0"/>
        <v>3290840</v>
      </c>
      <c r="K7" s="133">
        <f t="shared" si="0"/>
        <v>3116249</v>
      </c>
      <c r="L7" s="133">
        <f t="shared" si="0"/>
        <v>22819600</v>
      </c>
      <c r="M7" s="133">
        <f>SUM(N7,+U7)</f>
        <v>4205493</v>
      </c>
      <c r="N7" s="133">
        <f>+SUM(O7:R7,T7)</f>
        <v>767238</v>
      </c>
      <c r="O7" s="133">
        <f t="shared" ref="O7:U7" si="1">SUM(O$8:O$257)</f>
        <v>5264</v>
      </c>
      <c r="P7" s="133">
        <f t="shared" si="1"/>
        <v>0</v>
      </c>
      <c r="Q7" s="133">
        <f t="shared" si="1"/>
        <v>13000</v>
      </c>
      <c r="R7" s="133">
        <f t="shared" si="1"/>
        <v>650962</v>
      </c>
      <c r="S7" s="133">
        <f t="shared" si="1"/>
        <v>273349</v>
      </c>
      <c r="T7" s="133">
        <f t="shared" si="1"/>
        <v>98012</v>
      </c>
      <c r="U7" s="133">
        <f t="shared" si="1"/>
        <v>3438255</v>
      </c>
      <c r="V7" s="133">
        <f t="shared" ref="V7:AB7" si="2">+SUM(D7,M7)</f>
        <v>43509247</v>
      </c>
      <c r="W7" s="133">
        <f t="shared" si="2"/>
        <v>17251392</v>
      </c>
      <c r="X7" s="133">
        <f t="shared" si="2"/>
        <v>2395921</v>
      </c>
      <c r="Y7" s="133">
        <f t="shared" si="2"/>
        <v>8191</v>
      </c>
      <c r="Z7" s="133">
        <f t="shared" si="2"/>
        <v>5386600</v>
      </c>
      <c r="AA7" s="133">
        <f t="shared" si="2"/>
        <v>6246419</v>
      </c>
      <c r="AB7" s="133">
        <f t="shared" si="2"/>
        <v>3564189</v>
      </c>
      <c r="AC7" s="133">
        <f>+SUM(K7,T7)</f>
        <v>3214261</v>
      </c>
      <c r="AD7" s="133">
        <f>+SUM(L7,U7)</f>
        <v>26257855</v>
      </c>
    </row>
    <row r="8" spans="1:32" ht="13.5" customHeight="1" x14ac:dyDescent="0.2">
      <c r="A8" s="114" t="s">
        <v>17</v>
      </c>
      <c r="B8" s="115" t="s">
        <v>323</v>
      </c>
      <c r="C8" s="114" t="s">
        <v>324</v>
      </c>
      <c r="D8" s="116">
        <f>SUM(E8,+L8)</f>
        <v>9665246</v>
      </c>
      <c r="E8" s="116">
        <f>+SUM(F8:I8,K8)</f>
        <v>3015858</v>
      </c>
      <c r="F8" s="116">
        <v>14697</v>
      </c>
      <c r="G8" s="116">
        <v>1031</v>
      </c>
      <c r="H8" s="116">
        <v>0</v>
      </c>
      <c r="I8" s="116">
        <v>1949374</v>
      </c>
      <c r="J8" s="116"/>
      <c r="K8" s="116">
        <v>1050756</v>
      </c>
      <c r="L8" s="116">
        <v>6649388</v>
      </c>
      <c r="M8" s="116">
        <f>SUM(N8,+U8)</f>
        <v>1020991</v>
      </c>
      <c r="N8" s="116">
        <f>+SUM(O8:R8,T8)</f>
        <v>101242</v>
      </c>
      <c r="O8" s="116">
        <v>0</v>
      </c>
      <c r="P8" s="116">
        <v>0</v>
      </c>
      <c r="Q8" s="116">
        <v>0</v>
      </c>
      <c r="R8" s="116">
        <v>98593</v>
      </c>
      <c r="S8" s="116"/>
      <c r="T8" s="116">
        <v>2649</v>
      </c>
      <c r="U8" s="116">
        <v>919749</v>
      </c>
      <c r="V8" s="116">
        <f>+SUM(D8,M8)</f>
        <v>10686237</v>
      </c>
      <c r="W8" s="116">
        <f>+SUM(E8,N8)</f>
        <v>3117100</v>
      </c>
      <c r="X8" s="116">
        <f>+SUM(F8,O8)</f>
        <v>14697</v>
      </c>
      <c r="Y8" s="116">
        <f>+SUM(G8,P8)</f>
        <v>1031</v>
      </c>
      <c r="Z8" s="116">
        <f>+SUM(H8,Q8)</f>
        <v>0</v>
      </c>
      <c r="AA8" s="116">
        <f>+SUM(I8,R8)</f>
        <v>2047967</v>
      </c>
      <c r="AB8" s="116">
        <f>+SUM(J8,S8)</f>
        <v>0</v>
      </c>
      <c r="AC8" s="116">
        <f>+SUM(K8,T8)</f>
        <v>1053405</v>
      </c>
      <c r="AD8" s="116">
        <f>+SUM(L8,U8)</f>
        <v>7569137</v>
      </c>
      <c r="AE8" s="205" t="s">
        <v>325</v>
      </c>
    </row>
    <row r="9" spans="1:32" ht="13.5" customHeight="1" x14ac:dyDescent="0.2">
      <c r="A9" s="114" t="s">
        <v>17</v>
      </c>
      <c r="B9" s="115" t="s">
        <v>328</v>
      </c>
      <c r="C9" s="114" t="s">
        <v>329</v>
      </c>
      <c r="D9" s="116">
        <f>SUM(E9,+L9)</f>
        <v>7890592</v>
      </c>
      <c r="E9" s="116">
        <f>+SUM(F9:I9,K9)</f>
        <v>6046259</v>
      </c>
      <c r="F9" s="116">
        <v>1636547</v>
      </c>
      <c r="G9" s="116">
        <v>0</v>
      </c>
      <c r="H9" s="116">
        <v>3502300</v>
      </c>
      <c r="I9" s="116">
        <v>669029</v>
      </c>
      <c r="J9" s="116"/>
      <c r="K9" s="116">
        <v>238383</v>
      </c>
      <c r="L9" s="116">
        <v>1844333</v>
      </c>
      <c r="M9" s="116">
        <f>SUM(N9,+U9)</f>
        <v>186463</v>
      </c>
      <c r="N9" s="116">
        <f>+SUM(O9:R9,T9)</f>
        <v>65298</v>
      </c>
      <c r="O9" s="116">
        <v>0</v>
      </c>
      <c r="P9" s="116">
        <v>0</v>
      </c>
      <c r="Q9" s="116">
        <v>9100</v>
      </c>
      <c r="R9" s="116">
        <v>47746</v>
      </c>
      <c r="S9" s="116"/>
      <c r="T9" s="116">
        <v>8452</v>
      </c>
      <c r="U9" s="116">
        <v>121165</v>
      </c>
      <c r="V9" s="116">
        <f>+SUM(D9,M9)</f>
        <v>8077055</v>
      </c>
      <c r="W9" s="116">
        <f>+SUM(E9,N9)</f>
        <v>6111557</v>
      </c>
      <c r="X9" s="116">
        <f>+SUM(F9,O9)</f>
        <v>1636547</v>
      </c>
      <c r="Y9" s="116">
        <f>+SUM(G9,P9)</f>
        <v>0</v>
      </c>
      <c r="Z9" s="116">
        <f>+SUM(H9,Q9)</f>
        <v>3511400</v>
      </c>
      <c r="AA9" s="116">
        <f>+SUM(I9,R9)</f>
        <v>716775</v>
      </c>
      <c r="AB9" s="116">
        <f>+SUM(J9,S9)</f>
        <v>0</v>
      </c>
      <c r="AC9" s="116">
        <f>+SUM(K9,T9)</f>
        <v>246835</v>
      </c>
      <c r="AD9" s="116">
        <f>+SUM(L9,U9)</f>
        <v>1965498</v>
      </c>
      <c r="AE9" s="205" t="s">
        <v>325</v>
      </c>
    </row>
    <row r="10" spans="1:32" ht="13.5" customHeight="1" x14ac:dyDescent="0.2">
      <c r="A10" s="114" t="s">
        <v>17</v>
      </c>
      <c r="B10" s="115" t="s">
        <v>330</v>
      </c>
      <c r="C10" s="114" t="s">
        <v>331</v>
      </c>
      <c r="D10" s="116">
        <f>SUM(E10,+L10)</f>
        <v>1424897</v>
      </c>
      <c r="E10" s="116">
        <f>+SUM(F10:I10,K10)</f>
        <v>313009</v>
      </c>
      <c r="F10" s="116">
        <v>0</v>
      </c>
      <c r="G10" s="116">
        <v>0</v>
      </c>
      <c r="H10" s="116">
        <v>0</v>
      </c>
      <c r="I10" s="116">
        <v>265498</v>
      </c>
      <c r="J10" s="116"/>
      <c r="K10" s="116">
        <v>47511</v>
      </c>
      <c r="L10" s="116">
        <v>1111888</v>
      </c>
      <c r="M10" s="116">
        <f>SUM(N10,+U10)</f>
        <v>256962</v>
      </c>
      <c r="N10" s="116">
        <f>+SUM(O10:R10,T10)</f>
        <v>43921</v>
      </c>
      <c r="O10" s="116">
        <v>0</v>
      </c>
      <c r="P10" s="116">
        <v>0</v>
      </c>
      <c r="Q10" s="116">
        <v>0</v>
      </c>
      <c r="R10" s="116">
        <v>43921</v>
      </c>
      <c r="S10" s="116"/>
      <c r="T10" s="116">
        <v>0</v>
      </c>
      <c r="U10" s="116">
        <v>213041</v>
      </c>
      <c r="V10" s="116">
        <f>+SUM(D10,M10)</f>
        <v>1681859</v>
      </c>
      <c r="W10" s="116">
        <f>+SUM(E10,N10)</f>
        <v>356930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309419</v>
      </c>
      <c r="AB10" s="116">
        <f>+SUM(J10,S10)</f>
        <v>0</v>
      </c>
      <c r="AC10" s="116">
        <f>+SUM(K10,T10)</f>
        <v>47511</v>
      </c>
      <c r="AD10" s="116">
        <f>+SUM(L10,U10)</f>
        <v>1324929</v>
      </c>
      <c r="AE10" s="205" t="s">
        <v>325</v>
      </c>
    </row>
    <row r="11" spans="1:32" ht="13.5" customHeight="1" x14ac:dyDescent="0.2">
      <c r="A11" s="114" t="s">
        <v>17</v>
      </c>
      <c r="B11" s="115" t="s">
        <v>332</v>
      </c>
      <c r="C11" s="114" t="s">
        <v>333</v>
      </c>
      <c r="D11" s="116">
        <f>SUM(E11,+L11)</f>
        <v>1098391</v>
      </c>
      <c r="E11" s="116">
        <f>+SUM(F11:I11,K11)</f>
        <v>328686</v>
      </c>
      <c r="F11" s="116">
        <v>6350</v>
      </c>
      <c r="G11" s="116">
        <v>7150</v>
      </c>
      <c r="H11" s="116">
        <v>0</v>
      </c>
      <c r="I11" s="116">
        <v>233137</v>
      </c>
      <c r="J11" s="116"/>
      <c r="K11" s="116">
        <v>82049</v>
      </c>
      <c r="L11" s="116">
        <v>769705</v>
      </c>
      <c r="M11" s="116">
        <f>SUM(N11,+U11)</f>
        <v>131966</v>
      </c>
      <c r="N11" s="116">
        <f>+SUM(O11:R11,T11)</f>
        <v>34707</v>
      </c>
      <c r="O11" s="116">
        <v>0</v>
      </c>
      <c r="P11" s="116">
        <v>0</v>
      </c>
      <c r="Q11" s="116">
        <v>0</v>
      </c>
      <c r="R11" s="116">
        <v>15759</v>
      </c>
      <c r="S11" s="116"/>
      <c r="T11" s="116">
        <v>18948</v>
      </c>
      <c r="U11" s="116">
        <v>97259</v>
      </c>
      <c r="V11" s="116">
        <f>+SUM(D11,M11)</f>
        <v>1230357</v>
      </c>
      <c r="W11" s="116">
        <f>+SUM(E11,N11)</f>
        <v>363393</v>
      </c>
      <c r="X11" s="116">
        <f>+SUM(F11,O11)</f>
        <v>6350</v>
      </c>
      <c r="Y11" s="116">
        <f>+SUM(G11,P11)</f>
        <v>7150</v>
      </c>
      <c r="Z11" s="116">
        <f>+SUM(H11,Q11)</f>
        <v>0</v>
      </c>
      <c r="AA11" s="116">
        <f>+SUM(I11,R11)</f>
        <v>248896</v>
      </c>
      <c r="AB11" s="116">
        <f>+SUM(J11,S11)</f>
        <v>0</v>
      </c>
      <c r="AC11" s="116">
        <f>+SUM(K11,T11)</f>
        <v>100997</v>
      </c>
      <c r="AD11" s="116">
        <f>+SUM(L11,U11)</f>
        <v>866964</v>
      </c>
      <c r="AE11" s="205" t="s">
        <v>325</v>
      </c>
    </row>
    <row r="12" spans="1:32" ht="13.5" customHeight="1" x14ac:dyDescent="0.2">
      <c r="A12" s="114" t="s">
        <v>17</v>
      </c>
      <c r="B12" s="115" t="s">
        <v>334</v>
      </c>
      <c r="C12" s="114" t="s">
        <v>335</v>
      </c>
      <c r="D12" s="116">
        <f>SUM(E12,+L12)</f>
        <v>991567</v>
      </c>
      <c r="E12" s="116">
        <f>+SUM(F12:I12,K12)</f>
        <v>198931</v>
      </c>
      <c r="F12" s="116">
        <v>0</v>
      </c>
      <c r="G12" s="116">
        <v>0</v>
      </c>
      <c r="H12" s="116">
        <v>0</v>
      </c>
      <c r="I12" s="116">
        <v>166294</v>
      </c>
      <c r="J12" s="116"/>
      <c r="K12" s="116">
        <v>32637</v>
      </c>
      <c r="L12" s="116">
        <v>792636</v>
      </c>
      <c r="M12" s="116">
        <f>SUM(N12,+U12)</f>
        <v>278182</v>
      </c>
      <c r="N12" s="116">
        <f>+SUM(O12:R12,T12)</f>
        <v>90454</v>
      </c>
      <c r="O12" s="116">
        <v>0</v>
      </c>
      <c r="P12" s="116">
        <v>0</v>
      </c>
      <c r="Q12" s="116">
        <v>0</v>
      </c>
      <c r="R12" s="116">
        <v>79759</v>
      </c>
      <c r="S12" s="116"/>
      <c r="T12" s="116">
        <v>10695</v>
      </c>
      <c r="U12" s="116">
        <v>187728</v>
      </c>
      <c r="V12" s="116">
        <f>+SUM(D12,M12)</f>
        <v>1269749</v>
      </c>
      <c r="W12" s="116">
        <f>+SUM(E12,N12)</f>
        <v>289385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246053</v>
      </c>
      <c r="AB12" s="116">
        <f>+SUM(J12,S12)</f>
        <v>0</v>
      </c>
      <c r="AC12" s="116">
        <f>+SUM(K12,T12)</f>
        <v>43332</v>
      </c>
      <c r="AD12" s="116">
        <f>+SUM(L12,U12)</f>
        <v>980364</v>
      </c>
      <c r="AE12" s="205" t="s">
        <v>325</v>
      </c>
    </row>
    <row r="13" spans="1:32" ht="13.5" customHeight="1" x14ac:dyDescent="0.2">
      <c r="A13" s="114" t="s">
        <v>17</v>
      </c>
      <c r="B13" s="115" t="s">
        <v>338</v>
      </c>
      <c r="C13" s="114" t="s">
        <v>339</v>
      </c>
      <c r="D13" s="116">
        <f>SUM(E13,+L13)</f>
        <v>669271</v>
      </c>
      <c r="E13" s="116">
        <f>+SUM(F13:I13,K13)</f>
        <v>146478</v>
      </c>
      <c r="F13" s="116">
        <v>0</v>
      </c>
      <c r="G13" s="116">
        <v>0</v>
      </c>
      <c r="H13" s="116">
        <v>0</v>
      </c>
      <c r="I13" s="116">
        <v>73239</v>
      </c>
      <c r="J13" s="116"/>
      <c r="K13" s="116">
        <v>73239</v>
      </c>
      <c r="L13" s="116">
        <v>522793</v>
      </c>
      <c r="M13" s="116">
        <f>SUM(N13,+U13)</f>
        <v>62198</v>
      </c>
      <c r="N13" s="116">
        <f>+SUM(O13:R13,T13)</f>
        <v>8068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8068</v>
      </c>
      <c r="U13" s="116">
        <v>54130</v>
      </c>
      <c r="V13" s="116">
        <f>+SUM(D13,M13)</f>
        <v>731469</v>
      </c>
      <c r="W13" s="116">
        <f>+SUM(E13,N13)</f>
        <v>154546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73239</v>
      </c>
      <c r="AB13" s="116">
        <f>+SUM(J13,S13)</f>
        <v>0</v>
      </c>
      <c r="AC13" s="116">
        <f>+SUM(K13,T13)</f>
        <v>81307</v>
      </c>
      <c r="AD13" s="116">
        <f>+SUM(L13,U13)</f>
        <v>576923</v>
      </c>
      <c r="AE13" s="205" t="s">
        <v>325</v>
      </c>
    </row>
    <row r="14" spans="1:32" ht="13.5" customHeight="1" x14ac:dyDescent="0.2">
      <c r="A14" s="114" t="s">
        <v>17</v>
      </c>
      <c r="B14" s="115" t="s">
        <v>340</v>
      </c>
      <c r="C14" s="114" t="s">
        <v>341</v>
      </c>
      <c r="D14" s="116">
        <f>SUM(E14,+L14)</f>
        <v>411187</v>
      </c>
      <c r="E14" s="116">
        <f>+SUM(F14:I14,K14)</f>
        <v>7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7</v>
      </c>
      <c r="L14" s="116">
        <v>411180</v>
      </c>
      <c r="M14" s="116">
        <f>SUM(N14,+U14)</f>
        <v>104203</v>
      </c>
      <c r="N14" s="116">
        <f>+SUM(O14:R14,T14)</f>
        <v>5977</v>
      </c>
      <c r="O14" s="116">
        <v>264</v>
      </c>
      <c r="P14" s="116">
        <v>0</v>
      </c>
      <c r="Q14" s="116">
        <v>0</v>
      </c>
      <c r="R14" s="116">
        <v>5713</v>
      </c>
      <c r="S14" s="116"/>
      <c r="T14" s="116">
        <v>0</v>
      </c>
      <c r="U14" s="116">
        <v>98226</v>
      </c>
      <c r="V14" s="116">
        <f>+SUM(D14,M14)</f>
        <v>515390</v>
      </c>
      <c r="W14" s="116">
        <f>+SUM(E14,N14)</f>
        <v>5984</v>
      </c>
      <c r="X14" s="116">
        <f>+SUM(F14,O14)</f>
        <v>264</v>
      </c>
      <c r="Y14" s="116">
        <f>+SUM(G14,P14)</f>
        <v>0</v>
      </c>
      <c r="Z14" s="116">
        <f>+SUM(H14,Q14)</f>
        <v>0</v>
      </c>
      <c r="AA14" s="116">
        <f>+SUM(I14,R14)</f>
        <v>5713</v>
      </c>
      <c r="AB14" s="116">
        <f>+SUM(J14,S14)</f>
        <v>0</v>
      </c>
      <c r="AC14" s="116">
        <f>+SUM(K14,T14)</f>
        <v>7</v>
      </c>
      <c r="AD14" s="116">
        <f>+SUM(L14,U14)</f>
        <v>509406</v>
      </c>
      <c r="AE14" s="205" t="s">
        <v>325</v>
      </c>
    </row>
    <row r="15" spans="1:32" ht="13.5" customHeight="1" x14ac:dyDescent="0.2">
      <c r="A15" s="114" t="s">
        <v>17</v>
      </c>
      <c r="B15" s="115" t="s">
        <v>344</v>
      </c>
      <c r="C15" s="114" t="s">
        <v>345</v>
      </c>
      <c r="D15" s="116">
        <f>SUM(E15,+L15)</f>
        <v>1848788</v>
      </c>
      <c r="E15" s="116">
        <f>+SUM(F15:I15,K15)</f>
        <v>1172512</v>
      </c>
      <c r="F15" s="116">
        <v>288212</v>
      </c>
      <c r="G15" s="116">
        <v>0</v>
      </c>
      <c r="H15" s="116">
        <v>702400</v>
      </c>
      <c r="I15" s="116">
        <v>118811</v>
      </c>
      <c r="J15" s="116"/>
      <c r="K15" s="116">
        <v>63089</v>
      </c>
      <c r="L15" s="116">
        <v>676276</v>
      </c>
      <c r="M15" s="116">
        <f>SUM(N15,+U15)</f>
        <v>95744</v>
      </c>
      <c r="N15" s="116">
        <f>+SUM(O15:R15,T15)</f>
        <v>15253</v>
      </c>
      <c r="O15" s="116">
        <v>0</v>
      </c>
      <c r="P15" s="116">
        <v>0</v>
      </c>
      <c r="Q15" s="116">
        <v>0</v>
      </c>
      <c r="R15" s="116">
        <v>15252</v>
      </c>
      <c r="S15" s="116"/>
      <c r="T15" s="116">
        <v>1</v>
      </c>
      <c r="U15" s="116">
        <v>80491</v>
      </c>
      <c r="V15" s="116">
        <f>+SUM(D15,M15)</f>
        <v>1944532</v>
      </c>
      <c r="W15" s="116">
        <f>+SUM(E15,N15)</f>
        <v>1187765</v>
      </c>
      <c r="X15" s="116">
        <f>+SUM(F15,O15)</f>
        <v>288212</v>
      </c>
      <c r="Y15" s="116">
        <f>+SUM(G15,P15)</f>
        <v>0</v>
      </c>
      <c r="Z15" s="116">
        <f>+SUM(H15,Q15)</f>
        <v>702400</v>
      </c>
      <c r="AA15" s="116">
        <f>+SUM(I15,R15)</f>
        <v>134063</v>
      </c>
      <c r="AB15" s="116">
        <f>+SUM(J15,S15)</f>
        <v>0</v>
      </c>
      <c r="AC15" s="116">
        <f>+SUM(K15,T15)</f>
        <v>63090</v>
      </c>
      <c r="AD15" s="116">
        <f>+SUM(L15,U15)</f>
        <v>756767</v>
      </c>
      <c r="AE15" s="205" t="s">
        <v>325</v>
      </c>
    </row>
    <row r="16" spans="1:32" ht="13.5" customHeight="1" x14ac:dyDescent="0.2">
      <c r="A16" s="114" t="s">
        <v>17</v>
      </c>
      <c r="B16" s="115" t="s">
        <v>348</v>
      </c>
      <c r="C16" s="114" t="s">
        <v>349</v>
      </c>
      <c r="D16" s="116">
        <f>SUM(E16,+L16)</f>
        <v>582153</v>
      </c>
      <c r="E16" s="116">
        <f>+SUM(F16:I16,K16)</f>
        <v>266944</v>
      </c>
      <c r="F16" s="116">
        <v>0</v>
      </c>
      <c r="G16" s="116">
        <v>0</v>
      </c>
      <c r="H16" s="116">
        <v>140200</v>
      </c>
      <c r="I16" s="116">
        <v>100971</v>
      </c>
      <c r="J16" s="116"/>
      <c r="K16" s="116">
        <v>25773</v>
      </c>
      <c r="L16" s="116">
        <v>315209</v>
      </c>
      <c r="M16" s="116">
        <f>SUM(N16,+U16)</f>
        <v>22836</v>
      </c>
      <c r="N16" s="116">
        <f>+SUM(O16:R16,T16)</f>
        <v>8354</v>
      </c>
      <c r="O16" s="116">
        <v>0</v>
      </c>
      <c r="P16" s="116">
        <v>0</v>
      </c>
      <c r="Q16" s="116">
        <v>3900</v>
      </c>
      <c r="R16" s="116">
        <v>4454</v>
      </c>
      <c r="S16" s="116"/>
      <c r="T16" s="116">
        <v>0</v>
      </c>
      <c r="U16" s="116">
        <v>14482</v>
      </c>
      <c r="V16" s="116">
        <f>+SUM(D16,M16)</f>
        <v>604989</v>
      </c>
      <c r="W16" s="116">
        <f>+SUM(E16,N16)</f>
        <v>275298</v>
      </c>
      <c r="X16" s="116">
        <f>+SUM(F16,O16)</f>
        <v>0</v>
      </c>
      <c r="Y16" s="116">
        <f>+SUM(G16,P16)</f>
        <v>0</v>
      </c>
      <c r="Z16" s="116">
        <f>+SUM(H16,Q16)</f>
        <v>144100</v>
      </c>
      <c r="AA16" s="116">
        <f>+SUM(I16,R16)</f>
        <v>105425</v>
      </c>
      <c r="AB16" s="116">
        <f>+SUM(J16,S16)</f>
        <v>0</v>
      </c>
      <c r="AC16" s="116">
        <f>+SUM(K16,T16)</f>
        <v>25773</v>
      </c>
      <c r="AD16" s="116">
        <f>+SUM(L16,U16)</f>
        <v>329691</v>
      </c>
      <c r="AE16" s="205" t="s">
        <v>325</v>
      </c>
    </row>
    <row r="17" spans="1:31" ht="13.5" customHeight="1" x14ac:dyDescent="0.2">
      <c r="A17" s="114" t="s">
        <v>17</v>
      </c>
      <c r="B17" s="115" t="s">
        <v>350</v>
      </c>
      <c r="C17" s="114" t="s">
        <v>351</v>
      </c>
      <c r="D17" s="116">
        <f>SUM(E17,+L17)</f>
        <v>1073575</v>
      </c>
      <c r="E17" s="116">
        <f>+SUM(F17:I17,K17)</f>
        <v>247588</v>
      </c>
      <c r="F17" s="116">
        <v>0</v>
      </c>
      <c r="G17" s="116">
        <v>0</v>
      </c>
      <c r="H17" s="116">
        <v>0</v>
      </c>
      <c r="I17" s="116">
        <v>154090</v>
      </c>
      <c r="J17" s="116"/>
      <c r="K17" s="116">
        <v>93498</v>
      </c>
      <c r="L17" s="116">
        <v>825987</v>
      </c>
      <c r="M17" s="116">
        <f>SUM(N17,+U17)</f>
        <v>278726</v>
      </c>
      <c r="N17" s="116">
        <f>+SUM(O17:R17,T17)</f>
        <v>56033</v>
      </c>
      <c r="O17" s="116">
        <v>0</v>
      </c>
      <c r="P17" s="116">
        <v>0</v>
      </c>
      <c r="Q17" s="116">
        <v>0</v>
      </c>
      <c r="R17" s="116">
        <v>35161</v>
      </c>
      <c r="S17" s="116"/>
      <c r="T17" s="116">
        <v>20872</v>
      </c>
      <c r="U17" s="116">
        <v>222693</v>
      </c>
      <c r="V17" s="116">
        <f>+SUM(D17,M17)</f>
        <v>1352301</v>
      </c>
      <c r="W17" s="116">
        <f>+SUM(E17,N17)</f>
        <v>303621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189251</v>
      </c>
      <c r="AB17" s="116">
        <f>+SUM(J17,S17)</f>
        <v>0</v>
      </c>
      <c r="AC17" s="116">
        <f>+SUM(K17,T17)</f>
        <v>114370</v>
      </c>
      <c r="AD17" s="116">
        <f>+SUM(L17,U17)</f>
        <v>1048680</v>
      </c>
      <c r="AE17" s="205" t="s">
        <v>325</v>
      </c>
    </row>
    <row r="18" spans="1:31" ht="13.5" customHeight="1" x14ac:dyDescent="0.2">
      <c r="A18" s="114" t="s">
        <v>17</v>
      </c>
      <c r="B18" s="115" t="s">
        <v>352</v>
      </c>
      <c r="C18" s="114" t="s">
        <v>353</v>
      </c>
      <c r="D18" s="116">
        <f>SUM(E18,+L18)</f>
        <v>834958</v>
      </c>
      <c r="E18" s="116">
        <f>+SUM(F18:I18,K18)</f>
        <v>24</v>
      </c>
      <c r="F18" s="116">
        <v>0</v>
      </c>
      <c r="G18" s="116">
        <v>0</v>
      </c>
      <c r="H18" s="116">
        <v>0</v>
      </c>
      <c r="I18" s="116">
        <v>24</v>
      </c>
      <c r="J18" s="116"/>
      <c r="K18" s="116">
        <v>0</v>
      </c>
      <c r="L18" s="116">
        <v>834934</v>
      </c>
      <c r="M18" s="116">
        <f>SUM(N18,+U18)</f>
        <v>94328</v>
      </c>
      <c r="N18" s="116">
        <f>+SUM(O18:R18,T18)</f>
        <v>24676</v>
      </c>
      <c r="O18" s="116">
        <v>0</v>
      </c>
      <c r="P18" s="116">
        <v>0</v>
      </c>
      <c r="Q18" s="116">
        <v>0</v>
      </c>
      <c r="R18" s="116">
        <v>24676</v>
      </c>
      <c r="S18" s="116"/>
      <c r="T18" s="116">
        <v>0</v>
      </c>
      <c r="U18" s="116">
        <v>69652</v>
      </c>
      <c r="V18" s="116">
        <f>+SUM(D18,M18)</f>
        <v>929286</v>
      </c>
      <c r="W18" s="116">
        <f>+SUM(E18,N18)</f>
        <v>24700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24700</v>
      </c>
      <c r="AB18" s="116">
        <f>+SUM(J18,S18)</f>
        <v>0</v>
      </c>
      <c r="AC18" s="116">
        <f>+SUM(K18,T18)</f>
        <v>0</v>
      </c>
      <c r="AD18" s="116">
        <f>+SUM(L18,U18)</f>
        <v>904586</v>
      </c>
      <c r="AE18" s="205" t="s">
        <v>325</v>
      </c>
    </row>
    <row r="19" spans="1:31" ht="13.5" customHeight="1" x14ac:dyDescent="0.2">
      <c r="A19" s="114" t="s">
        <v>17</v>
      </c>
      <c r="B19" s="115" t="s">
        <v>356</v>
      </c>
      <c r="C19" s="114" t="s">
        <v>357</v>
      </c>
      <c r="D19" s="116">
        <f>SUM(E19,+L19)</f>
        <v>732814</v>
      </c>
      <c r="E19" s="116">
        <f>+SUM(F19:I19,K19)</f>
        <v>33497</v>
      </c>
      <c r="F19" s="116">
        <v>0</v>
      </c>
      <c r="G19" s="116">
        <v>0</v>
      </c>
      <c r="H19" s="116">
        <v>0</v>
      </c>
      <c r="I19" s="116">
        <v>21232</v>
      </c>
      <c r="J19" s="116"/>
      <c r="K19" s="116">
        <v>12265</v>
      </c>
      <c r="L19" s="116">
        <v>699317</v>
      </c>
      <c r="M19" s="116">
        <f>SUM(N19,+U19)</f>
        <v>102722</v>
      </c>
      <c r="N19" s="116">
        <f>+SUM(O19:R19,T19)</f>
        <v>14478</v>
      </c>
      <c r="O19" s="116">
        <v>0</v>
      </c>
      <c r="P19" s="116">
        <v>0</v>
      </c>
      <c r="Q19" s="116">
        <v>0</v>
      </c>
      <c r="R19" s="116">
        <v>14478</v>
      </c>
      <c r="S19" s="116"/>
      <c r="T19" s="116">
        <v>0</v>
      </c>
      <c r="U19" s="116">
        <v>88244</v>
      </c>
      <c r="V19" s="116">
        <f>+SUM(D19,M19)</f>
        <v>835536</v>
      </c>
      <c r="W19" s="116">
        <f>+SUM(E19,N19)</f>
        <v>47975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35710</v>
      </c>
      <c r="AB19" s="116">
        <f>+SUM(J19,S19)</f>
        <v>0</v>
      </c>
      <c r="AC19" s="116">
        <f>+SUM(K19,T19)</f>
        <v>12265</v>
      </c>
      <c r="AD19" s="116">
        <f>+SUM(L19,U19)</f>
        <v>787561</v>
      </c>
      <c r="AE19" s="205" t="s">
        <v>325</v>
      </c>
    </row>
    <row r="20" spans="1:31" ht="13.5" customHeight="1" x14ac:dyDescent="0.2">
      <c r="A20" s="114" t="s">
        <v>17</v>
      </c>
      <c r="B20" s="115" t="s">
        <v>358</v>
      </c>
      <c r="C20" s="114" t="s">
        <v>359</v>
      </c>
      <c r="D20" s="116">
        <f>SUM(E20,+L20)</f>
        <v>1449341</v>
      </c>
      <c r="E20" s="116">
        <f>+SUM(F20:I20,K20)</f>
        <v>1062872</v>
      </c>
      <c r="F20" s="116">
        <v>0</v>
      </c>
      <c r="G20" s="116">
        <v>0</v>
      </c>
      <c r="H20" s="116">
        <v>463900</v>
      </c>
      <c r="I20" s="116">
        <v>108788</v>
      </c>
      <c r="J20" s="116"/>
      <c r="K20" s="116">
        <v>490184</v>
      </c>
      <c r="L20" s="116">
        <v>386469</v>
      </c>
      <c r="M20" s="116">
        <f>SUM(N20,+U20)</f>
        <v>57665</v>
      </c>
      <c r="N20" s="116">
        <f>+SUM(O20:R20,T20)</f>
        <v>20157</v>
      </c>
      <c r="O20" s="116">
        <v>0</v>
      </c>
      <c r="P20" s="116">
        <v>0</v>
      </c>
      <c r="Q20" s="116">
        <v>0</v>
      </c>
      <c r="R20" s="116">
        <v>20157</v>
      </c>
      <c r="S20" s="116"/>
      <c r="T20" s="116">
        <v>0</v>
      </c>
      <c r="U20" s="116">
        <v>37508</v>
      </c>
      <c r="V20" s="116">
        <f>+SUM(D20,M20)</f>
        <v>1507006</v>
      </c>
      <c r="W20" s="116">
        <f>+SUM(E20,N20)</f>
        <v>1083029</v>
      </c>
      <c r="X20" s="116">
        <f>+SUM(F20,O20)</f>
        <v>0</v>
      </c>
      <c r="Y20" s="116">
        <f>+SUM(G20,P20)</f>
        <v>0</v>
      </c>
      <c r="Z20" s="116">
        <f>+SUM(H20,Q20)</f>
        <v>463900</v>
      </c>
      <c r="AA20" s="116">
        <f>+SUM(I20,R20)</f>
        <v>128945</v>
      </c>
      <c r="AB20" s="116">
        <f>+SUM(J20,S20)</f>
        <v>0</v>
      </c>
      <c r="AC20" s="116">
        <f>+SUM(K20,T20)</f>
        <v>490184</v>
      </c>
      <c r="AD20" s="116">
        <f>+SUM(L20,U20)</f>
        <v>423977</v>
      </c>
      <c r="AE20" s="205" t="s">
        <v>325</v>
      </c>
    </row>
    <row r="21" spans="1:31" ht="13.5" customHeight="1" x14ac:dyDescent="0.2">
      <c r="A21" s="114" t="s">
        <v>17</v>
      </c>
      <c r="B21" s="115" t="s">
        <v>360</v>
      </c>
      <c r="C21" s="114" t="s">
        <v>361</v>
      </c>
      <c r="D21" s="116">
        <f>SUM(E21,+L21)</f>
        <v>714595</v>
      </c>
      <c r="E21" s="116">
        <f>+SUM(F21:I21,K21)</f>
        <v>7452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7452</v>
      </c>
      <c r="L21" s="116">
        <v>707143</v>
      </c>
      <c r="M21" s="116">
        <f>SUM(N21,+U21)</f>
        <v>123105</v>
      </c>
      <c r="N21" s="116">
        <f>+SUM(O21:R21,T21)</f>
        <v>25084</v>
      </c>
      <c r="O21" s="116">
        <v>0</v>
      </c>
      <c r="P21" s="116">
        <v>0</v>
      </c>
      <c r="Q21" s="116">
        <v>0</v>
      </c>
      <c r="R21" s="116">
        <v>25084</v>
      </c>
      <c r="S21" s="116"/>
      <c r="T21" s="116">
        <v>0</v>
      </c>
      <c r="U21" s="116">
        <v>98021</v>
      </c>
      <c r="V21" s="116">
        <f>+SUM(D21,M21)</f>
        <v>837700</v>
      </c>
      <c r="W21" s="116">
        <f>+SUM(E21,N21)</f>
        <v>32536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25084</v>
      </c>
      <c r="AB21" s="116">
        <f>+SUM(J21,S21)</f>
        <v>0</v>
      </c>
      <c r="AC21" s="116">
        <f>+SUM(K21,T21)</f>
        <v>7452</v>
      </c>
      <c r="AD21" s="116">
        <f>+SUM(L21,U21)</f>
        <v>805164</v>
      </c>
      <c r="AE21" s="205" t="s">
        <v>325</v>
      </c>
    </row>
    <row r="22" spans="1:31" ht="13.5" customHeight="1" x14ac:dyDescent="0.2">
      <c r="A22" s="114" t="s">
        <v>17</v>
      </c>
      <c r="B22" s="115" t="s">
        <v>364</v>
      </c>
      <c r="C22" s="114" t="s">
        <v>365</v>
      </c>
      <c r="D22" s="116">
        <f>SUM(E22,+L22)</f>
        <v>2575948</v>
      </c>
      <c r="E22" s="116">
        <f>+SUM(F22:I22,K22)</f>
        <v>1367773</v>
      </c>
      <c r="F22" s="116">
        <v>237950</v>
      </c>
      <c r="G22" s="116">
        <v>0</v>
      </c>
      <c r="H22" s="116">
        <v>179100</v>
      </c>
      <c r="I22" s="116">
        <v>569391</v>
      </c>
      <c r="J22" s="116"/>
      <c r="K22" s="116">
        <v>381332</v>
      </c>
      <c r="L22" s="116">
        <v>1208175</v>
      </c>
      <c r="M22" s="116">
        <f>SUM(N22,+U22)</f>
        <v>560266</v>
      </c>
      <c r="N22" s="116">
        <f>+SUM(O22:R22,T22)</f>
        <v>106370</v>
      </c>
      <c r="O22" s="116">
        <v>0</v>
      </c>
      <c r="P22" s="116">
        <v>0</v>
      </c>
      <c r="Q22" s="116">
        <v>0</v>
      </c>
      <c r="R22" s="116">
        <v>104841</v>
      </c>
      <c r="S22" s="116"/>
      <c r="T22" s="116">
        <v>1529</v>
      </c>
      <c r="U22" s="116">
        <v>453896</v>
      </c>
      <c r="V22" s="116">
        <f>+SUM(D22,M22)</f>
        <v>3136214</v>
      </c>
      <c r="W22" s="116">
        <f>+SUM(E22,N22)</f>
        <v>1474143</v>
      </c>
      <c r="X22" s="116">
        <f>+SUM(F22,O22)</f>
        <v>237950</v>
      </c>
      <c r="Y22" s="116">
        <f>+SUM(G22,P22)</f>
        <v>0</v>
      </c>
      <c r="Z22" s="116">
        <f>+SUM(H22,Q22)</f>
        <v>179100</v>
      </c>
      <c r="AA22" s="116">
        <f>+SUM(I22,R22)</f>
        <v>674232</v>
      </c>
      <c r="AB22" s="116">
        <f>+SUM(J22,S22)</f>
        <v>0</v>
      </c>
      <c r="AC22" s="116">
        <f>+SUM(K22,T22)</f>
        <v>382861</v>
      </c>
      <c r="AD22" s="116">
        <f>+SUM(L22,U22)</f>
        <v>1662071</v>
      </c>
      <c r="AE22" s="205" t="s">
        <v>325</v>
      </c>
    </row>
    <row r="23" spans="1:31" ht="13.5" customHeight="1" x14ac:dyDescent="0.2">
      <c r="A23" s="114" t="s">
        <v>17</v>
      </c>
      <c r="B23" s="115" t="s">
        <v>366</v>
      </c>
      <c r="C23" s="114" t="s">
        <v>367</v>
      </c>
      <c r="D23" s="116">
        <f>SUM(E23,+L23)</f>
        <v>505387</v>
      </c>
      <c r="E23" s="116">
        <f>+SUM(F23:I23,K23)</f>
        <v>23747</v>
      </c>
      <c r="F23" s="116">
        <v>0</v>
      </c>
      <c r="G23" s="116">
        <v>0</v>
      </c>
      <c r="H23" s="116">
        <v>0</v>
      </c>
      <c r="I23" s="116">
        <v>23747</v>
      </c>
      <c r="J23" s="116"/>
      <c r="K23" s="116">
        <v>0</v>
      </c>
      <c r="L23" s="116">
        <v>481640</v>
      </c>
      <c r="M23" s="116">
        <f>SUM(N23,+U23)</f>
        <v>73747</v>
      </c>
      <c r="N23" s="116">
        <f>+SUM(O23:R23,T23)</f>
        <v>19504</v>
      </c>
      <c r="O23" s="116">
        <v>0</v>
      </c>
      <c r="P23" s="116">
        <v>0</v>
      </c>
      <c r="Q23" s="116">
        <v>0</v>
      </c>
      <c r="R23" s="116">
        <v>19504</v>
      </c>
      <c r="S23" s="116"/>
      <c r="T23" s="116">
        <v>0</v>
      </c>
      <c r="U23" s="116">
        <v>54243</v>
      </c>
      <c r="V23" s="116">
        <f>+SUM(D23,M23)</f>
        <v>579134</v>
      </c>
      <c r="W23" s="116">
        <f>+SUM(E23,N23)</f>
        <v>43251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43251</v>
      </c>
      <c r="AB23" s="116">
        <f>+SUM(J23,S23)</f>
        <v>0</v>
      </c>
      <c r="AC23" s="116">
        <f>+SUM(K23,T23)</f>
        <v>0</v>
      </c>
      <c r="AD23" s="116">
        <f>+SUM(L23,U23)</f>
        <v>535883</v>
      </c>
      <c r="AE23" s="205" t="s">
        <v>325</v>
      </c>
    </row>
    <row r="24" spans="1:31" ht="13.5" customHeight="1" x14ac:dyDescent="0.2">
      <c r="A24" s="114" t="s">
        <v>17</v>
      </c>
      <c r="B24" s="115" t="s">
        <v>368</v>
      </c>
      <c r="C24" s="114" t="s">
        <v>369</v>
      </c>
      <c r="D24" s="116">
        <f>SUM(E24,+L24)</f>
        <v>1343804</v>
      </c>
      <c r="E24" s="116">
        <f>+SUM(F24:I24,K24)</f>
        <v>161349</v>
      </c>
      <c r="F24" s="116">
        <v>0</v>
      </c>
      <c r="G24" s="116">
        <v>0</v>
      </c>
      <c r="H24" s="116">
        <v>0</v>
      </c>
      <c r="I24" s="116">
        <v>106590</v>
      </c>
      <c r="J24" s="116"/>
      <c r="K24" s="116">
        <v>54759</v>
      </c>
      <c r="L24" s="116">
        <v>1182455</v>
      </c>
      <c r="M24" s="116">
        <f>SUM(N24,+U24)</f>
        <v>293547</v>
      </c>
      <c r="N24" s="116">
        <f>+SUM(O24:R24,T24)</f>
        <v>45475</v>
      </c>
      <c r="O24" s="116">
        <v>0</v>
      </c>
      <c r="P24" s="116">
        <v>0</v>
      </c>
      <c r="Q24" s="116">
        <v>0</v>
      </c>
      <c r="R24" s="116">
        <v>45475</v>
      </c>
      <c r="S24" s="116"/>
      <c r="T24" s="116">
        <v>0</v>
      </c>
      <c r="U24" s="116">
        <v>248072</v>
      </c>
      <c r="V24" s="116">
        <f>+SUM(D24,M24)</f>
        <v>1637351</v>
      </c>
      <c r="W24" s="116">
        <f>+SUM(E24,N24)</f>
        <v>206824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152065</v>
      </c>
      <c r="AB24" s="116">
        <f>+SUM(J24,S24)</f>
        <v>0</v>
      </c>
      <c r="AC24" s="116">
        <f>+SUM(K24,T24)</f>
        <v>54759</v>
      </c>
      <c r="AD24" s="116">
        <f>+SUM(L24,U24)</f>
        <v>1430527</v>
      </c>
      <c r="AE24" s="205" t="s">
        <v>325</v>
      </c>
    </row>
    <row r="25" spans="1:31" ht="13.5" customHeight="1" x14ac:dyDescent="0.2">
      <c r="A25" s="114" t="s">
        <v>17</v>
      </c>
      <c r="B25" s="115" t="s">
        <v>370</v>
      </c>
      <c r="C25" s="114" t="s">
        <v>371</v>
      </c>
      <c r="D25" s="116">
        <f>SUM(E25,+L25)</f>
        <v>808634</v>
      </c>
      <c r="E25" s="116">
        <f>+SUM(F25:I25,K25)</f>
        <v>328995</v>
      </c>
      <c r="F25" s="116">
        <v>0</v>
      </c>
      <c r="G25" s="116">
        <v>0</v>
      </c>
      <c r="H25" s="116">
        <v>0</v>
      </c>
      <c r="I25" s="116">
        <v>165691</v>
      </c>
      <c r="J25" s="116"/>
      <c r="K25" s="116">
        <v>163304</v>
      </c>
      <c r="L25" s="116">
        <v>479639</v>
      </c>
      <c r="M25" s="116">
        <f>SUM(N25,+U25)</f>
        <v>61750</v>
      </c>
      <c r="N25" s="116">
        <f>+SUM(O25:R25,T25)</f>
        <v>6261</v>
      </c>
      <c r="O25" s="116">
        <v>0</v>
      </c>
      <c r="P25" s="116">
        <v>0</v>
      </c>
      <c r="Q25" s="116">
        <v>0</v>
      </c>
      <c r="R25" s="116">
        <v>6261</v>
      </c>
      <c r="S25" s="116"/>
      <c r="T25" s="116">
        <v>0</v>
      </c>
      <c r="U25" s="116">
        <v>55489</v>
      </c>
      <c r="V25" s="116">
        <f>+SUM(D25,M25)</f>
        <v>870384</v>
      </c>
      <c r="W25" s="116">
        <f>+SUM(E25,N25)</f>
        <v>335256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171952</v>
      </c>
      <c r="AB25" s="116">
        <f>+SUM(J25,S25)</f>
        <v>0</v>
      </c>
      <c r="AC25" s="116">
        <f>+SUM(K25,T25)</f>
        <v>163304</v>
      </c>
      <c r="AD25" s="116">
        <f>+SUM(L25,U25)</f>
        <v>535128</v>
      </c>
      <c r="AE25" s="205" t="s">
        <v>325</v>
      </c>
    </row>
    <row r="26" spans="1:31" ht="13.5" customHeight="1" x14ac:dyDescent="0.2">
      <c r="A26" s="114" t="s">
        <v>17</v>
      </c>
      <c r="B26" s="115" t="s">
        <v>372</v>
      </c>
      <c r="C26" s="114" t="s">
        <v>373</v>
      </c>
      <c r="D26" s="116">
        <f>SUM(E26,+L26)</f>
        <v>1680033</v>
      </c>
      <c r="E26" s="116">
        <f>+SUM(F26:I26,K26)</f>
        <v>401890</v>
      </c>
      <c r="F26" s="116">
        <v>0</v>
      </c>
      <c r="G26" s="116">
        <v>10</v>
      </c>
      <c r="H26" s="116">
        <v>0</v>
      </c>
      <c r="I26" s="116">
        <v>199548</v>
      </c>
      <c r="J26" s="116"/>
      <c r="K26" s="116">
        <v>202332</v>
      </c>
      <c r="L26" s="116">
        <v>1278143</v>
      </c>
      <c r="M26" s="116">
        <f>SUM(N26,+U26)</f>
        <v>70096</v>
      </c>
      <c r="N26" s="116">
        <f>+SUM(O26:R26,T26)</f>
        <v>39115</v>
      </c>
      <c r="O26" s="116">
        <v>0</v>
      </c>
      <c r="P26" s="116">
        <v>0</v>
      </c>
      <c r="Q26" s="116">
        <v>0</v>
      </c>
      <c r="R26" s="116">
        <v>12523</v>
      </c>
      <c r="S26" s="116"/>
      <c r="T26" s="116">
        <v>26592</v>
      </c>
      <c r="U26" s="116">
        <v>30981</v>
      </c>
      <c r="V26" s="116">
        <f>+SUM(D26,M26)</f>
        <v>1750129</v>
      </c>
      <c r="W26" s="116">
        <f>+SUM(E26,N26)</f>
        <v>441005</v>
      </c>
      <c r="X26" s="116">
        <f>+SUM(F26,O26)</f>
        <v>0</v>
      </c>
      <c r="Y26" s="116">
        <f>+SUM(G26,P26)</f>
        <v>10</v>
      </c>
      <c r="Z26" s="116">
        <f>+SUM(H26,Q26)</f>
        <v>0</v>
      </c>
      <c r="AA26" s="116">
        <f>+SUM(I26,R26)</f>
        <v>212071</v>
      </c>
      <c r="AB26" s="116">
        <f>+SUM(J26,S26)</f>
        <v>0</v>
      </c>
      <c r="AC26" s="116">
        <f>+SUM(K26,T26)</f>
        <v>228924</v>
      </c>
      <c r="AD26" s="116">
        <f>+SUM(L26,U26)</f>
        <v>1309124</v>
      </c>
      <c r="AE26" s="205" t="s">
        <v>325</v>
      </c>
    </row>
    <row r="27" spans="1:31" ht="13.5" customHeight="1" x14ac:dyDescent="0.2">
      <c r="A27" s="114" t="s">
        <v>17</v>
      </c>
      <c r="B27" s="115" t="s">
        <v>374</v>
      </c>
      <c r="C27" s="114" t="s">
        <v>375</v>
      </c>
      <c r="D27" s="116">
        <f>SUM(E27,+L27)</f>
        <v>400081</v>
      </c>
      <c r="E27" s="116">
        <f>+SUM(F27:I27,K27)</f>
        <v>61703</v>
      </c>
      <c r="F27" s="116">
        <v>0</v>
      </c>
      <c r="G27" s="116">
        <v>0</v>
      </c>
      <c r="H27" s="116">
        <v>0</v>
      </c>
      <c r="I27" s="116">
        <v>56742</v>
      </c>
      <c r="J27" s="116"/>
      <c r="K27" s="116">
        <v>4961</v>
      </c>
      <c r="L27" s="116">
        <v>338378</v>
      </c>
      <c r="M27" s="116">
        <f>SUM(N27,+U27)</f>
        <v>89729</v>
      </c>
      <c r="N27" s="116">
        <f>+SUM(O27:R27,T27)</f>
        <v>13125</v>
      </c>
      <c r="O27" s="116">
        <v>0</v>
      </c>
      <c r="P27" s="116">
        <v>0</v>
      </c>
      <c r="Q27" s="116">
        <v>0</v>
      </c>
      <c r="R27" s="116">
        <v>13125</v>
      </c>
      <c r="S27" s="116"/>
      <c r="T27" s="116">
        <v>0</v>
      </c>
      <c r="U27" s="116">
        <v>76604</v>
      </c>
      <c r="V27" s="116">
        <f>+SUM(D27,M27)</f>
        <v>489810</v>
      </c>
      <c r="W27" s="116">
        <f>+SUM(E27,N27)</f>
        <v>74828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69867</v>
      </c>
      <c r="AB27" s="116">
        <f>+SUM(J27,S27)</f>
        <v>0</v>
      </c>
      <c r="AC27" s="116">
        <f>+SUM(K27,T27)</f>
        <v>4961</v>
      </c>
      <c r="AD27" s="116">
        <f>+SUM(L27,U27)</f>
        <v>414982</v>
      </c>
      <c r="AE27" s="205" t="s">
        <v>325</v>
      </c>
    </row>
    <row r="28" spans="1:31" ht="13.5" customHeight="1" x14ac:dyDescent="0.2">
      <c r="A28" s="114" t="s">
        <v>17</v>
      </c>
      <c r="B28" s="115" t="s">
        <v>377</v>
      </c>
      <c r="C28" s="114" t="s">
        <v>378</v>
      </c>
      <c r="D28" s="116">
        <f>SUM(E28,+L28)</f>
        <v>229599</v>
      </c>
      <c r="E28" s="116">
        <f>+SUM(F28:I28,K28)</f>
        <v>8829</v>
      </c>
      <c r="F28" s="116">
        <v>0</v>
      </c>
      <c r="G28" s="116">
        <v>0</v>
      </c>
      <c r="H28" s="116">
        <v>0</v>
      </c>
      <c r="I28" s="116">
        <v>5984</v>
      </c>
      <c r="J28" s="116"/>
      <c r="K28" s="116">
        <v>2845</v>
      </c>
      <c r="L28" s="116">
        <v>220770</v>
      </c>
      <c r="M28" s="116">
        <f>SUM(N28,+U28)</f>
        <v>10711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10711</v>
      </c>
      <c r="V28" s="116">
        <f>+SUM(D28,M28)</f>
        <v>240310</v>
      </c>
      <c r="W28" s="116">
        <f>+SUM(E28,N28)</f>
        <v>8829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5984</v>
      </c>
      <c r="AB28" s="116">
        <f>+SUM(J28,S28)</f>
        <v>0</v>
      </c>
      <c r="AC28" s="116">
        <f>+SUM(K28,T28)</f>
        <v>2845</v>
      </c>
      <c r="AD28" s="116">
        <f>+SUM(L28,U28)</f>
        <v>231481</v>
      </c>
      <c r="AE28" s="205" t="s">
        <v>325</v>
      </c>
    </row>
    <row r="29" spans="1:31" ht="13.5" customHeight="1" x14ac:dyDescent="0.2">
      <c r="A29" s="114" t="s">
        <v>17</v>
      </c>
      <c r="B29" s="115" t="s">
        <v>379</v>
      </c>
      <c r="C29" s="114" t="s">
        <v>380</v>
      </c>
      <c r="D29" s="116">
        <f>SUM(E29,+L29)</f>
        <v>61171</v>
      </c>
      <c r="E29" s="116">
        <f>+SUM(F29:I29,K29)</f>
        <v>270</v>
      </c>
      <c r="F29" s="116">
        <v>0</v>
      </c>
      <c r="G29" s="116">
        <v>0</v>
      </c>
      <c r="H29" s="116">
        <v>0</v>
      </c>
      <c r="I29" s="116">
        <v>270</v>
      </c>
      <c r="J29" s="116"/>
      <c r="K29" s="116">
        <v>0</v>
      </c>
      <c r="L29" s="116">
        <v>60901</v>
      </c>
      <c r="M29" s="116">
        <f>SUM(N29,+U29)</f>
        <v>6021</v>
      </c>
      <c r="N29" s="116">
        <f>+SUM(O29:R29,T29)</f>
        <v>1625</v>
      </c>
      <c r="O29" s="116">
        <v>0</v>
      </c>
      <c r="P29" s="116">
        <v>0</v>
      </c>
      <c r="Q29" s="116">
        <v>0</v>
      </c>
      <c r="R29" s="116">
        <v>1625</v>
      </c>
      <c r="S29" s="116"/>
      <c r="T29" s="116">
        <v>0</v>
      </c>
      <c r="U29" s="116">
        <v>4396</v>
      </c>
      <c r="V29" s="116">
        <f>+SUM(D29,M29)</f>
        <v>67192</v>
      </c>
      <c r="W29" s="116">
        <f>+SUM(E29,N29)</f>
        <v>1895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1895</v>
      </c>
      <c r="AB29" s="116">
        <f>+SUM(J29,S29)</f>
        <v>0</v>
      </c>
      <c r="AC29" s="116">
        <f>+SUM(K29,T29)</f>
        <v>0</v>
      </c>
      <c r="AD29" s="116">
        <f>+SUM(L29,U29)</f>
        <v>65297</v>
      </c>
      <c r="AE29" s="205" t="s">
        <v>325</v>
      </c>
    </row>
    <row r="30" spans="1:31" ht="13.5" customHeight="1" x14ac:dyDescent="0.2">
      <c r="A30" s="114" t="s">
        <v>17</v>
      </c>
      <c r="B30" s="115" t="s">
        <v>381</v>
      </c>
      <c r="C30" s="114" t="s">
        <v>382</v>
      </c>
      <c r="D30" s="116">
        <f>SUM(E30,+L30)</f>
        <v>182942</v>
      </c>
      <c r="E30" s="116">
        <f>+SUM(F30:I30,K30)</f>
        <v>6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6</v>
      </c>
      <c r="L30" s="116">
        <v>182936</v>
      </c>
      <c r="M30" s="116">
        <f>SUM(N30,+U30)</f>
        <v>45971</v>
      </c>
      <c r="N30" s="116">
        <f>+SUM(O30:R30,T30)</f>
        <v>2579</v>
      </c>
      <c r="O30" s="116">
        <v>0</v>
      </c>
      <c r="P30" s="116">
        <v>0</v>
      </c>
      <c r="Q30" s="116">
        <v>0</v>
      </c>
      <c r="R30" s="116">
        <v>2577</v>
      </c>
      <c r="S30" s="116"/>
      <c r="T30" s="116">
        <v>2</v>
      </c>
      <c r="U30" s="116">
        <v>43392</v>
      </c>
      <c r="V30" s="116">
        <f>+SUM(D30,M30)</f>
        <v>228913</v>
      </c>
      <c r="W30" s="116">
        <f>+SUM(E30,N30)</f>
        <v>2585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2577</v>
      </c>
      <c r="AB30" s="116">
        <f>+SUM(J30,S30)</f>
        <v>0</v>
      </c>
      <c r="AC30" s="116">
        <f>+SUM(K30,T30)</f>
        <v>8</v>
      </c>
      <c r="AD30" s="116">
        <f>+SUM(L30,U30)</f>
        <v>226328</v>
      </c>
      <c r="AE30" s="205" t="s">
        <v>325</v>
      </c>
    </row>
    <row r="31" spans="1:31" ht="13.5" customHeight="1" x14ac:dyDescent="0.2">
      <c r="A31" s="114" t="s">
        <v>17</v>
      </c>
      <c r="B31" s="115" t="s">
        <v>383</v>
      </c>
      <c r="C31" s="114" t="s">
        <v>384</v>
      </c>
      <c r="D31" s="116">
        <f>SUM(E31,+L31)</f>
        <v>272684</v>
      </c>
      <c r="E31" s="116">
        <f>+SUM(F31:I31,K31)</f>
        <v>148668</v>
      </c>
      <c r="F31" s="116">
        <v>0</v>
      </c>
      <c r="G31" s="116">
        <v>0</v>
      </c>
      <c r="H31" s="116">
        <v>131600</v>
      </c>
      <c r="I31" s="116">
        <v>8710</v>
      </c>
      <c r="J31" s="116"/>
      <c r="K31" s="116">
        <v>8358</v>
      </c>
      <c r="L31" s="116">
        <v>124016</v>
      </c>
      <c r="M31" s="116">
        <f>SUM(N31,+U31)</f>
        <v>69165</v>
      </c>
      <c r="N31" s="116">
        <f>+SUM(O31:R31,T31)</f>
        <v>5608</v>
      </c>
      <c r="O31" s="116">
        <v>0</v>
      </c>
      <c r="P31" s="116">
        <v>0</v>
      </c>
      <c r="Q31" s="116">
        <v>0</v>
      </c>
      <c r="R31" s="116">
        <v>5409</v>
      </c>
      <c r="S31" s="116"/>
      <c r="T31" s="116">
        <v>199</v>
      </c>
      <c r="U31" s="116">
        <v>63557</v>
      </c>
      <c r="V31" s="116">
        <f>+SUM(D31,M31)</f>
        <v>341849</v>
      </c>
      <c r="W31" s="116">
        <f>+SUM(E31,N31)</f>
        <v>154276</v>
      </c>
      <c r="X31" s="116">
        <f>+SUM(F31,O31)</f>
        <v>0</v>
      </c>
      <c r="Y31" s="116">
        <f>+SUM(G31,P31)</f>
        <v>0</v>
      </c>
      <c r="Z31" s="116">
        <f>+SUM(H31,Q31)</f>
        <v>131600</v>
      </c>
      <c r="AA31" s="116">
        <f>+SUM(I31,R31)</f>
        <v>14119</v>
      </c>
      <c r="AB31" s="116">
        <f>+SUM(J31,S31)</f>
        <v>0</v>
      </c>
      <c r="AC31" s="116">
        <f>+SUM(K31,T31)</f>
        <v>8557</v>
      </c>
      <c r="AD31" s="116">
        <f>+SUM(L31,U31)</f>
        <v>187573</v>
      </c>
      <c r="AE31" s="205" t="s">
        <v>325</v>
      </c>
    </row>
    <row r="32" spans="1:31" ht="13.5" customHeight="1" x14ac:dyDescent="0.2">
      <c r="A32" s="114" t="s">
        <v>17</v>
      </c>
      <c r="B32" s="115" t="s">
        <v>385</v>
      </c>
      <c r="C32" s="114" t="s">
        <v>386</v>
      </c>
      <c r="D32" s="116">
        <f>SUM(E32,+L32)</f>
        <v>65355</v>
      </c>
      <c r="E32" s="116">
        <f>+SUM(F32:I32,K32)</f>
        <v>7146</v>
      </c>
      <c r="F32" s="116">
        <v>0</v>
      </c>
      <c r="G32" s="116">
        <v>0</v>
      </c>
      <c r="H32" s="116">
        <v>0</v>
      </c>
      <c r="I32" s="116">
        <v>5598</v>
      </c>
      <c r="J32" s="116"/>
      <c r="K32" s="116">
        <v>1548</v>
      </c>
      <c r="L32" s="116">
        <v>58209</v>
      </c>
      <c r="M32" s="116">
        <f>SUM(N32,+U32)</f>
        <v>7226</v>
      </c>
      <c r="N32" s="116">
        <f>+SUM(O32:R32,T32)</f>
        <v>222</v>
      </c>
      <c r="O32" s="116">
        <v>0</v>
      </c>
      <c r="P32" s="116">
        <v>0</v>
      </c>
      <c r="Q32" s="116">
        <v>0</v>
      </c>
      <c r="R32" s="116">
        <v>222</v>
      </c>
      <c r="S32" s="116"/>
      <c r="T32" s="116">
        <v>0</v>
      </c>
      <c r="U32" s="116">
        <v>7004</v>
      </c>
      <c r="V32" s="116">
        <f>+SUM(D32,M32)</f>
        <v>72581</v>
      </c>
      <c r="W32" s="116">
        <f>+SUM(E32,N32)</f>
        <v>7368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5820</v>
      </c>
      <c r="AB32" s="116">
        <f>+SUM(J32,S32)</f>
        <v>0</v>
      </c>
      <c r="AC32" s="116">
        <f>+SUM(K32,T32)</f>
        <v>1548</v>
      </c>
      <c r="AD32" s="116">
        <f>+SUM(L32,U32)</f>
        <v>65213</v>
      </c>
      <c r="AE32" s="205" t="s">
        <v>325</v>
      </c>
    </row>
    <row r="33" spans="1:31" ht="13.5" customHeight="1" x14ac:dyDescent="0.2">
      <c r="A33" s="114" t="s">
        <v>17</v>
      </c>
      <c r="B33" s="115" t="s">
        <v>387</v>
      </c>
      <c r="C33" s="114" t="s">
        <v>388</v>
      </c>
      <c r="D33" s="116">
        <f>SUM(E33,+L33)</f>
        <v>281153</v>
      </c>
      <c r="E33" s="116">
        <f>+SUM(F33:I33,K33)</f>
        <v>30672</v>
      </c>
      <c r="F33" s="116">
        <v>30000</v>
      </c>
      <c r="G33" s="116">
        <v>0</v>
      </c>
      <c r="H33" s="116">
        <v>0</v>
      </c>
      <c r="I33" s="116">
        <v>0</v>
      </c>
      <c r="J33" s="116"/>
      <c r="K33" s="116">
        <v>672</v>
      </c>
      <c r="L33" s="116">
        <v>250481</v>
      </c>
      <c r="M33" s="116">
        <f>SUM(N33,+U33)</f>
        <v>17294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17294</v>
      </c>
      <c r="V33" s="116">
        <f>+SUM(D33,M33)</f>
        <v>298447</v>
      </c>
      <c r="W33" s="116">
        <f>+SUM(E33,N33)</f>
        <v>30672</v>
      </c>
      <c r="X33" s="116">
        <f>+SUM(F33,O33)</f>
        <v>30000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672</v>
      </c>
      <c r="AD33" s="116">
        <f>+SUM(L33,U33)</f>
        <v>267775</v>
      </c>
      <c r="AE33" s="205" t="s">
        <v>325</v>
      </c>
    </row>
    <row r="34" spans="1:31" ht="13.5" customHeight="1" x14ac:dyDescent="0.2">
      <c r="A34" s="114" t="s">
        <v>17</v>
      </c>
      <c r="B34" s="115" t="s">
        <v>389</v>
      </c>
      <c r="C34" s="114" t="s">
        <v>390</v>
      </c>
      <c r="D34" s="116">
        <f>SUM(E34,+L34)</f>
        <v>109837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109837</v>
      </c>
      <c r="M34" s="116">
        <f>SUM(N34,+U34)</f>
        <v>26935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26935</v>
      </c>
      <c r="V34" s="116">
        <f>+SUM(D34,M34)</f>
        <v>136772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136772</v>
      </c>
      <c r="AE34" s="205" t="s">
        <v>325</v>
      </c>
    </row>
    <row r="35" spans="1:31" ht="13.5" customHeight="1" x14ac:dyDescent="0.2">
      <c r="A35" s="114" t="s">
        <v>17</v>
      </c>
      <c r="B35" s="115" t="s">
        <v>391</v>
      </c>
      <c r="C35" s="114" t="s">
        <v>392</v>
      </c>
      <c r="D35" s="116">
        <f>SUM(E35,+L35)</f>
        <v>74592</v>
      </c>
      <c r="E35" s="116">
        <f>+SUM(F35:I35,K35)</f>
        <v>31178</v>
      </c>
      <c r="F35" s="116">
        <v>30500</v>
      </c>
      <c r="G35" s="116">
        <v>0</v>
      </c>
      <c r="H35" s="116">
        <v>0</v>
      </c>
      <c r="I35" s="116">
        <v>0</v>
      </c>
      <c r="J35" s="116"/>
      <c r="K35" s="116">
        <v>678</v>
      </c>
      <c r="L35" s="116">
        <v>43414</v>
      </c>
      <c r="M35" s="116">
        <f>SUM(N35,+U35)</f>
        <v>18917</v>
      </c>
      <c r="N35" s="116">
        <f>+SUM(O35:R35,T35)</f>
        <v>5000</v>
      </c>
      <c r="O35" s="116">
        <v>5000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13917</v>
      </c>
      <c r="V35" s="116">
        <f>+SUM(D35,M35)</f>
        <v>93509</v>
      </c>
      <c r="W35" s="116">
        <f>+SUM(E35,N35)</f>
        <v>36178</v>
      </c>
      <c r="X35" s="116">
        <f>+SUM(F35,O35)</f>
        <v>35500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678</v>
      </c>
      <c r="AD35" s="116">
        <f>+SUM(L35,U35)</f>
        <v>57331</v>
      </c>
      <c r="AE35" s="205" t="s">
        <v>325</v>
      </c>
    </row>
    <row r="36" spans="1:31" ht="13.5" customHeight="1" x14ac:dyDescent="0.2">
      <c r="A36" s="114" t="s">
        <v>17</v>
      </c>
      <c r="B36" s="115" t="s">
        <v>393</v>
      </c>
      <c r="C36" s="114" t="s">
        <v>394</v>
      </c>
      <c r="D36" s="116">
        <f>SUM(E36,+L36)</f>
        <v>82501</v>
      </c>
      <c r="E36" s="116">
        <f>+SUM(F36:I36,K36)</f>
        <v>8100</v>
      </c>
      <c r="F36" s="116">
        <v>0</v>
      </c>
      <c r="G36" s="116">
        <v>0</v>
      </c>
      <c r="H36" s="116">
        <v>0</v>
      </c>
      <c r="I36" s="116">
        <v>7433</v>
      </c>
      <c r="J36" s="116"/>
      <c r="K36" s="116">
        <v>667</v>
      </c>
      <c r="L36" s="116">
        <v>74401</v>
      </c>
      <c r="M36" s="116">
        <f>SUM(N36,+U36)</f>
        <v>20872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20872</v>
      </c>
      <c r="V36" s="116">
        <f>+SUM(D36,M36)</f>
        <v>103373</v>
      </c>
      <c r="W36" s="116">
        <f>+SUM(E36,N36)</f>
        <v>8100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7433</v>
      </c>
      <c r="AB36" s="116">
        <f>+SUM(J36,S36)</f>
        <v>0</v>
      </c>
      <c r="AC36" s="116">
        <f>+SUM(K36,T36)</f>
        <v>667</v>
      </c>
      <c r="AD36" s="116">
        <f>+SUM(L36,U36)</f>
        <v>95273</v>
      </c>
      <c r="AE36" s="205" t="s">
        <v>325</v>
      </c>
    </row>
    <row r="37" spans="1:31" ht="13.5" customHeight="1" x14ac:dyDescent="0.2">
      <c r="A37" s="114" t="s">
        <v>17</v>
      </c>
      <c r="B37" s="115" t="s">
        <v>395</v>
      </c>
      <c r="C37" s="114" t="s">
        <v>396</v>
      </c>
      <c r="D37" s="116">
        <f>SUM(E37,+L37)</f>
        <v>22181</v>
      </c>
      <c r="E37" s="116">
        <f>+SUM(F37:I37,K37)</f>
        <v>1619</v>
      </c>
      <c r="F37" s="116">
        <v>0</v>
      </c>
      <c r="G37" s="116">
        <v>0</v>
      </c>
      <c r="H37" s="116">
        <v>0</v>
      </c>
      <c r="I37" s="116">
        <v>1617</v>
      </c>
      <c r="J37" s="116"/>
      <c r="K37" s="116">
        <v>2</v>
      </c>
      <c r="L37" s="116">
        <v>20562</v>
      </c>
      <c r="M37" s="116">
        <f>SUM(N37,+U37)</f>
        <v>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0</v>
      </c>
      <c r="V37" s="116">
        <f>+SUM(D37,M37)</f>
        <v>22181</v>
      </c>
      <c r="W37" s="116">
        <f>+SUM(E37,N37)</f>
        <v>1619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1617</v>
      </c>
      <c r="AB37" s="116">
        <f>+SUM(J37,S37)</f>
        <v>0</v>
      </c>
      <c r="AC37" s="116">
        <f>+SUM(K37,T37)</f>
        <v>2</v>
      </c>
      <c r="AD37" s="116">
        <f>+SUM(L37,U37)</f>
        <v>20562</v>
      </c>
      <c r="AE37" s="205" t="s">
        <v>325</v>
      </c>
    </row>
    <row r="38" spans="1:31" ht="13.5" customHeight="1" x14ac:dyDescent="0.2">
      <c r="A38" s="114" t="s">
        <v>17</v>
      </c>
      <c r="B38" s="115" t="s">
        <v>346</v>
      </c>
      <c r="C38" s="114" t="s">
        <v>347</v>
      </c>
      <c r="D38" s="116">
        <f>SUM(E38,+L38)</f>
        <v>34623</v>
      </c>
      <c r="E38" s="116">
        <f>+SUM(F38:I38,K38)</f>
        <v>19593</v>
      </c>
      <c r="F38" s="116">
        <v>0</v>
      </c>
      <c r="G38" s="116">
        <v>0</v>
      </c>
      <c r="H38" s="116">
        <v>0</v>
      </c>
      <c r="I38" s="116">
        <v>10864</v>
      </c>
      <c r="J38" s="116">
        <v>132395</v>
      </c>
      <c r="K38" s="116">
        <v>8729</v>
      </c>
      <c r="L38" s="116">
        <v>15030</v>
      </c>
      <c r="M38" s="116">
        <f>SUM(N38,+U38)</f>
        <v>6366</v>
      </c>
      <c r="N38" s="116">
        <f>+SUM(O38:R38,T38)</f>
        <v>6366</v>
      </c>
      <c r="O38" s="116">
        <v>0</v>
      </c>
      <c r="P38" s="116">
        <v>0</v>
      </c>
      <c r="Q38" s="116">
        <v>0</v>
      </c>
      <c r="R38" s="116">
        <v>6361</v>
      </c>
      <c r="S38" s="116">
        <v>39590</v>
      </c>
      <c r="T38" s="116">
        <v>5</v>
      </c>
      <c r="U38" s="116">
        <v>0</v>
      </c>
      <c r="V38" s="116">
        <f>+SUM(D38,M38)</f>
        <v>40989</v>
      </c>
      <c r="W38" s="116">
        <f>+SUM(E38,N38)</f>
        <v>25959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17225</v>
      </c>
      <c r="AB38" s="116">
        <f>+SUM(J38,S38)</f>
        <v>171985</v>
      </c>
      <c r="AC38" s="116">
        <f>+SUM(K38,T38)</f>
        <v>8734</v>
      </c>
      <c r="AD38" s="116">
        <f>+SUM(L38,U38)</f>
        <v>15030</v>
      </c>
      <c r="AE38" s="205" t="s">
        <v>325</v>
      </c>
    </row>
    <row r="39" spans="1:31" ht="13.5" customHeight="1" x14ac:dyDescent="0.2">
      <c r="A39" s="114" t="s">
        <v>17</v>
      </c>
      <c r="B39" s="115" t="s">
        <v>342</v>
      </c>
      <c r="C39" s="114" t="s">
        <v>343</v>
      </c>
      <c r="D39" s="116">
        <f>SUM(E39,+L39)</f>
        <v>4415</v>
      </c>
      <c r="E39" s="116">
        <f>+SUM(F39:I39,K39)</f>
        <v>4415</v>
      </c>
      <c r="F39" s="116">
        <v>0</v>
      </c>
      <c r="G39" s="116">
        <v>0</v>
      </c>
      <c r="H39" s="116">
        <v>0</v>
      </c>
      <c r="I39" s="116">
        <v>4415</v>
      </c>
      <c r="J39" s="116">
        <v>460956</v>
      </c>
      <c r="K39" s="116">
        <v>0</v>
      </c>
      <c r="L39" s="116">
        <v>0</v>
      </c>
      <c r="M39" s="116">
        <f>SUM(N39,+U39)</f>
        <v>2286</v>
      </c>
      <c r="N39" s="116">
        <f>+SUM(O39:R39,T39)</f>
        <v>2286</v>
      </c>
      <c r="O39" s="116">
        <v>0</v>
      </c>
      <c r="P39" s="116">
        <v>0</v>
      </c>
      <c r="Q39" s="116">
        <v>0</v>
      </c>
      <c r="R39" s="116">
        <v>2286</v>
      </c>
      <c r="S39" s="116">
        <v>134898</v>
      </c>
      <c r="T39" s="116">
        <v>0</v>
      </c>
      <c r="U39" s="116">
        <v>0</v>
      </c>
      <c r="V39" s="116">
        <f>+SUM(D39,M39)</f>
        <v>6701</v>
      </c>
      <c r="W39" s="116">
        <f>+SUM(E39,N39)</f>
        <v>6701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6701</v>
      </c>
      <c r="AB39" s="116">
        <f>+SUM(J39,S39)</f>
        <v>595854</v>
      </c>
      <c r="AC39" s="116">
        <f>+SUM(K39,T39)</f>
        <v>0</v>
      </c>
      <c r="AD39" s="116">
        <f>+SUM(L39,U39)</f>
        <v>0</v>
      </c>
      <c r="AE39" s="205" t="s">
        <v>325</v>
      </c>
    </row>
    <row r="40" spans="1:31" ht="13.5" customHeight="1" x14ac:dyDescent="0.2">
      <c r="A40" s="114" t="s">
        <v>17</v>
      </c>
      <c r="B40" s="115" t="s">
        <v>354</v>
      </c>
      <c r="C40" s="114" t="s">
        <v>355</v>
      </c>
      <c r="D40" s="116">
        <f>SUM(E40,+L40)</f>
        <v>301204</v>
      </c>
      <c r="E40" s="116">
        <f>+SUM(F40:I40,K40)</f>
        <v>292925</v>
      </c>
      <c r="F40" s="116">
        <v>0</v>
      </c>
      <c r="G40" s="116">
        <v>0</v>
      </c>
      <c r="H40" s="116">
        <v>0</v>
      </c>
      <c r="I40" s="116">
        <v>223712</v>
      </c>
      <c r="J40" s="116">
        <v>426315</v>
      </c>
      <c r="K40" s="116">
        <v>69213</v>
      </c>
      <c r="L40" s="116">
        <v>8279</v>
      </c>
      <c r="M40" s="116">
        <f>SUM(N40,+U40)</f>
        <v>0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f>+SUM(D40,M40)</f>
        <v>301204</v>
      </c>
      <c r="W40" s="116">
        <f>+SUM(E40,N40)</f>
        <v>292925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223712</v>
      </c>
      <c r="AB40" s="116">
        <f>+SUM(J40,S40)</f>
        <v>426315</v>
      </c>
      <c r="AC40" s="116">
        <f>+SUM(K40,T40)</f>
        <v>69213</v>
      </c>
      <c r="AD40" s="116">
        <f>+SUM(L40,U40)</f>
        <v>8279</v>
      </c>
      <c r="AE40" s="205" t="s">
        <v>325</v>
      </c>
    </row>
    <row r="41" spans="1:31" ht="13.5" customHeight="1" x14ac:dyDescent="0.2">
      <c r="A41" s="114" t="s">
        <v>17</v>
      </c>
      <c r="B41" s="115" t="s">
        <v>326</v>
      </c>
      <c r="C41" s="114" t="s">
        <v>327</v>
      </c>
      <c r="D41" s="116">
        <f>SUM(E41,+L41)</f>
        <v>141494</v>
      </c>
      <c r="E41" s="116">
        <f>+SUM(F41:I41,K41)</f>
        <v>83528</v>
      </c>
      <c r="F41" s="116">
        <v>0</v>
      </c>
      <c r="G41" s="116">
        <v>0</v>
      </c>
      <c r="H41" s="116">
        <v>0</v>
      </c>
      <c r="I41" s="116">
        <v>83528</v>
      </c>
      <c r="J41" s="116">
        <v>511287</v>
      </c>
      <c r="K41" s="116">
        <v>0</v>
      </c>
      <c r="L41" s="116">
        <v>57966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141494</v>
      </c>
      <c r="W41" s="116">
        <f>+SUM(E41,N41)</f>
        <v>83528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83528</v>
      </c>
      <c r="AB41" s="116">
        <f>+SUM(J41,S41)</f>
        <v>511287</v>
      </c>
      <c r="AC41" s="116">
        <f>+SUM(K41,T41)</f>
        <v>0</v>
      </c>
      <c r="AD41" s="116">
        <f>+SUM(L41,U41)</f>
        <v>57966</v>
      </c>
      <c r="AE41" s="205" t="s">
        <v>325</v>
      </c>
    </row>
    <row r="42" spans="1:31" ht="13.5" customHeight="1" x14ac:dyDescent="0.2">
      <c r="A42" s="114" t="s">
        <v>17</v>
      </c>
      <c r="B42" s="115" t="s">
        <v>336</v>
      </c>
      <c r="C42" s="114" t="s">
        <v>376</v>
      </c>
      <c r="D42" s="116">
        <f>SUM(E42,+L42)</f>
        <v>182855</v>
      </c>
      <c r="E42" s="116">
        <f>+SUM(F42:I42,K42)</f>
        <v>199223</v>
      </c>
      <c r="F42" s="116">
        <v>0</v>
      </c>
      <c r="G42" s="116">
        <v>0</v>
      </c>
      <c r="H42" s="116">
        <v>0</v>
      </c>
      <c r="I42" s="116">
        <v>199223</v>
      </c>
      <c r="J42" s="116">
        <v>851529</v>
      </c>
      <c r="K42" s="116">
        <v>0</v>
      </c>
      <c r="L42" s="116">
        <v>-16368</v>
      </c>
      <c r="M42" s="116">
        <f>SUM(N42,+U42)</f>
        <v>0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f>+SUM(D42,M42)</f>
        <v>182855</v>
      </c>
      <c r="W42" s="116">
        <f>+SUM(E42,N42)</f>
        <v>199223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199223</v>
      </c>
      <c r="AB42" s="116">
        <f>+SUM(J42,S42)</f>
        <v>851529</v>
      </c>
      <c r="AC42" s="116">
        <f>+SUM(K42,T42)</f>
        <v>0</v>
      </c>
      <c r="AD42" s="116">
        <f>+SUM(L42,U42)</f>
        <v>-16368</v>
      </c>
      <c r="AE42" s="205" t="s">
        <v>325</v>
      </c>
    </row>
    <row r="43" spans="1:31" ht="13.5" customHeight="1" x14ac:dyDescent="0.2">
      <c r="A43" s="114" t="s">
        <v>17</v>
      </c>
      <c r="B43" s="115" t="s">
        <v>362</v>
      </c>
      <c r="C43" s="114" t="s">
        <v>363</v>
      </c>
      <c r="D43" s="116">
        <f>SUM(E43,+L43)</f>
        <v>555886</v>
      </c>
      <c r="E43" s="116">
        <f>+SUM(F43:I43,K43)</f>
        <v>462408</v>
      </c>
      <c r="F43" s="116">
        <v>146401</v>
      </c>
      <c r="G43" s="116">
        <v>0</v>
      </c>
      <c r="H43" s="116">
        <v>254100</v>
      </c>
      <c r="I43" s="116">
        <v>61907</v>
      </c>
      <c r="J43" s="116">
        <v>908358</v>
      </c>
      <c r="K43" s="116">
        <v>0</v>
      </c>
      <c r="L43" s="116">
        <v>93478</v>
      </c>
      <c r="M43" s="116">
        <f>SUM(N43,+U43)</f>
        <v>8503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98861</v>
      </c>
      <c r="T43" s="116">
        <v>0</v>
      </c>
      <c r="U43" s="116">
        <v>8503</v>
      </c>
      <c r="V43" s="116">
        <f>+SUM(D43,M43)</f>
        <v>564389</v>
      </c>
      <c r="W43" s="116">
        <f>+SUM(E43,N43)</f>
        <v>462408</v>
      </c>
      <c r="X43" s="116">
        <f>+SUM(F43,O43)</f>
        <v>146401</v>
      </c>
      <c r="Y43" s="116">
        <f>+SUM(G43,P43)</f>
        <v>0</v>
      </c>
      <c r="Z43" s="116">
        <f>+SUM(H43,Q43)</f>
        <v>254100</v>
      </c>
      <c r="AA43" s="116">
        <f>+SUM(I43,R43)</f>
        <v>61907</v>
      </c>
      <c r="AB43" s="116">
        <f>+SUM(J43,S43)</f>
        <v>1007219</v>
      </c>
      <c r="AC43" s="116">
        <f>+SUM(K43,T43)</f>
        <v>0</v>
      </c>
      <c r="AD43" s="116">
        <f>+SUM(L43,U43)</f>
        <v>101981</v>
      </c>
      <c r="AE43" s="205" t="s">
        <v>325</v>
      </c>
    </row>
    <row r="44" spans="1:31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3">
    <sortCondition ref="A8:A43"/>
    <sortCondition ref="B8:B43"/>
    <sortCondition ref="C8:C4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42" man="1"/>
    <brk id="21" min="1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新潟県</v>
      </c>
      <c r="B7" s="132" t="str">
        <f>'廃棄物事業経費（市町村）'!B7</f>
        <v>15000</v>
      </c>
      <c r="C7" s="131" t="s">
        <v>274</v>
      </c>
      <c r="D7" s="133">
        <f>+SUM(E7,J7)</f>
        <v>9442522</v>
      </c>
      <c r="E7" s="133">
        <f>+SUM(F7:I7)</f>
        <v>9310225</v>
      </c>
      <c r="F7" s="133">
        <f t="shared" ref="F7:K7" si="0">SUM(F$8:F$257)</f>
        <v>50272</v>
      </c>
      <c r="G7" s="133">
        <f t="shared" si="0"/>
        <v>8011044</v>
      </c>
      <c r="H7" s="133">
        <f t="shared" si="0"/>
        <v>1155143</v>
      </c>
      <c r="I7" s="133">
        <f t="shared" si="0"/>
        <v>93766</v>
      </c>
      <c r="J7" s="133">
        <f t="shared" si="0"/>
        <v>132297</v>
      </c>
      <c r="K7" s="133">
        <f t="shared" si="0"/>
        <v>567659</v>
      </c>
      <c r="L7" s="133">
        <f>+SUM(M7,R7,V7,W7,AC7)</f>
        <v>28528021</v>
      </c>
      <c r="M7" s="133">
        <f>+SUM(N7:Q7)</f>
        <v>2568144</v>
      </c>
      <c r="N7" s="133">
        <f>SUM(N$8:N$257)</f>
        <v>1636889</v>
      </c>
      <c r="O7" s="133">
        <f>SUM(O$8:O$257)</f>
        <v>378796</v>
      </c>
      <c r="P7" s="133">
        <f>SUM(P$8:P$257)</f>
        <v>382553</v>
      </c>
      <c r="Q7" s="133">
        <f>SUM(Q$8:Q$257)</f>
        <v>169906</v>
      </c>
      <c r="R7" s="133">
        <f>+SUM(S7:U7)</f>
        <v>6053716</v>
      </c>
      <c r="S7" s="133">
        <f>SUM(S$8:S$257)</f>
        <v>723185</v>
      </c>
      <c r="T7" s="133">
        <f>SUM(T$8:T$257)</f>
        <v>4681974</v>
      </c>
      <c r="U7" s="133">
        <f>SUM(U$8:U$257)</f>
        <v>648557</v>
      </c>
      <c r="V7" s="133">
        <f>SUM(V$8:V$257)</f>
        <v>3909</v>
      </c>
      <c r="W7" s="133">
        <f>+SUM(X7:AA7)</f>
        <v>19878118</v>
      </c>
      <c r="X7" s="133">
        <f t="shared" ref="X7:AD7" si="1">SUM(X$8:X$257)</f>
        <v>8255415</v>
      </c>
      <c r="Y7" s="133">
        <f t="shared" si="1"/>
        <v>9578891</v>
      </c>
      <c r="Z7" s="133">
        <f t="shared" si="1"/>
        <v>924419</v>
      </c>
      <c r="AA7" s="133">
        <f t="shared" si="1"/>
        <v>1119393</v>
      </c>
      <c r="AB7" s="133">
        <f t="shared" si="1"/>
        <v>2705643</v>
      </c>
      <c r="AC7" s="133">
        <f t="shared" si="1"/>
        <v>24134</v>
      </c>
      <c r="AD7" s="133">
        <f t="shared" si="1"/>
        <v>1350749</v>
      </c>
      <c r="AE7" s="133">
        <f>+SUM(D7,L7,AD7)</f>
        <v>39321292</v>
      </c>
      <c r="AF7" s="133">
        <f>+SUM(AG7,AL7)</f>
        <v>54950</v>
      </c>
      <c r="AG7" s="133">
        <f>+SUM(AH7:AK7)</f>
        <v>54950</v>
      </c>
      <c r="AH7" s="133">
        <f t="shared" ref="AH7:AM7" si="2">SUM(AH$8:AH$257)</f>
        <v>0</v>
      </c>
      <c r="AI7" s="133">
        <f t="shared" si="2"/>
        <v>43972</v>
      </c>
      <c r="AJ7" s="133">
        <f t="shared" si="2"/>
        <v>10978</v>
      </c>
      <c r="AK7" s="133">
        <f t="shared" si="2"/>
        <v>0</v>
      </c>
      <c r="AL7" s="133">
        <f t="shared" si="2"/>
        <v>0</v>
      </c>
      <c r="AM7" s="133">
        <f t="shared" si="2"/>
        <v>0</v>
      </c>
      <c r="AN7" s="133">
        <f>+SUM(AO7,AT7,AX7,AY7,BE7)</f>
        <v>4131165</v>
      </c>
      <c r="AO7" s="133">
        <f>+SUM(AP7:AS7)</f>
        <v>568951</v>
      </c>
      <c r="AP7" s="133">
        <f>SUM(AP$8:AP$257)</f>
        <v>390012</v>
      </c>
      <c r="AQ7" s="133">
        <f>SUM(AQ$8:AQ$257)</f>
        <v>10701</v>
      </c>
      <c r="AR7" s="133">
        <f>SUM(AR$8:AR$257)</f>
        <v>168238</v>
      </c>
      <c r="AS7" s="133">
        <f>SUM(AS$8:AS$257)</f>
        <v>0</v>
      </c>
      <c r="AT7" s="133">
        <f>+SUM(AU7:AW7)</f>
        <v>1521318</v>
      </c>
      <c r="AU7" s="133">
        <f>SUM(AU$8:AU$257)</f>
        <v>65224</v>
      </c>
      <c r="AV7" s="133">
        <f>SUM(AV$8:AV$257)</f>
        <v>1456094</v>
      </c>
      <c r="AW7" s="133">
        <f>SUM(AW$8:AW$257)</f>
        <v>0</v>
      </c>
      <c r="AX7" s="133">
        <f>SUM(AX$8:AX$257)</f>
        <v>205</v>
      </c>
      <c r="AY7" s="133">
        <f>+SUM(AZ7:BC7)</f>
        <v>2040015</v>
      </c>
      <c r="AZ7" s="133">
        <f t="shared" ref="AZ7:BF7" si="3">SUM(AZ$8:AZ$257)</f>
        <v>1103805</v>
      </c>
      <c r="BA7" s="133">
        <f t="shared" si="3"/>
        <v>890597</v>
      </c>
      <c r="BB7" s="133">
        <f t="shared" si="3"/>
        <v>35423</v>
      </c>
      <c r="BC7" s="133">
        <f t="shared" si="3"/>
        <v>10190</v>
      </c>
      <c r="BD7" s="133">
        <f t="shared" si="3"/>
        <v>260694</v>
      </c>
      <c r="BE7" s="133">
        <f t="shared" si="3"/>
        <v>676</v>
      </c>
      <c r="BF7" s="133">
        <f t="shared" si="3"/>
        <v>32033</v>
      </c>
      <c r="BG7" s="133">
        <f>+SUM(BF7,AN7,AF7)</f>
        <v>4218148</v>
      </c>
      <c r="BH7" s="133">
        <f t="shared" ref="BH7:CI7" si="4">SUM(D7,AF7)</f>
        <v>9497472</v>
      </c>
      <c r="BI7" s="133">
        <f>SUM(E7,AG7)</f>
        <v>9365175</v>
      </c>
      <c r="BJ7" s="133">
        <f t="shared" si="4"/>
        <v>50272</v>
      </c>
      <c r="BK7" s="133">
        <f t="shared" si="4"/>
        <v>8055016</v>
      </c>
      <c r="BL7" s="133">
        <f t="shared" si="4"/>
        <v>1166121</v>
      </c>
      <c r="BM7" s="133">
        <f t="shared" si="4"/>
        <v>93766</v>
      </c>
      <c r="BN7" s="133">
        <f t="shared" si="4"/>
        <v>132297</v>
      </c>
      <c r="BO7" s="133">
        <f t="shared" si="4"/>
        <v>567659</v>
      </c>
      <c r="BP7" s="133">
        <f t="shared" si="4"/>
        <v>32659186</v>
      </c>
      <c r="BQ7" s="133">
        <f t="shared" si="4"/>
        <v>3137095</v>
      </c>
      <c r="BR7" s="133">
        <f t="shared" si="4"/>
        <v>2026901</v>
      </c>
      <c r="BS7" s="133">
        <f t="shared" si="4"/>
        <v>389497</v>
      </c>
      <c r="BT7" s="133">
        <f t="shared" si="4"/>
        <v>550791</v>
      </c>
      <c r="BU7" s="133">
        <f t="shared" si="4"/>
        <v>169906</v>
      </c>
      <c r="BV7" s="133">
        <f t="shared" si="4"/>
        <v>7575034</v>
      </c>
      <c r="BW7" s="133">
        <f t="shared" si="4"/>
        <v>788409</v>
      </c>
      <c r="BX7" s="133">
        <f t="shared" si="4"/>
        <v>6138068</v>
      </c>
      <c r="BY7" s="133">
        <f t="shared" si="4"/>
        <v>648557</v>
      </c>
      <c r="BZ7" s="133">
        <f t="shared" si="4"/>
        <v>4114</v>
      </c>
      <c r="CA7" s="133">
        <f t="shared" si="4"/>
        <v>21918133</v>
      </c>
      <c r="CB7" s="133">
        <f t="shared" si="4"/>
        <v>9359220</v>
      </c>
      <c r="CC7" s="133">
        <f t="shared" si="4"/>
        <v>10469488</v>
      </c>
      <c r="CD7" s="133">
        <f t="shared" si="4"/>
        <v>959842</v>
      </c>
      <c r="CE7" s="133">
        <f t="shared" si="4"/>
        <v>1129583</v>
      </c>
      <c r="CF7" s="133">
        <f t="shared" si="4"/>
        <v>2966337</v>
      </c>
      <c r="CG7" s="133">
        <f t="shared" si="4"/>
        <v>24810</v>
      </c>
      <c r="CH7" s="133">
        <f t="shared" si="4"/>
        <v>1382782</v>
      </c>
      <c r="CI7" s="133">
        <f t="shared" si="4"/>
        <v>43539440</v>
      </c>
    </row>
    <row r="8" spans="1:87" ht="13.5" customHeight="1" x14ac:dyDescent="0.2">
      <c r="A8" s="114" t="s">
        <v>17</v>
      </c>
      <c r="B8" s="115" t="s">
        <v>323</v>
      </c>
      <c r="C8" s="114" t="s">
        <v>324</v>
      </c>
      <c r="D8" s="116">
        <f>+SUM(E8,J8)</f>
        <v>47289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47289</v>
      </c>
      <c r="K8" s="116">
        <v>0</v>
      </c>
      <c r="L8" s="116">
        <f>+SUM(M8,R8,V8,W8,AC8)</f>
        <v>8316457</v>
      </c>
      <c r="M8" s="116">
        <f>+SUM(N8:Q8)</f>
        <v>1143893</v>
      </c>
      <c r="N8" s="116">
        <v>371874</v>
      </c>
      <c r="O8" s="116">
        <v>345493</v>
      </c>
      <c r="P8" s="116">
        <v>303534</v>
      </c>
      <c r="Q8" s="116">
        <v>122992</v>
      </c>
      <c r="R8" s="116">
        <f>+SUM(S8:U8)</f>
        <v>1080923</v>
      </c>
      <c r="S8" s="116">
        <v>38445</v>
      </c>
      <c r="T8" s="116">
        <v>972183</v>
      </c>
      <c r="U8" s="116">
        <v>70295</v>
      </c>
      <c r="V8" s="116">
        <v>484</v>
      </c>
      <c r="W8" s="116">
        <f>+SUM(X8:AA8)</f>
        <v>6091157</v>
      </c>
      <c r="X8" s="116">
        <v>3080466</v>
      </c>
      <c r="Y8" s="116">
        <v>2880374</v>
      </c>
      <c r="Z8" s="116">
        <v>130317</v>
      </c>
      <c r="AA8" s="116">
        <v>0</v>
      </c>
      <c r="AB8" s="116">
        <v>371201</v>
      </c>
      <c r="AC8" s="116">
        <v>0</v>
      </c>
      <c r="AD8" s="116">
        <v>930299</v>
      </c>
      <c r="AE8" s="116">
        <f>+SUM(D8,L8,AD8)</f>
        <v>9294045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1008833</v>
      </c>
      <c r="AO8" s="116">
        <f>+SUM(AP8:AS8)</f>
        <v>291373</v>
      </c>
      <c r="AP8" s="116">
        <v>153563</v>
      </c>
      <c r="AQ8" s="116">
        <v>0</v>
      </c>
      <c r="AR8" s="116">
        <v>137810</v>
      </c>
      <c r="AS8" s="116">
        <v>0</v>
      </c>
      <c r="AT8" s="116">
        <f>+SUM(AU8:AW8)</f>
        <v>291314</v>
      </c>
      <c r="AU8" s="116">
        <v>0</v>
      </c>
      <c r="AV8" s="116">
        <v>291314</v>
      </c>
      <c r="AW8" s="116">
        <v>0</v>
      </c>
      <c r="AX8" s="116">
        <v>205</v>
      </c>
      <c r="AY8" s="116">
        <f>+SUM(AZ8:BC8)</f>
        <v>425941</v>
      </c>
      <c r="AZ8" s="116">
        <v>326040</v>
      </c>
      <c r="BA8" s="116">
        <v>99901</v>
      </c>
      <c r="BB8" s="116">
        <v>0</v>
      </c>
      <c r="BC8" s="116">
        <v>0</v>
      </c>
      <c r="BD8" s="116">
        <v>0</v>
      </c>
      <c r="BE8" s="116">
        <v>0</v>
      </c>
      <c r="BF8" s="116">
        <v>12158</v>
      </c>
      <c r="BG8" s="116">
        <f>+SUM(BF8,AN8,AF8)</f>
        <v>1020991</v>
      </c>
      <c r="BH8" s="116">
        <f>SUM(D8,AF8)</f>
        <v>47289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47289</v>
      </c>
      <c r="BO8" s="116">
        <f>SUM(K8,AM8)</f>
        <v>0</v>
      </c>
      <c r="BP8" s="116">
        <f>SUM(L8,AN8)</f>
        <v>9325290</v>
      </c>
      <c r="BQ8" s="116">
        <f>SUM(M8,AO8)</f>
        <v>1435266</v>
      </c>
      <c r="BR8" s="116">
        <f>SUM(N8,AP8)</f>
        <v>525437</v>
      </c>
      <c r="BS8" s="116">
        <f>SUM(O8,AQ8)</f>
        <v>345493</v>
      </c>
      <c r="BT8" s="116">
        <f>SUM(P8,AR8)</f>
        <v>441344</v>
      </c>
      <c r="BU8" s="116">
        <f>SUM(Q8,AS8)</f>
        <v>122992</v>
      </c>
      <c r="BV8" s="116">
        <f>SUM(R8,AT8)</f>
        <v>1372237</v>
      </c>
      <c r="BW8" s="116">
        <f>SUM(S8,AU8)</f>
        <v>38445</v>
      </c>
      <c r="BX8" s="116">
        <f>SUM(T8,AV8)</f>
        <v>1263497</v>
      </c>
      <c r="BY8" s="116">
        <f>SUM(U8,AW8)</f>
        <v>70295</v>
      </c>
      <c r="BZ8" s="116">
        <f>SUM(V8,AX8)</f>
        <v>689</v>
      </c>
      <c r="CA8" s="116">
        <f>SUM(W8,AY8)</f>
        <v>6517098</v>
      </c>
      <c r="CB8" s="116">
        <f>SUM(X8,AZ8)</f>
        <v>3406506</v>
      </c>
      <c r="CC8" s="116">
        <f>SUM(Y8,BA8)</f>
        <v>2980275</v>
      </c>
      <c r="CD8" s="116">
        <f>SUM(Z8,BB8)</f>
        <v>130317</v>
      </c>
      <c r="CE8" s="116">
        <f>SUM(AA8,BC8)</f>
        <v>0</v>
      </c>
      <c r="CF8" s="116">
        <f>SUM(AB8,BD8)</f>
        <v>371201</v>
      </c>
      <c r="CG8" s="116">
        <f>SUM(AC8,BE8)</f>
        <v>0</v>
      </c>
      <c r="CH8" s="116">
        <f>SUM(AD8,BF8)</f>
        <v>942457</v>
      </c>
      <c r="CI8" s="116">
        <f>SUM(AE8,BG8)</f>
        <v>10315036</v>
      </c>
    </row>
    <row r="9" spans="1:87" ht="13.5" customHeight="1" x14ac:dyDescent="0.2">
      <c r="A9" s="114" t="s">
        <v>17</v>
      </c>
      <c r="B9" s="115" t="s">
        <v>328</v>
      </c>
      <c r="C9" s="114" t="s">
        <v>329</v>
      </c>
      <c r="D9" s="116">
        <f>+SUM(E9,J9)</f>
        <v>5240333</v>
      </c>
      <c r="E9" s="116">
        <f>+SUM(F9:I9)</f>
        <v>5240333</v>
      </c>
      <c r="F9" s="116">
        <v>50272</v>
      </c>
      <c r="G9" s="116">
        <v>5190061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2633780</v>
      </c>
      <c r="M9" s="116">
        <f>+SUM(N9:Q9)</f>
        <v>144546</v>
      </c>
      <c r="N9" s="116">
        <v>124625</v>
      </c>
      <c r="O9" s="116">
        <v>0</v>
      </c>
      <c r="P9" s="116">
        <v>7435</v>
      </c>
      <c r="Q9" s="116">
        <v>12486</v>
      </c>
      <c r="R9" s="116">
        <f>+SUM(S9:U9)</f>
        <v>472379</v>
      </c>
      <c r="S9" s="116">
        <v>4367</v>
      </c>
      <c r="T9" s="116">
        <v>415111</v>
      </c>
      <c r="U9" s="116">
        <v>52901</v>
      </c>
      <c r="V9" s="116">
        <v>0</v>
      </c>
      <c r="W9" s="116">
        <f>+SUM(X9:AA9)</f>
        <v>1998038</v>
      </c>
      <c r="X9" s="116">
        <v>888780</v>
      </c>
      <c r="Y9" s="116">
        <v>1074717</v>
      </c>
      <c r="Z9" s="116">
        <v>31372</v>
      </c>
      <c r="AA9" s="116">
        <v>3169</v>
      </c>
      <c r="AB9" s="116">
        <v>0</v>
      </c>
      <c r="AC9" s="116">
        <v>18817</v>
      </c>
      <c r="AD9" s="116">
        <v>16479</v>
      </c>
      <c r="AE9" s="116">
        <f>+SUM(D9,L9,AD9)</f>
        <v>7890592</v>
      </c>
      <c r="AF9" s="116">
        <f>+SUM(AG9,AL9)</f>
        <v>12250</v>
      </c>
      <c r="AG9" s="116">
        <f>+SUM(AH9:AK9)</f>
        <v>12250</v>
      </c>
      <c r="AH9" s="116">
        <v>0</v>
      </c>
      <c r="AI9" s="116">
        <v>12250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174213</v>
      </c>
      <c r="AO9" s="116">
        <f>+SUM(AP9:AS9)</f>
        <v>6158</v>
      </c>
      <c r="AP9" s="116">
        <v>6158</v>
      </c>
      <c r="AQ9" s="116">
        <v>0</v>
      </c>
      <c r="AR9" s="116">
        <v>0</v>
      </c>
      <c r="AS9" s="116">
        <v>0</v>
      </c>
      <c r="AT9" s="116">
        <f>+SUM(AU9:AW9)</f>
        <v>62026</v>
      </c>
      <c r="AU9" s="116">
        <v>0</v>
      </c>
      <c r="AV9" s="116">
        <v>62026</v>
      </c>
      <c r="AW9" s="116">
        <v>0</v>
      </c>
      <c r="AX9" s="116">
        <v>0</v>
      </c>
      <c r="AY9" s="116">
        <f>+SUM(AZ9:BC9)</f>
        <v>105808</v>
      </c>
      <c r="AZ9" s="116">
        <v>47746</v>
      </c>
      <c r="BA9" s="116">
        <v>58062</v>
      </c>
      <c r="BB9" s="116">
        <v>0</v>
      </c>
      <c r="BC9" s="116">
        <v>0</v>
      </c>
      <c r="BD9" s="116">
        <v>0</v>
      </c>
      <c r="BE9" s="116">
        <v>221</v>
      </c>
      <c r="BF9" s="116">
        <v>0</v>
      </c>
      <c r="BG9" s="116">
        <f>+SUM(BF9,AN9,AF9)</f>
        <v>186463</v>
      </c>
      <c r="BH9" s="116">
        <f>SUM(D9,AF9)</f>
        <v>5252583</v>
      </c>
      <c r="BI9" s="116">
        <f>SUM(E9,AG9)</f>
        <v>5252583</v>
      </c>
      <c r="BJ9" s="116">
        <f>SUM(F9,AH9)</f>
        <v>50272</v>
      </c>
      <c r="BK9" s="116">
        <f>SUM(G9,AI9)</f>
        <v>5202311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2807993</v>
      </c>
      <c r="BQ9" s="116">
        <f>SUM(M9,AO9)</f>
        <v>150704</v>
      </c>
      <c r="BR9" s="116">
        <f>SUM(N9,AP9)</f>
        <v>130783</v>
      </c>
      <c r="BS9" s="116">
        <f>SUM(O9,AQ9)</f>
        <v>0</v>
      </c>
      <c r="BT9" s="116">
        <f>SUM(P9,AR9)</f>
        <v>7435</v>
      </c>
      <c r="BU9" s="116">
        <f>SUM(Q9,AS9)</f>
        <v>12486</v>
      </c>
      <c r="BV9" s="116">
        <f>SUM(R9,AT9)</f>
        <v>534405</v>
      </c>
      <c r="BW9" s="116">
        <f>SUM(S9,AU9)</f>
        <v>4367</v>
      </c>
      <c r="BX9" s="116">
        <f>SUM(T9,AV9)</f>
        <v>477137</v>
      </c>
      <c r="BY9" s="116">
        <f>SUM(U9,AW9)</f>
        <v>52901</v>
      </c>
      <c r="BZ9" s="116">
        <f>SUM(V9,AX9)</f>
        <v>0</v>
      </c>
      <c r="CA9" s="116">
        <f>SUM(W9,AY9)</f>
        <v>2103846</v>
      </c>
      <c r="CB9" s="116">
        <f>SUM(X9,AZ9)</f>
        <v>936526</v>
      </c>
      <c r="CC9" s="116">
        <f>SUM(Y9,BA9)</f>
        <v>1132779</v>
      </c>
      <c r="CD9" s="116">
        <f>SUM(Z9,BB9)</f>
        <v>31372</v>
      </c>
      <c r="CE9" s="116">
        <f>SUM(AA9,BC9)</f>
        <v>3169</v>
      </c>
      <c r="CF9" s="116">
        <f>SUM(AB9,BD9)</f>
        <v>0</v>
      </c>
      <c r="CG9" s="116">
        <f>SUM(AC9,BE9)</f>
        <v>19038</v>
      </c>
      <c r="CH9" s="116">
        <f>SUM(AD9,BF9)</f>
        <v>16479</v>
      </c>
      <c r="CI9" s="116">
        <f>SUM(AE9,BG9)</f>
        <v>8077055</v>
      </c>
    </row>
    <row r="10" spans="1:87" ht="13.5" customHeight="1" x14ac:dyDescent="0.2">
      <c r="A10" s="114" t="s">
        <v>17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1175171</v>
      </c>
      <c r="M10" s="116">
        <f>+SUM(N10:Q10)</f>
        <v>86435</v>
      </c>
      <c r="N10" s="116">
        <v>47944</v>
      </c>
      <c r="O10" s="116">
        <v>21470</v>
      </c>
      <c r="P10" s="116">
        <v>9799</v>
      </c>
      <c r="Q10" s="116">
        <v>7222</v>
      </c>
      <c r="R10" s="116">
        <f>+SUM(S10:U10)</f>
        <v>43338</v>
      </c>
      <c r="S10" s="116">
        <v>579</v>
      </c>
      <c r="T10" s="116">
        <v>6718</v>
      </c>
      <c r="U10" s="116">
        <v>36041</v>
      </c>
      <c r="V10" s="116">
        <v>0</v>
      </c>
      <c r="W10" s="116">
        <f>+SUM(X10:AA10)</f>
        <v>1040081</v>
      </c>
      <c r="X10" s="116">
        <v>332589</v>
      </c>
      <c r="Y10" s="116">
        <v>676170</v>
      </c>
      <c r="Z10" s="116">
        <v>27201</v>
      </c>
      <c r="AA10" s="116">
        <v>4121</v>
      </c>
      <c r="AB10" s="116">
        <v>0</v>
      </c>
      <c r="AC10" s="116">
        <v>5317</v>
      </c>
      <c r="AD10" s="116">
        <v>249726</v>
      </c>
      <c r="AE10" s="116">
        <f>+SUM(D10,L10,AD10)</f>
        <v>1424897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256691</v>
      </c>
      <c r="AO10" s="116">
        <f>+SUM(AP10:AS10)</f>
        <v>17652</v>
      </c>
      <c r="AP10" s="116">
        <v>4817</v>
      </c>
      <c r="AQ10" s="116">
        <v>0</v>
      </c>
      <c r="AR10" s="116">
        <v>12835</v>
      </c>
      <c r="AS10" s="116">
        <v>0</v>
      </c>
      <c r="AT10" s="116">
        <f>+SUM(AU10:AW10)</f>
        <v>173413</v>
      </c>
      <c r="AU10" s="116">
        <v>673</v>
      </c>
      <c r="AV10" s="116">
        <v>172740</v>
      </c>
      <c r="AW10" s="116">
        <v>0</v>
      </c>
      <c r="AX10" s="116">
        <v>0</v>
      </c>
      <c r="AY10" s="116">
        <f>+SUM(AZ10:BC10)</f>
        <v>65171</v>
      </c>
      <c r="AZ10" s="116">
        <v>50601</v>
      </c>
      <c r="BA10" s="116">
        <v>14570</v>
      </c>
      <c r="BB10" s="116">
        <v>0</v>
      </c>
      <c r="BC10" s="116">
        <v>0</v>
      </c>
      <c r="BD10" s="116">
        <v>0</v>
      </c>
      <c r="BE10" s="116">
        <v>455</v>
      </c>
      <c r="BF10" s="116">
        <v>271</v>
      </c>
      <c r="BG10" s="116">
        <f>+SUM(BF10,AN10,AF10)</f>
        <v>256962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1431862</v>
      </c>
      <c r="BQ10" s="116">
        <f>SUM(M10,AO10)</f>
        <v>104087</v>
      </c>
      <c r="BR10" s="116">
        <f>SUM(N10,AP10)</f>
        <v>52761</v>
      </c>
      <c r="BS10" s="116">
        <f>SUM(O10,AQ10)</f>
        <v>21470</v>
      </c>
      <c r="BT10" s="116">
        <f>SUM(P10,AR10)</f>
        <v>22634</v>
      </c>
      <c r="BU10" s="116">
        <f>SUM(Q10,AS10)</f>
        <v>7222</v>
      </c>
      <c r="BV10" s="116">
        <f>SUM(R10,AT10)</f>
        <v>216751</v>
      </c>
      <c r="BW10" s="116">
        <f>SUM(S10,AU10)</f>
        <v>1252</v>
      </c>
      <c r="BX10" s="116">
        <f>SUM(T10,AV10)</f>
        <v>179458</v>
      </c>
      <c r="BY10" s="116">
        <f>SUM(U10,AW10)</f>
        <v>36041</v>
      </c>
      <c r="BZ10" s="116">
        <f>SUM(V10,AX10)</f>
        <v>0</v>
      </c>
      <c r="CA10" s="116">
        <f>SUM(W10,AY10)</f>
        <v>1105252</v>
      </c>
      <c r="CB10" s="116">
        <f>SUM(X10,AZ10)</f>
        <v>383190</v>
      </c>
      <c r="CC10" s="116">
        <f>SUM(Y10,BA10)</f>
        <v>690740</v>
      </c>
      <c r="CD10" s="116">
        <f>SUM(Z10,BB10)</f>
        <v>27201</v>
      </c>
      <c r="CE10" s="116">
        <f>SUM(AA10,BC10)</f>
        <v>4121</v>
      </c>
      <c r="CF10" s="116">
        <f>SUM(AB10,BD10)</f>
        <v>0</v>
      </c>
      <c r="CG10" s="116">
        <f>SUM(AC10,BE10)</f>
        <v>5772</v>
      </c>
      <c r="CH10" s="116">
        <f>SUM(AD10,BF10)</f>
        <v>249997</v>
      </c>
      <c r="CI10" s="116">
        <f>SUM(AE10,BG10)</f>
        <v>1681859</v>
      </c>
    </row>
    <row r="11" spans="1:87" ht="13.5" customHeight="1" x14ac:dyDescent="0.2">
      <c r="A11" s="114" t="s">
        <v>17</v>
      </c>
      <c r="B11" s="115" t="s">
        <v>332</v>
      </c>
      <c r="C11" s="114" t="s">
        <v>333</v>
      </c>
      <c r="D11" s="116">
        <f>+SUM(E11,J11)</f>
        <v>13945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13945</v>
      </c>
      <c r="K11" s="116">
        <v>0</v>
      </c>
      <c r="L11" s="116">
        <f>+SUM(M11,R11,V11,W11,AC11)</f>
        <v>1079168</v>
      </c>
      <c r="M11" s="116">
        <f>+SUM(N11:Q11)</f>
        <v>57586</v>
      </c>
      <c r="N11" s="116">
        <v>57586</v>
      </c>
      <c r="O11" s="116">
        <v>0</v>
      </c>
      <c r="P11" s="116">
        <v>0</v>
      </c>
      <c r="Q11" s="116">
        <v>0</v>
      </c>
      <c r="R11" s="116">
        <f>+SUM(S11:U11)</f>
        <v>524976</v>
      </c>
      <c r="S11" s="116">
        <v>70199</v>
      </c>
      <c r="T11" s="116">
        <v>419402</v>
      </c>
      <c r="U11" s="116">
        <v>35375</v>
      </c>
      <c r="V11" s="116">
        <v>0</v>
      </c>
      <c r="W11" s="116">
        <f>+SUM(X11:AA11)</f>
        <v>496606</v>
      </c>
      <c r="X11" s="116">
        <v>253175</v>
      </c>
      <c r="Y11" s="116">
        <v>167948</v>
      </c>
      <c r="Z11" s="116">
        <v>66753</v>
      </c>
      <c r="AA11" s="116">
        <v>8730</v>
      </c>
      <c r="AB11" s="116">
        <v>0</v>
      </c>
      <c r="AC11" s="116">
        <v>0</v>
      </c>
      <c r="AD11" s="116">
        <v>5278</v>
      </c>
      <c r="AE11" s="116">
        <f>+SUM(D11,L11,AD11)</f>
        <v>1098391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130859</v>
      </c>
      <c r="AO11" s="116">
        <f>+SUM(AP11:AS11)</f>
        <v>39666</v>
      </c>
      <c r="AP11" s="116">
        <v>28965</v>
      </c>
      <c r="AQ11" s="116">
        <v>10701</v>
      </c>
      <c r="AR11" s="116">
        <v>0</v>
      </c>
      <c r="AS11" s="116">
        <v>0</v>
      </c>
      <c r="AT11" s="116">
        <f>+SUM(AU11:AW11)</f>
        <v>65523</v>
      </c>
      <c r="AU11" s="116">
        <v>5233</v>
      </c>
      <c r="AV11" s="116">
        <v>60290</v>
      </c>
      <c r="AW11" s="116">
        <v>0</v>
      </c>
      <c r="AX11" s="116">
        <v>0</v>
      </c>
      <c r="AY11" s="116">
        <f>+SUM(AZ11:BC11)</f>
        <v>25670</v>
      </c>
      <c r="AZ11" s="116">
        <v>519</v>
      </c>
      <c r="BA11" s="116">
        <v>24622</v>
      </c>
      <c r="BB11" s="116">
        <v>0</v>
      </c>
      <c r="BC11" s="116">
        <v>529</v>
      </c>
      <c r="BD11" s="116">
        <v>0</v>
      </c>
      <c r="BE11" s="116">
        <v>0</v>
      </c>
      <c r="BF11" s="116">
        <v>1107</v>
      </c>
      <c r="BG11" s="116">
        <f>+SUM(BF11,AN11,AF11)</f>
        <v>131966</v>
      </c>
      <c r="BH11" s="116">
        <f>SUM(D11,AF11)</f>
        <v>13945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13945</v>
      </c>
      <c r="BO11" s="116">
        <f>SUM(K11,AM11)</f>
        <v>0</v>
      </c>
      <c r="BP11" s="116">
        <f>SUM(L11,AN11)</f>
        <v>1210027</v>
      </c>
      <c r="BQ11" s="116">
        <f>SUM(M11,AO11)</f>
        <v>97252</v>
      </c>
      <c r="BR11" s="116">
        <f>SUM(N11,AP11)</f>
        <v>86551</v>
      </c>
      <c r="BS11" s="116">
        <f>SUM(O11,AQ11)</f>
        <v>10701</v>
      </c>
      <c r="BT11" s="116">
        <f>SUM(P11,AR11)</f>
        <v>0</v>
      </c>
      <c r="BU11" s="116">
        <f>SUM(Q11,AS11)</f>
        <v>0</v>
      </c>
      <c r="BV11" s="116">
        <f>SUM(R11,AT11)</f>
        <v>590499</v>
      </c>
      <c r="BW11" s="116">
        <f>SUM(S11,AU11)</f>
        <v>75432</v>
      </c>
      <c r="BX11" s="116">
        <f>SUM(T11,AV11)</f>
        <v>479692</v>
      </c>
      <c r="BY11" s="116">
        <f>SUM(U11,AW11)</f>
        <v>35375</v>
      </c>
      <c r="BZ11" s="116">
        <f>SUM(V11,AX11)</f>
        <v>0</v>
      </c>
      <c r="CA11" s="116">
        <f>SUM(W11,AY11)</f>
        <v>522276</v>
      </c>
      <c r="CB11" s="116">
        <f>SUM(X11,AZ11)</f>
        <v>253694</v>
      </c>
      <c r="CC11" s="116">
        <f>SUM(Y11,BA11)</f>
        <v>192570</v>
      </c>
      <c r="CD11" s="116">
        <f>SUM(Z11,BB11)</f>
        <v>66753</v>
      </c>
      <c r="CE11" s="116">
        <f>SUM(AA11,BC11)</f>
        <v>9259</v>
      </c>
      <c r="CF11" s="116">
        <f>SUM(AB11,BD11)</f>
        <v>0</v>
      </c>
      <c r="CG11" s="116">
        <f>SUM(AC11,BE11)</f>
        <v>0</v>
      </c>
      <c r="CH11" s="116">
        <f>SUM(AD11,BF11)</f>
        <v>6385</v>
      </c>
      <c r="CI11" s="116">
        <f>SUM(AE11,BG11)</f>
        <v>1230357</v>
      </c>
    </row>
    <row r="12" spans="1:87" ht="13.5" customHeight="1" x14ac:dyDescent="0.2">
      <c r="A12" s="114" t="s">
        <v>17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360313</v>
      </c>
      <c r="M12" s="116">
        <f>+SUM(N12:Q12)</f>
        <v>12691</v>
      </c>
      <c r="N12" s="116">
        <v>12691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347622</v>
      </c>
      <c r="X12" s="116">
        <v>342008</v>
      </c>
      <c r="Y12" s="116">
        <v>5614</v>
      </c>
      <c r="Z12" s="116">
        <v>0</v>
      </c>
      <c r="AA12" s="116">
        <v>0</v>
      </c>
      <c r="AB12" s="116">
        <v>631254</v>
      </c>
      <c r="AC12" s="116">
        <v>0</v>
      </c>
      <c r="AD12" s="116">
        <v>0</v>
      </c>
      <c r="AE12" s="116">
        <f>+SUM(D12,L12,AD12)</f>
        <v>360313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278182</v>
      </c>
      <c r="AO12" s="116">
        <f>+SUM(AP12:AS12)</f>
        <v>12691</v>
      </c>
      <c r="AP12" s="116">
        <v>12691</v>
      </c>
      <c r="AQ12" s="116">
        <v>0</v>
      </c>
      <c r="AR12" s="116">
        <v>0</v>
      </c>
      <c r="AS12" s="116">
        <v>0</v>
      </c>
      <c r="AT12" s="116">
        <f>+SUM(AU12:AW12)</f>
        <v>122949</v>
      </c>
      <c r="AU12" s="116">
        <v>0</v>
      </c>
      <c r="AV12" s="116">
        <v>122949</v>
      </c>
      <c r="AW12" s="116">
        <v>0</v>
      </c>
      <c r="AX12" s="116">
        <v>0</v>
      </c>
      <c r="AY12" s="116">
        <f>+SUM(AZ12:BC12)</f>
        <v>142542</v>
      </c>
      <c r="AZ12" s="116">
        <v>75754</v>
      </c>
      <c r="BA12" s="116">
        <v>66788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278182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638495</v>
      </c>
      <c r="BQ12" s="116">
        <f>SUM(M12,AO12)</f>
        <v>25382</v>
      </c>
      <c r="BR12" s="116">
        <f>SUM(N12,AP12)</f>
        <v>25382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122949</v>
      </c>
      <c r="BW12" s="116">
        <f>SUM(S12,AU12)</f>
        <v>0</v>
      </c>
      <c r="BX12" s="116">
        <f>SUM(T12,AV12)</f>
        <v>122949</v>
      </c>
      <c r="BY12" s="116">
        <f>SUM(U12,AW12)</f>
        <v>0</v>
      </c>
      <c r="BZ12" s="116">
        <f>SUM(V12,AX12)</f>
        <v>0</v>
      </c>
      <c r="CA12" s="116">
        <f>SUM(W12,AY12)</f>
        <v>490164</v>
      </c>
      <c r="CB12" s="116">
        <f>SUM(X12,AZ12)</f>
        <v>417762</v>
      </c>
      <c r="CC12" s="116">
        <f>SUM(Y12,BA12)</f>
        <v>72402</v>
      </c>
      <c r="CD12" s="116">
        <f>SUM(Z12,BB12)</f>
        <v>0</v>
      </c>
      <c r="CE12" s="116">
        <f>SUM(AA12,BC12)</f>
        <v>0</v>
      </c>
      <c r="CF12" s="116">
        <f>SUM(AB12,BD12)</f>
        <v>631254</v>
      </c>
      <c r="CG12" s="116">
        <f>SUM(AC12,BE12)</f>
        <v>0</v>
      </c>
      <c r="CH12" s="116">
        <f>SUM(AD12,BF12)</f>
        <v>0</v>
      </c>
      <c r="CI12" s="116">
        <f>SUM(AE12,BG12)</f>
        <v>638495</v>
      </c>
    </row>
    <row r="13" spans="1:87" ht="13.5" customHeight="1" x14ac:dyDescent="0.2">
      <c r="A13" s="114" t="s">
        <v>17</v>
      </c>
      <c r="B13" s="115" t="s">
        <v>338</v>
      </c>
      <c r="C13" s="114" t="s">
        <v>339</v>
      </c>
      <c r="D13" s="116">
        <f>+SUM(E13,J13)</f>
        <v>113279</v>
      </c>
      <c r="E13" s="116">
        <f>+SUM(F13:I13)</f>
        <v>113279</v>
      </c>
      <c r="F13" s="116">
        <v>0</v>
      </c>
      <c r="G13" s="116">
        <v>111334</v>
      </c>
      <c r="H13" s="116">
        <v>1945</v>
      </c>
      <c r="I13" s="116">
        <v>0</v>
      </c>
      <c r="J13" s="116">
        <v>0</v>
      </c>
      <c r="K13" s="116">
        <v>0</v>
      </c>
      <c r="L13" s="116">
        <f>+SUM(M13,R13,V13,W13,AC13)</f>
        <v>549418</v>
      </c>
      <c r="M13" s="116">
        <f>+SUM(N13:Q13)</f>
        <v>48598</v>
      </c>
      <c r="N13" s="116">
        <v>37358</v>
      </c>
      <c r="O13" s="116">
        <v>0</v>
      </c>
      <c r="P13" s="116">
        <v>11240</v>
      </c>
      <c r="Q13" s="116">
        <v>0</v>
      </c>
      <c r="R13" s="116">
        <f>+SUM(S13:U13)</f>
        <v>143370</v>
      </c>
      <c r="S13" s="116">
        <v>0</v>
      </c>
      <c r="T13" s="116">
        <v>143370</v>
      </c>
      <c r="U13" s="116">
        <v>0</v>
      </c>
      <c r="V13" s="116">
        <v>0</v>
      </c>
      <c r="W13" s="116">
        <f>+SUM(X13:AA13)</f>
        <v>357450</v>
      </c>
      <c r="X13" s="116">
        <v>115319</v>
      </c>
      <c r="Y13" s="116">
        <v>176794</v>
      </c>
      <c r="Z13" s="116">
        <v>53605</v>
      </c>
      <c r="AA13" s="116">
        <v>11732</v>
      </c>
      <c r="AB13" s="116">
        <v>0</v>
      </c>
      <c r="AC13" s="116">
        <v>0</v>
      </c>
      <c r="AD13" s="116">
        <v>6574</v>
      </c>
      <c r="AE13" s="116">
        <f>+SUM(D13,L13,AD13)</f>
        <v>669271</v>
      </c>
      <c r="AF13" s="116">
        <f>+SUM(AG13,AL13)</f>
        <v>9482</v>
      </c>
      <c r="AG13" s="116">
        <f>+SUM(AH13:AK13)</f>
        <v>9482</v>
      </c>
      <c r="AH13" s="116">
        <v>0</v>
      </c>
      <c r="AI13" s="116">
        <v>9482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52716</v>
      </c>
      <c r="AO13" s="116">
        <f>+SUM(AP13:AS13)</f>
        <v>6093</v>
      </c>
      <c r="AP13" s="116">
        <v>0</v>
      </c>
      <c r="AQ13" s="116">
        <v>0</v>
      </c>
      <c r="AR13" s="116">
        <v>6093</v>
      </c>
      <c r="AS13" s="116">
        <v>0</v>
      </c>
      <c r="AT13" s="116">
        <f>+SUM(AU13:AW13)</f>
        <v>24458</v>
      </c>
      <c r="AU13" s="116">
        <v>0</v>
      </c>
      <c r="AV13" s="116">
        <v>24458</v>
      </c>
      <c r="AW13" s="116">
        <v>0</v>
      </c>
      <c r="AX13" s="116">
        <v>0</v>
      </c>
      <c r="AY13" s="116">
        <f>+SUM(AZ13:BC13)</f>
        <v>22165</v>
      </c>
      <c r="AZ13" s="116">
        <v>0</v>
      </c>
      <c r="BA13" s="116">
        <v>22165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62198</v>
      </c>
      <c r="BH13" s="116">
        <f>SUM(D13,AF13)</f>
        <v>122761</v>
      </c>
      <c r="BI13" s="116">
        <f>SUM(E13,AG13)</f>
        <v>122761</v>
      </c>
      <c r="BJ13" s="116">
        <f>SUM(F13,AH13)</f>
        <v>0</v>
      </c>
      <c r="BK13" s="116">
        <f>SUM(G13,AI13)</f>
        <v>120816</v>
      </c>
      <c r="BL13" s="116">
        <f>SUM(H13,AJ13)</f>
        <v>1945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602134</v>
      </c>
      <c r="BQ13" s="116">
        <f>SUM(M13,AO13)</f>
        <v>54691</v>
      </c>
      <c r="BR13" s="116">
        <f>SUM(N13,AP13)</f>
        <v>37358</v>
      </c>
      <c r="BS13" s="116">
        <f>SUM(O13,AQ13)</f>
        <v>0</v>
      </c>
      <c r="BT13" s="116">
        <f>SUM(P13,AR13)</f>
        <v>17333</v>
      </c>
      <c r="BU13" s="116">
        <f>SUM(Q13,AS13)</f>
        <v>0</v>
      </c>
      <c r="BV13" s="116">
        <f>SUM(R13,AT13)</f>
        <v>167828</v>
      </c>
      <c r="BW13" s="116">
        <f>SUM(S13,AU13)</f>
        <v>0</v>
      </c>
      <c r="BX13" s="116">
        <f>SUM(T13,AV13)</f>
        <v>167828</v>
      </c>
      <c r="BY13" s="116">
        <f>SUM(U13,AW13)</f>
        <v>0</v>
      </c>
      <c r="BZ13" s="116">
        <f>SUM(V13,AX13)</f>
        <v>0</v>
      </c>
      <c r="CA13" s="116">
        <f>SUM(W13,AY13)</f>
        <v>379615</v>
      </c>
      <c r="CB13" s="116">
        <f>SUM(X13,AZ13)</f>
        <v>115319</v>
      </c>
      <c r="CC13" s="116">
        <f>SUM(Y13,BA13)</f>
        <v>198959</v>
      </c>
      <c r="CD13" s="116">
        <f>SUM(Z13,BB13)</f>
        <v>53605</v>
      </c>
      <c r="CE13" s="116">
        <f>SUM(AA13,BC13)</f>
        <v>11732</v>
      </c>
      <c r="CF13" s="116">
        <f>SUM(AB13,BD13)</f>
        <v>0</v>
      </c>
      <c r="CG13" s="116">
        <f>SUM(AC13,BE13)</f>
        <v>0</v>
      </c>
      <c r="CH13" s="116">
        <f>SUM(AD13,BF13)</f>
        <v>6574</v>
      </c>
      <c r="CI13" s="116">
        <f>SUM(AE13,BG13)</f>
        <v>731469</v>
      </c>
    </row>
    <row r="14" spans="1:87" ht="13.5" customHeight="1" x14ac:dyDescent="0.2">
      <c r="A14" s="114" t="s">
        <v>17</v>
      </c>
      <c r="B14" s="115" t="s">
        <v>340</v>
      </c>
      <c r="C14" s="114" t="s">
        <v>341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98198</v>
      </c>
      <c r="M14" s="116">
        <f>+SUM(N14:Q14)</f>
        <v>20058</v>
      </c>
      <c r="N14" s="116">
        <v>20058</v>
      </c>
      <c r="O14" s="116">
        <v>0</v>
      </c>
      <c r="P14" s="116">
        <v>0</v>
      </c>
      <c r="Q14" s="116">
        <v>0</v>
      </c>
      <c r="R14" s="116">
        <f>+SUM(S14:U14)</f>
        <v>491</v>
      </c>
      <c r="S14" s="116">
        <v>0</v>
      </c>
      <c r="T14" s="116">
        <v>0</v>
      </c>
      <c r="U14" s="116">
        <v>491</v>
      </c>
      <c r="V14" s="116">
        <v>0</v>
      </c>
      <c r="W14" s="116">
        <f>+SUM(X14:AA14)</f>
        <v>77649</v>
      </c>
      <c r="X14" s="116">
        <v>77649</v>
      </c>
      <c r="Y14" s="116">
        <v>0</v>
      </c>
      <c r="Z14" s="116">
        <v>0</v>
      </c>
      <c r="AA14" s="116">
        <v>0</v>
      </c>
      <c r="AB14" s="116">
        <v>312989</v>
      </c>
      <c r="AC14" s="116">
        <v>0</v>
      </c>
      <c r="AD14" s="116">
        <v>0</v>
      </c>
      <c r="AE14" s="116">
        <f>+SUM(D14,L14,AD14)</f>
        <v>98198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12399</v>
      </c>
      <c r="AO14" s="116">
        <f>+SUM(AP14:AS14)</f>
        <v>6686</v>
      </c>
      <c r="AP14" s="116">
        <v>6686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5713</v>
      </c>
      <c r="AZ14" s="116">
        <v>5713</v>
      </c>
      <c r="BA14" s="116">
        <v>0</v>
      </c>
      <c r="BB14" s="116">
        <v>0</v>
      </c>
      <c r="BC14" s="116">
        <v>0</v>
      </c>
      <c r="BD14" s="116">
        <v>91596</v>
      </c>
      <c r="BE14" s="116">
        <v>0</v>
      </c>
      <c r="BF14" s="116">
        <v>208</v>
      </c>
      <c r="BG14" s="116">
        <f>+SUM(BF14,AN14,AF14)</f>
        <v>12607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110597</v>
      </c>
      <c r="BQ14" s="116">
        <f>SUM(M14,AO14)</f>
        <v>26744</v>
      </c>
      <c r="BR14" s="116">
        <f>SUM(N14,AP14)</f>
        <v>26744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491</v>
      </c>
      <c r="BW14" s="116">
        <f>SUM(S14,AU14)</f>
        <v>0</v>
      </c>
      <c r="BX14" s="116">
        <f>SUM(T14,AV14)</f>
        <v>0</v>
      </c>
      <c r="BY14" s="116">
        <f>SUM(U14,AW14)</f>
        <v>491</v>
      </c>
      <c r="BZ14" s="116">
        <f>SUM(V14,AX14)</f>
        <v>0</v>
      </c>
      <c r="CA14" s="116">
        <f>SUM(W14,AY14)</f>
        <v>83362</v>
      </c>
      <c r="CB14" s="116">
        <f>SUM(X14,AZ14)</f>
        <v>83362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404585</v>
      </c>
      <c r="CG14" s="116">
        <f>SUM(AC14,BE14)</f>
        <v>0</v>
      </c>
      <c r="CH14" s="116">
        <f>SUM(AD14,BF14)</f>
        <v>208</v>
      </c>
      <c r="CI14" s="116">
        <f>SUM(AE14,BG14)</f>
        <v>110805</v>
      </c>
    </row>
    <row r="15" spans="1:87" ht="13.5" customHeight="1" x14ac:dyDescent="0.2">
      <c r="A15" s="114" t="s">
        <v>17</v>
      </c>
      <c r="B15" s="115" t="s">
        <v>344</v>
      </c>
      <c r="C15" s="114" t="s">
        <v>345</v>
      </c>
      <c r="D15" s="116">
        <f>+SUM(E15,J15)</f>
        <v>1176983</v>
      </c>
      <c r="E15" s="116">
        <f>+SUM(F15:I15)</f>
        <v>1176983</v>
      </c>
      <c r="F15" s="116">
        <v>0</v>
      </c>
      <c r="G15" s="116">
        <v>119819</v>
      </c>
      <c r="H15" s="116">
        <v>1057164</v>
      </c>
      <c r="I15" s="116">
        <v>0</v>
      </c>
      <c r="J15" s="116">
        <v>0</v>
      </c>
      <c r="K15" s="116">
        <v>0</v>
      </c>
      <c r="L15" s="116">
        <f>+SUM(M15,R15,V15,W15,AC15)</f>
        <v>666785</v>
      </c>
      <c r="M15" s="116">
        <f>+SUM(N15:Q15)</f>
        <v>15611</v>
      </c>
      <c r="N15" s="116">
        <v>15611</v>
      </c>
      <c r="O15" s="116">
        <v>0</v>
      </c>
      <c r="P15" s="116">
        <v>0</v>
      </c>
      <c r="Q15" s="116">
        <v>0</v>
      </c>
      <c r="R15" s="116">
        <f>+SUM(S15:U15)</f>
        <v>116845</v>
      </c>
      <c r="S15" s="116">
        <v>1029</v>
      </c>
      <c r="T15" s="116">
        <v>89952</v>
      </c>
      <c r="U15" s="116">
        <v>25864</v>
      </c>
      <c r="V15" s="116">
        <v>0</v>
      </c>
      <c r="W15" s="116">
        <f>+SUM(X15:AA15)</f>
        <v>534329</v>
      </c>
      <c r="X15" s="116">
        <v>204937</v>
      </c>
      <c r="Y15" s="116">
        <v>232867</v>
      </c>
      <c r="Z15" s="116">
        <v>45948</v>
      </c>
      <c r="AA15" s="116">
        <v>50577</v>
      </c>
      <c r="AB15" s="116">
        <v>5020</v>
      </c>
      <c r="AC15" s="116">
        <v>0</v>
      </c>
      <c r="AD15" s="116">
        <v>0</v>
      </c>
      <c r="AE15" s="116">
        <f>+SUM(D15,L15,AD15)</f>
        <v>1843768</v>
      </c>
      <c r="AF15" s="116">
        <f>+SUM(AG15,AL15)</f>
        <v>10978</v>
      </c>
      <c r="AG15" s="116">
        <f>+SUM(AH15:AK15)</f>
        <v>10978</v>
      </c>
      <c r="AH15" s="116">
        <v>0</v>
      </c>
      <c r="AI15" s="116">
        <v>0</v>
      </c>
      <c r="AJ15" s="116">
        <v>10978</v>
      </c>
      <c r="AK15" s="116">
        <v>0</v>
      </c>
      <c r="AL15" s="116">
        <v>0</v>
      </c>
      <c r="AM15" s="116">
        <v>0</v>
      </c>
      <c r="AN15" s="116">
        <f>+SUM(AO15,AT15,AX15,AY15,BE15)</f>
        <v>84766</v>
      </c>
      <c r="AO15" s="116">
        <f>+SUM(AP15:AS15)</f>
        <v>11326</v>
      </c>
      <c r="AP15" s="116">
        <v>11326</v>
      </c>
      <c r="AQ15" s="116">
        <v>0</v>
      </c>
      <c r="AR15" s="116">
        <v>0</v>
      </c>
      <c r="AS15" s="116">
        <v>0</v>
      </c>
      <c r="AT15" s="116">
        <f>+SUM(AU15:AW15)</f>
        <v>16890</v>
      </c>
      <c r="AU15" s="116">
        <v>0</v>
      </c>
      <c r="AV15" s="116">
        <v>16890</v>
      </c>
      <c r="AW15" s="116">
        <v>0</v>
      </c>
      <c r="AX15" s="116">
        <v>0</v>
      </c>
      <c r="AY15" s="116">
        <f>+SUM(AZ15:BC15)</f>
        <v>56550</v>
      </c>
      <c r="AZ15" s="116">
        <v>36998</v>
      </c>
      <c r="BA15" s="116">
        <v>19156</v>
      </c>
      <c r="BB15" s="116">
        <v>0</v>
      </c>
      <c r="BC15" s="116">
        <v>396</v>
      </c>
      <c r="BD15" s="116">
        <v>0</v>
      </c>
      <c r="BE15" s="116">
        <v>0</v>
      </c>
      <c r="BF15" s="116">
        <v>0</v>
      </c>
      <c r="BG15" s="116">
        <f>+SUM(BF15,AN15,AF15)</f>
        <v>95744</v>
      </c>
      <c r="BH15" s="116">
        <f>SUM(D15,AF15)</f>
        <v>1187961</v>
      </c>
      <c r="BI15" s="116">
        <f>SUM(E15,AG15)</f>
        <v>1187961</v>
      </c>
      <c r="BJ15" s="116">
        <f>SUM(F15,AH15)</f>
        <v>0</v>
      </c>
      <c r="BK15" s="116">
        <f>SUM(G15,AI15)</f>
        <v>119819</v>
      </c>
      <c r="BL15" s="116">
        <f>SUM(H15,AJ15)</f>
        <v>1068142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751551</v>
      </c>
      <c r="BQ15" s="116">
        <f>SUM(M15,AO15)</f>
        <v>26937</v>
      </c>
      <c r="BR15" s="116">
        <f>SUM(N15,AP15)</f>
        <v>26937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133735</v>
      </c>
      <c r="BW15" s="116">
        <f>SUM(S15,AU15)</f>
        <v>1029</v>
      </c>
      <c r="BX15" s="116">
        <f>SUM(T15,AV15)</f>
        <v>106842</v>
      </c>
      <c r="BY15" s="116">
        <f>SUM(U15,AW15)</f>
        <v>25864</v>
      </c>
      <c r="BZ15" s="116">
        <f>SUM(V15,AX15)</f>
        <v>0</v>
      </c>
      <c r="CA15" s="116">
        <f>SUM(W15,AY15)</f>
        <v>590879</v>
      </c>
      <c r="CB15" s="116">
        <f>SUM(X15,AZ15)</f>
        <v>241935</v>
      </c>
      <c r="CC15" s="116">
        <f>SUM(Y15,BA15)</f>
        <v>252023</v>
      </c>
      <c r="CD15" s="116">
        <f>SUM(Z15,BB15)</f>
        <v>45948</v>
      </c>
      <c r="CE15" s="116">
        <f>SUM(AA15,BC15)</f>
        <v>50973</v>
      </c>
      <c r="CF15" s="116">
        <f>SUM(AB15,BD15)</f>
        <v>5020</v>
      </c>
      <c r="CG15" s="116">
        <f>SUM(AC15,BE15)</f>
        <v>0</v>
      </c>
      <c r="CH15" s="116">
        <f>SUM(AD15,BF15)</f>
        <v>0</v>
      </c>
      <c r="CI15" s="116">
        <f>SUM(AE15,BG15)</f>
        <v>1939512</v>
      </c>
    </row>
    <row r="16" spans="1:87" ht="13.5" customHeight="1" x14ac:dyDescent="0.2">
      <c r="A16" s="114" t="s">
        <v>17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582153</v>
      </c>
      <c r="M16" s="116">
        <f>+SUM(N16:Q16)</f>
        <v>32925</v>
      </c>
      <c r="N16" s="116">
        <v>32925</v>
      </c>
      <c r="O16" s="116">
        <v>0</v>
      </c>
      <c r="P16" s="116">
        <v>0</v>
      </c>
      <c r="Q16" s="116">
        <v>0</v>
      </c>
      <c r="R16" s="116">
        <f>+SUM(S16:U16)</f>
        <v>65283</v>
      </c>
      <c r="S16" s="116">
        <v>0</v>
      </c>
      <c r="T16" s="116">
        <v>1660</v>
      </c>
      <c r="U16" s="116">
        <v>63623</v>
      </c>
      <c r="V16" s="116">
        <v>0</v>
      </c>
      <c r="W16" s="116">
        <f>+SUM(X16:AA16)</f>
        <v>483945</v>
      </c>
      <c r="X16" s="116">
        <v>117038</v>
      </c>
      <c r="Y16" s="116">
        <v>315966</v>
      </c>
      <c r="Z16" s="116">
        <v>38165</v>
      </c>
      <c r="AA16" s="116">
        <v>12776</v>
      </c>
      <c r="AB16" s="116">
        <v>0</v>
      </c>
      <c r="AC16" s="116">
        <v>0</v>
      </c>
      <c r="AD16" s="116">
        <v>0</v>
      </c>
      <c r="AE16" s="116">
        <f>+SUM(D16,L16,AD16)</f>
        <v>582153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22836</v>
      </c>
      <c r="AO16" s="116">
        <f>+SUM(AP16:AS16)</f>
        <v>2576</v>
      </c>
      <c r="AP16" s="116">
        <v>2576</v>
      </c>
      <c r="AQ16" s="116">
        <v>0</v>
      </c>
      <c r="AR16" s="116">
        <v>0</v>
      </c>
      <c r="AS16" s="116">
        <v>0</v>
      </c>
      <c r="AT16" s="116">
        <f>+SUM(AU16:AW16)</f>
        <v>6837</v>
      </c>
      <c r="AU16" s="116">
        <v>0</v>
      </c>
      <c r="AV16" s="116">
        <v>6837</v>
      </c>
      <c r="AW16" s="116">
        <v>0</v>
      </c>
      <c r="AX16" s="116">
        <v>0</v>
      </c>
      <c r="AY16" s="116">
        <f>+SUM(AZ16:BC16)</f>
        <v>13423</v>
      </c>
      <c r="AZ16" s="116">
        <v>13200</v>
      </c>
      <c r="BA16" s="116">
        <v>0</v>
      </c>
      <c r="BB16" s="116">
        <v>0</v>
      </c>
      <c r="BC16" s="116">
        <v>223</v>
      </c>
      <c r="BD16" s="116">
        <v>0</v>
      </c>
      <c r="BE16" s="116">
        <v>0</v>
      </c>
      <c r="BF16" s="116">
        <v>0</v>
      </c>
      <c r="BG16" s="116">
        <f>+SUM(BF16,AN16,AF16)</f>
        <v>22836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604989</v>
      </c>
      <c r="BQ16" s="116">
        <f>SUM(M16,AO16)</f>
        <v>35501</v>
      </c>
      <c r="BR16" s="116">
        <f>SUM(N16,AP16)</f>
        <v>35501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72120</v>
      </c>
      <c r="BW16" s="116">
        <f>SUM(S16,AU16)</f>
        <v>0</v>
      </c>
      <c r="BX16" s="116">
        <f>SUM(T16,AV16)</f>
        <v>8497</v>
      </c>
      <c r="BY16" s="116">
        <f>SUM(U16,AW16)</f>
        <v>63623</v>
      </c>
      <c r="BZ16" s="116">
        <f>SUM(V16,AX16)</f>
        <v>0</v>
      </c>
      <c r="CA16" s="116">
        <f>SUM(W16,AY16)</f>
        <v>497368</v>
      </c>
      <c r="CB16" s="116">
        <f>SUM(X16,AZ16)</f>
        <v>130238</v>
      </c>
      <c r="CC16" s="116">
        <f>SUM(Y16,BA16)</f>
        <v>315966</v>
      </c>
      <c r="CD16" s="116">
        <f>SUM(Z16,BB16)</f>
        <v>38165</v>
      </c>
      <c r="CE16" s="116">
        <f>SUM(AA16,BC16)</f>
        <v>12999</v>
      </c>
      <c r="CF16" s="116">
        <f>SUM(AB16,BD16)</f>
        <v>0</v>
      </c>
      <c r="CG16" s="116">
        <f>SUM(AC16,BE16)</f>
        <v>0</v>
      </c>
      <c r="CH16" s="116">
        <f>SUM(AD16,BF16)</f>
        <v>0</v>
      </c>
      <c r="CI16" s="116">
        <f>SUM(AE16,BG16)</f>
        <v>604989</v>
      </c>
    </row>
    <row r="17" spans="1:87" ht="13.5" customHeight="1" x14ac:dyDescent="0.2">
      <c r="A17" s="114" t="s">
        <v>17</v>
      </c>
      <c r="B17" s="115" t="s">
        <v>350</v>
      </c>
      <c r="C17" s="114" t="s">
        <v>351</v>
      </c>
      <c r="D17" s="116">
        <f>+SUM(E17,J17)</f>
        <v>170541</v>
      </c>
      <c r="E17" s="116">
        <f>+SUM(F17:I17)</f>
        <v>170541</v>
      </c>
      <c r="F17" s="116">
        <v>0</v>
      </c>
      <c r="G17" s="116">
        <v>0</v>
      </c>
      <c r="H17" s="116">
        <v>94553</v>
      </c>
      <c r="I17" s="116">
        <v>75988</v>
      </c>
      <c r="J17" s="116">
        <v>0</v>
      </c>
      <c r="K17" s="116">
        <v>0</v>
      </c>
      <c r="L17" s="116">
        <f>+SUM(M17,R17,V17,W17,AC17)</f>
        <v>903034</v>
      </c>
      <c r="M17" s="116">
        <f>+SUM(N17:Q17)</f>
        <v>59034</v>
      </c>
      <c r="N17" s="116">
        <v>59034</v>
      </c>
      <c r="O17" s="116">
        <v>0</v>
      </c>
      <c r="P17" s="116">
        <v>0</v>
      </c>
      <c r="Q17" s="116">
        <v>0</v>
      </c>
      <c r="R17" s="116">
        <f>+SUM(S17:U17)</f>
        <v>54212</v>
      </c>
      <c r="S17" s="116">
        <v>33441</v>
      </c>
      <c r="T17" s="116">
        <v>1045</v>
      </c>
      <c r="U17" s="116">
        <v>19726</v>
      </c>
      <c r="V17" s="116">
        <v>0</v>
      </c>
      <c r="W17" s="116">
        <f>+SUM(X17:AA17)</f>
        <v>789788</v>
      </c>
      <c r="X17" s="116">
        <v>304500</v>
      </c>
      <c r="Y17" s="116">
        <v>450337</v>
      </c>
      <c r="Z17" s="116">
        <v>34951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1073575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278726</v>
      </c>
      <c r="AO17" s="116">
        <f>+SUM(AP17:AS17)</f>
        <v>8203</v>
      </c>
      <c r="AP17" s="116">
        <v>8203</v>
      </c>
      <c r="AQ17" s="116">
        <v>0</v>
      </c>
      <c r="AR17" s="116">
        <v>0</v>
      </c>
      <c r="AS17" s="116">
        <v>0</v>
      </c>
      <c r="AT17" s="116">
        <f>+SUM(AU17:AW17)</f>
        <v>27129</v>
      </c>
      <c r="AU17" s="116">
        <v>40</v>
      </c>
      <c r="AV17" s="116">
        <v>27089</v>
      </c>
      <c r="AW17" s="116">
        <v>0</v>
      </c>
      <c r="AX17" s="116">
        <v>0</v>
      </c>
      <c r="AY17" s="116">
        <f>+SUM(AZ17:BC17)</f>
        <v>243394</v>
      </c>
      <c r="AZ17" s="116">
        <v>95923</v>
      </c>
      <c r="BA17" s="116">
        <v>147471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278726</v>
      </c>
      <c r="BH17" s="116">
        <f>SUM(D17,AF17)</f>
        <v>170541</v>
      </c>
      <c r="BI17" s="116">
        <f>SUM(E17,AG17)</f>
        <v>170541</v>
      </c>
      <c r="BJ17" s="116">
        <f>SUM(F17,AH17)</f>
        <v>0</v>
      </c>
      <c r="BK17" s="116">
        <f>SUM(G17,AI17)</f>
        <v>0</v>
      </c>
      <c r="BL17" s="116">
        <f>SUM(H17,AJ17)</f>
        <v>94553</v>
      </c>
      <c r="BM17" s="116">
        <f>SUM(I17,AK17)</f>
        <v>75988</v>
      </c>
      <c r="BN17" s="116">
        <f>SUM(J17,AL17)</f>
        <v>0</v>
      </c>
      <c r="BO17" s="116">
        <f>SUM(K17,AM17)</f>
        <v>0</v>
      </c>
      <c r="BP17" s="116">
        <f>SUM(L17,AN17)</f>
        <v>1181760</v>
      </c>
      <c r="BQ17" s="116">
        <f>SUM(M17,AO17)</f>
        <v>67237</v>
      </c>
      <c r="BR17" s="116">
        <f>SUM(N17,AP17)</f>
        <v>67237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81341</v>
      </c>
      <c r="BW17" s="116">
        <f>SUM(S17,AU17)</f>
        <v>33481</v>
      </c>
      <c r="BX17" s="116">
        <f>SUM(T17,AV17)</f>
        <v>28134</v>
      </c>
      <c r="BY17" s="116">
        <f>SUM(U17,AW17)</f>
        <v>19726</v>
      </c>
      <c r="BZ17" s="116">
        <f>SUM(V17,AX17)</f>
        <v>0</v>
      </c>
      <c r="CA17" s="116">
        <f>SUM(W17,AY17)</f>
        <v>1033182</v>
      </c>
      <c r="CB17" s="116">
        <f>SUM(X17,AZ17)</f>
        <v>400423</v>
      </c>
      <c r="CC17" s="116">
        <f>SUM(Y17,BA17)</f>
        <v>597808</v>
      </c>
      <c r="CD17" s="116">
        <f>SUM(Z17,BB17)</f>
        <v>34951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1352301</v>
      </c>
    </row>
    <row r="18" spans="1:87" ht="13.5" customHeight="1" x14ac:dyDescent="0.2">
      <c r="A18" s="114" t="s">
        <v>17</v>
      </c>
      <c r="B18" s="115" t="s">
        <v>352</v>
      </c>
      <c r="C18" s="114" t="s">
        <v>353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14095</v>
      </c>
      <c r="L18" s="116">
        <f>+SUM(M18,R18,V18,W18,AC18)</f>
        <v>440361</v>
      </c>
      <c r="M18" s="116">
        <f>+SUM(N18:Q18)</f>
        <v>84054</v>
      </c>
      <c r="N18" s="116">
        <v>84054</v>
      </c>
      <c r="O18" s="116">
        <v>0</v>
      </c>
      <c r="P18" s="116">
        <v>0</v>
      </c>
      <c r="Q18" s="116">
        <v>0</v>
      </c>
      <c r="R18" s="116">
        <f>+SUM(S18:U18)</f>
        <v>356307</v>
      </c>
      <c r="S18" s="116">
        <v>330820</v>
      </c>
      <c r="T18" s="116">
        <v>24897</v>
      </c>
      <c r="U18" s="116">
        <v>590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380502</v>
      </c>
      <c r="AC18" s="116">
        <v>0</v>
      </c>
      <c r="AD18" s="116">
        <v>0</v>
      </c>
      <c r="AE18" s="116">
        <f>+SUM(D18,L18,AD18)</f>
        <v>440361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94328</v>
      </c>
      <c r="AO18" s="116">
        <f>+SUM(AP18:AS18)</f>
        <v>39509</v>
      </c>
      <c r="AP18" s="116">
        <v>39509</v>
      </c>
      <c r="AQ18" s="116">
        <v>0</v>
      </c>
      <c r="AR18" s="116">
        <v>0</v>
      </c>
      <c r="AS18" s="116">
        <v>0</v>
      </c>
      <c r="AT18" s="116">
        <f>+SUM(AU18:AW18)</f>
        <v>54819</v>
      </c>
      <c r="AU18" s="116">
        <v>50002</v>
      </c>
      <c r="AV18" s="116">
        <v>4817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94328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14095</v>
      </c>
      <c r="BP18" s="116">
        <f>SUM(L18,AN18)</f>
        <v>534689</v>
      </c>
      <c r="BQ18" s="116">
        <f>SUM(M18,AO18)</f>
        <v>123563</v>
      </c>
      <c r="BR18" s="116">
        <f>SUM(N18,AP18)</f>
        <v>123563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411126</v>
      </c>
      <c r="BW18" s="116">
        <f>SUM(S18,AU18)</f>
        <v>380822</v>
      </c>
      <c r="BX18" s="116">
        <f>SUM(T18,AV18)</f>
        <v>29714</v>
      </c>
      <c r="BY18" s="116">
        <f>SUM(U18,AW18)</f>
        <v>590</v>
      </c>
      <c r="BZ18" s="116">
        <f>SUM(V18,AX18)</f>
        <v>0</v>
      </c>
      <c r="CA18" s="116">
        <f>SUM(W18,AY18)</f>
        <v>0</v>
      </c>
      <c r="CB18" s="116">
        <f>SUM(X18,AZ18)</f>
        <v>0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380502</v>
      </c>
      <c r="CG18" s="116">
        <f>SUM(AC18,BE18)</f>
        <v>0</v>
      </c>
      <c r="CH18" s="116">
        <f>SUM(AD18,BF18)</f>
        <v>0</v>
      </c>
      <c r="CI18" s="116">
        <f>SUM(AE18,BG18)</f>
        <v>534689</v>
      </c>
    </row>
    <row r="19" spans="1:87" ht="13.5" customHeight="1" x14ac:dyDescent="0.2">
      <c r="A19" s="114" t="s">
        <v>17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732814</v>
      </c>
      <c r="M19" s="116">
        <f>+SUM(N19:Q19)</f>
        <v>30216</v>
      </c>
      <c r="N19" s="116">
        <v>26443</v>
      </c>
      <c r="O19" s="116">
        <v>0</v>
      </c>
      <c r="P19" s="116">
        <v>0</v>
      </c>
      <c r="Q19" s="116">
        <v>3773</v>
      </c>
      <c r="R19" s="116">
        <f>+SUM(S19:U19)</f>
        <v>4794</v>
      </c>
      <c r="S19" s="116">
        <v>0</v>
      </c>
      <c r="T19" s="116">
        <v>308</v>
      </c>
      <c r="U19" s="116">
        <v>4486</v>
      </c>
      <c r="V19" s="116">
        <v>0</v>
      </c>
      <c r="W19" s="116">
        <f>+SUM(X19:AA19)</f>
        <v>697804</v>
      </c>
      <c r="X19" s="116">
        <v>193970</v>
      </c>
      <c r="Y19" s="116">
        <v>490047</v>
      </c>
      <c r="Z19" s="116">
        <v>13787</v>
      </c>
      <c r="AA19" s="116">
        <v>0</v>
      </c>
      <c r="AB19" s="116">
        <v>0</v>
      </c>
      <c r="AC19" s="116">
        <v>0</v>
      </c>
      <c r="AD19" s="116">
        <v>0</v>
      </c>
      <c r="AE19" s="116">
        <f>+SUM(D19,L19,AD19)</f>
        <v>732814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102722</v>
      </c>
      <c r="AO19" s="116">
        <f>+SUM(AP19:AS19)</f>
        <v>6902</v>
      </c>
      <c r="AP19" s="116">
        <v>6902</v>
      </c>
      <c r="AQ19" s="116">
        <v>0</v>
      </c>
      <c r="AR19" s="116">
        <v>0</v>
      </c>
      <c r="AS19" s="116">
        <v>0</v>
      </c>
      <c r="AT19" s="116">
        <f>+SUM(AU19:AW19)</f>
        <v>35311</v>
      </c>
      <c r="AU19" s="116">
        <v>0</v>
      </c>
      <c r="AV19" s="116">
        <v>35311</v>
      </c>
      <c r="AW19" s="116">
        <v>0</v>
      </c>
      <c r="AX19" s="116">
        <v>0</v>
      </c>
      <c r="AY19" s="116">
        <f>+SUM(AZ19:BC19)</f>
        <v>60509</v>
      </c>
      <c r="AZ19" s="116">
        <v>12614</v>
      </c>
      <c r="BA19" s="116">
        <v>47479</v>
      </c>
      <c r="BB19" s="116">
        <v>0</v>
      </c>
      <c r="BC19" s="116">
        <v>416</v>
      </c>
      <c r="BD19" s="116">
        <v>0</v>
      </c>
      <c r="BE19" s="116">
        <v>0</v>
      </c>
      <c r="BF19" s="116">
        <v>0</v>
      </c>
      <c r="BG19" s="116">
        <f>+SUM(BF19,AN19,AF19)</f>
        <v>102722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835536</v>
      </c>
      <c r="BQ19" s="116">
        <f>SUM(M19,AO19)</f>
        <v>37118</v>
      </c>
      <c r="BR19" s="116">
        <f>SUM(N19,AP19)</f>
        <v>33345</v>
      </c>
      <c r="BS19" s="116">
        <f>SUM(O19,AQ19)</f>
        <v>0</v>
      </c>
      <c r="BT19" s="116">
        <f>SUM(P19,AR19)</f>
        <v>0</v>
      </c>
      <c r="BU19" s="116">
        <f>SUM(Q19,AS19)</f>
        <v>3773</v>
      </c>
      <c r="BV19" s="116">
        <f>SUM(R19,AT19)</f>
        <v>40105</v>
      </c>
      <c r="BW19" s="116">
        <f>SUM(S19,AU19)</f>
        <v>0</v>
      </c>
      <c r="BX19" s="116">
        <f>SUM(T19,AV19)</f>
        <v>35619</v>
      </c>
      <c r="BY19" s="116">
        <f>SUM(U19,AW19)</f>
        <v>4486</v>
      </c>
      <c r="BZ19" s="116">
        <f>SUM(V19,AX19)</f>
        <v>0</v>
      </c>
      <c r="CA19" s="116">
        <f>SUM(W19,AY19)</f>
        <v>758313</v>
      </c>
      <c r="CB19" s="116">
        <f>SUM(X19,AZ19)</f>
        <v>206584</v>
      </c>
      <c r="CC19" s="116">
        <f>SUM(Y19,BA19)</f>
        <v>537526</v>
      </c>
      <c r="CD19" s="116">
        <f>SUM(Z19,BB19)</f>
        <v>13787</v>
      </c>
      <c r="CE19" s="116">
        <f>SUM(AA19,BC19)</f>
        <v>416</v>
      </c>
      <c r="CF19" s="116">
        <f>SUM(AB19,BD19)</f>
        <v>0</v>
      </c>
      <c r="CG19" s="116">
        <f>SUM(AC19,BE19)</f>
        <v>0</v>
      </c>
      <c r="CH19" s="116">
        <f>SUM(AD19,BF19)</f>
        <v>0</v>
      </c>
      <c r="CI19" s="116">
        <f>SUM(AE19,BG19)</f>
        <v>835536</v>
      </c>
    </row>
    <row r="20" spans="1:87" ht="13.5" customHeight="1" x14ac:dyDescent="0.2">
      <c r="A20" s="114" t="s">
        <v>17</v>
      </c>
      <c r="B20" s="115" t="s">
        <v>358</v>
      </c>
      <c r="C20" s="114" t="s">
        <v>359</v>
      </c>
      <c r="D20" s="116">
        <f>+SUM(E20,J20)</f>
        <v>1072045</v>
      </c>
      <c r="E20" s="116">
        <f>+SUM(F20:I20)</f>
        <v>1072045</v>
      </c>
      <c r="F20" s="116">
        <v>0</v>
      </c>
      <c r="G20" s="116">
        <v>1072045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354998</v>
      </c>
      <c r="M20" s="116">
        <f>+SUM(N20:Q20)</f>
        <v>22125</v>
      </c>
      <c r="N20" s="116">
        <v>22125</v>
      </c>
      <c r="O20" s="116">
        <v>0</v>
      </c>
      <c r="P20" s="116">
        <v>0</v>
      </c>
      <c r="Q20" s="116">
        <v>0</v>
      </c>
      <c r="R20" s="116">
        <f>+SUM(S20:U20)</f>
        <v>153166</v>
      </c>
      <c r="S20" s="116">
        <v>0</v>
      </c>
      <c r="T20" s="116">
        <v>153166</v>
      </c>
      <c r="U20" s="116">
        <v>0</v>
      </c>
      <c r="V20" s="116">
        <v>0</v>
      </c>
      <c r="W20" s="116">
        <f>+SUM(X20:AA20)</f>
        <v>179707</v>
      </c>
      <c r="X20" s="116">
        <v>91639</v>
      </c>
      <c r="Y20" s="116">
        <v>88068</v>
      </c>
      <c r="Z20" s="116">
        <v>0</v>
      </c>
      <c r="AA20" s="116">
        <v>0</v>
      </c>
      <c r="AB20" s="116">
        <v>0</v>
      </c>
      <c r="AC20" s="116">
        <v>0</v>
      </c>
      <c r="AD20" s="116">
        <v>22298</v>
      </c>
      <c r="AE20" s="116">
        <f>+SUM(D20,L20,AD20)</f>
        <v>1449341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42527</v>
      </c>
      <c r="AO20" s="116">
        <f>+SUM(AP20:AS20)</f>
        <v>1000</v>
      </c>
      <c r="AP20" s="116">
        <v>1000</v>
      </c>
      <c r="AQ20" s="116">
        <v>0</v>
      </c>
      <c r="AR20" s="116">
        <v>0</v>
      </c>
      <c r="AS20" s="116">
        <v>0</v>
      </c>
      <c r="AT20" s="116">
        <f>+SUM(AU20:AW20)</f>
        <v>6699</v>
      </c>
      <c r="AU20" s="116">
        <v>6699</v>
      </c>
      <c r="AV20" s="116">
        <v>0</v>
      </c>
      <c r="AW20" s="116">
        <v>0</v>
      </c>
      <c r="AX20" s="116">
        <v>0</v>
      </c>
      <c r="AY20" s="116">
        <f>+SUM(AZ20:BC20)</f>
        <v>34828</v>
      </c>
      <c r="AZ20" s="116">
        <v>17953</v>
      </c>
      <c r="BA20" s="116">
        <v>16875</v>
      </c>
      <c r="BB20" s="116">
        <v>0</v>
      </c>
      <c r="BC20" s="116">
        <v>0</v>
      </c>
      <c r="BD20" s="116">
        <v>0</v>
      </c>
      <c r="BE20" s="116">
        <v>0</v>
      </c>
      <c r="BF20" s="116">
        <v>15138</v>
      </c>
      <c r="BG20" s="116">
        <f>+SUM(BF20,AN20,AF20)</f>
        <v>57665</v>
      </c>
      <c r="BH20" s="116">
        <f>SUM(D20,AF20)</f>
        <v>1072045</v>
      </c>
      <c r="BI20" s="116">
        <f>SUM(E20,AG20)</f>
        <v>1072045</v>
      </c>
      <c r="BJ20" s="116">
        <f>SUM(F20,AH20)</f>
        <v>0</v>
      </c>
      <c r="BK20" s="116">
        <f>SUM(G20,AI20)</f>
        <v>1072045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397525</v>
      </c>
      <c r="BQ20" s="116">
        <f>SUM(M20,AO20)</f>
        <v>23125</v>
      </c>
      <c r="BR20" s="116">
        <f>SUM(N20,AP20)</f>
        <v>23125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159865</v>
      </c>
      <c r="BW20" s="116">
        <f>SUM(S20,AU20)</f>
        <v>6699</v>
      </c>
      <c r="BX20" s="116">
        <f>SUM(T20,AV20)</f>
        <v>153166</v>
      </c>
      <c r="BY20" s="116">
        <f>SUM(U20,AW20)</f>
        <v>0</v>
      </c>
      <c r="BZ20" s="116">
        <f>SUM(V20,AX20)</f>
        <v>0</v>
      </c>
      <c r="CA20" s="116">
        <f>SUM(W20,AY20)</f>
        <v>214535</v>
      </c>
      <c r="CB20" s="116">
        <f>SUM(X20,AZ20)</f>
        <v>109592</v>
      </c>
      <c r="CC20" s="116">
        <f>SUM(Y20,BA20)</f>
        <v>104943</v>
      </c>
      <c r="CD20" s="116">
        <f>SUM(Z20,BB20)</f>
        <v>0</v>
      </c>
      <c r="CE20" s="116">
        <f>SUM(AA20,BC20)</f>
        <v>0</v>
      </c>
      <c r="CF20" s="116">
        <f>SUM(AB20,BD20)</f>
        <v>0</v>
      </c>
      <c r="CG20" s="116">
        <f>SUM(AC20,BE20)</f>
        <v>0</v>
      </c>
      <c r="CH20" s="116">
        <f>SUM(AD20,BF20)</f>
        <v>37436</v>
      </c>
      <c r="CI20" s="116">
        <f>SUM(AE20,BG20)</f>
        <v>1507006</v>
      </c>
    </row>
    <row r="21" spans="1:87" ht="13.5" customHeight="1" x14ac:dyDescent="0.2">
      <c r="A21" s="114" t="s">
        <v>17</v>
      </c>
      <c r="B21" s="115" t="s">
        <v>360</v>
      </c>
      <c r="C21" s="114" t="s">
        <v>361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169580</v>
      </c>
      <c r="L21" s="116">
        <f>+SUM(M21,R21,V21,W21,AC21)</f>
        <v>244974</v>
      </c>
      <c r="M21" s="116">
        <f>+SUM(N21:Q21)</f>
        <v>13716</v>
      </c>
      <c r="N21" s="116">
        <v>12392</v>
      </c>
      <c r="O21" s="116">
        <v>1324</v>
      </c>
      <c r="P21" s="116">
        <v>0</v>
      </c>
      <c r="Q21" s="116">
        <v>0</v>
      </c>
      <c r="R21" s="116">
        <f>+SUM(S21:U21)</f>
        <v>224</v>
      </c>
      <c r="S21" s="116">
        <v>187</v>
      </c>
      <c r="T21" s="116">
        <v>0</v>
      </c>
      <c r="U21" s="116">
        <v>37</v>
      </c>
      <c r="V21" s="116">
        <v>0</v>
      </c>
      <c r="W21" s="116">
        <f>+SUM(X21:AA21)</f>
        <v>231034</v>
      </c>
      <c r="X21" s="116">
        <v>222037</v>
      </c>
      <c r="Y21" s="116">
        <v>8851</v>
      </c>
      <c r="Z21" s="116">
        <v>146</v>
      </c>
      <c r="AA21" s="116">
        <v>0</v>
      </c>
      <c r="AB21" s="116">
        <v>300041</v>
      </c>
      <c r="AC21" s="116">
        <v>0</v>
      </c>
      <c r="AD21" s="116">
        <v>0</v>
      </c>
      <c r="AE21" s="116">
        <f>+SUM(D21,L21,AD21)</f>
        <v>244974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62444</v>
      </c>
      <c r="AO21" s="116">
        <f>+SUM(AP21:AS21)</f>
        <v>12392</v>
      </c>
      <c r="AP21" s="116">
        <v>12392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50052</v>
      </c>
      <c r="AZ21" s="116">
        <v>50052</v>
      </c>
      <c r="BA21" s="116">
        <v>0</v>
      </c>
      <c r="BB21" s="116">
        <v>0</v>
      </c>
      <c r="BC21" s="116">
        <v>0</v>
      </c>
      <c r="BD21" s="116">
        <v>60661</v>
      </c>
      <c r="BE21" s="116">
        <v>0</v>
      </c>
      <c r="BF21" s="116">
        <v>0</v>
      </c>
      <c r="BG21" s="116">
        <f>+SUM(BF21,AN21,AF21)</f>
        <v>62444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169580</v>
      </c>
      <c r="BP21" s="116">
        <f>SUM(L21,AN21)</f>
        <v>307418</v>
      </c>
      <c r="BQ21" s="116">
        <f>SUM(M21,AO21)</f>
        <v>26108</v>
      </c>
      <c r="BR21" s="116">
        <f>SUM(N21,AP21)</f>
        <v>24784</v>
      </c>
      <c r="BS21" s="116">
        <f>SUM(O21,AQ21)</f>
        <v>1324</v>
      </c>
      <c r="BT21" s="116">
        <f>SUM(P21,AR21)</f>
        <v>0</v>
      </c>
      <c r="BU21" s="116">
        <f>SUM(Q21,AS21)</f>
        <v>0</v>
      </c>
      <c r="BV21" s="116">
        <f>SUM(R21,AT21)</f>
        <v>224</v>
      </c>
      <c r="BW21" s="116">
        <f>SUM(S21,AU21)</f>
        <v>187</v>
      </c>
      <c r="BX21" s="116">
        <f>SUM(T21,AV21)</f>
        <v>0</v>
      </c>
      <c r="BY21" s="116">
        <f>SUM(U21,AW21)</f>
        <v>37</v>
      </c>
      <c r="BZ21" s="116">
        <f>SUM(V21,AX21)</f>
        <v>0</v>
      </c>
      <c r="CA21" s="116">
        <f>SUM(W21,AY21)</f>
        <v>281086</v>
      </c>
      <c r="CB21" s="116">
        <f>SUM(X21,AZ21)</f>
        <v>272089</v>
      </c>
      <c r="CC21" s="116">
        <f>SUM(Y21,BA21)</f>
        <v>8851</v>
      </c>
      <c r="CD21" s="116">
        <f>SUM(Z21,BB21)</f>
        <v>146</v>
      </c>
      <c r="CE21" s="116">
        <f>SUM(AA21,BC21)</f>
        <v>0</v>
      </c>
      <c r="CF21" s="116">
        <f>SUM(AB21,BD21)</f>
        <v>360702</v>
      </c>
      <c r="CG21" s="116">
        <f>SUM(AC21,BE21)</f>
        <v>0</v>
      </c>
      <c r="CH21" s="116">
        <f>SUM(AD21,BF21)</f>
        <v>0</v>
      </c>
      <c r="CI21" s="116">
        <f>SUM(AE21,BG21)</f>
        <v>307418</v>
      </c>
    </row>
    <row r="22" spans="1:87" ht="13.5" customHeight="1" x14ac:dyDescent="0.2">
      <c r="A22" s="114" t="s">
        <v>17</v>
      </c>
      <c r="B22" s="115" t="s">
        <v>364</v>
      </c>
      <c r="C22" s="114" t="s">
        <v>365</v>
      </c>
      <c r="D22" s="116">
        <f>+SUM(E22,J22)</f>
        <v>260175</v>
      </c>
      <c r="E22" s="116">
        <f>+SUM(F22:I22)</f>
        <v>260175</v>
      </c>
      <c r="F22" s="116">
        <v>0</v>
      </c>
      <c r="G22" s="116">
        <v>260175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2267904</v>
      </c>
      <c r="M22" s="116">
        <f>+SUM(N22:Q22)</f>
        <v>159811</v>
      </c>
      <c r="N22" s="116">
        <v>159811</v>
      </c>
      <c r="O22" s="116">
        <v>0</v>
      </c>
      <c r="P22" s="116">
        <v>0</v>
      </c>
      <c r="Q22" s="116">
        <v>0</v>
      </c>
      <c r="R22" s="116">
        <f>+SUM(S22:U22)</f>
        <v>14138</v>
      </c>
      <c r="S22" s="116">
        <v>0</v>
      </c>
      <c r="T22" s="116">
        <v>14138</v>
      </c>
      <c r="U22" s="116">
        <v>0</v>
      </c>
      <c r="V22" s="116">
        <v>0</v>
      </c>
      <c r="W22" s="116">
        <f>+SUM(X22:AA22)</f>
        <v>2093955</v>
      </c>
      <c r="X22" s="116">
        <v>883641</v>
      </c>
      <c r="Y22" s="116">
        <v>826693</v>
      </c>
      <c r="Z22" s="116">
        <v>211698</v>
      </c>
      <c r="AA22" s="116">
        <v>171923</v>
      </c>
      <c r="AB22" s="116">
        <v>0</v>
      </c>
      <c r="AC22" s="116">
        <v>0</v>
      </c>
      <c r="AD22" s="116">
        <v>47869</v>
      </c>
      <c r="AE22" s="116">
        <f>+SUM(D22,L22,AD22)</f>
        <v>2575948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559921</v>
      </c>
      <c r="AO22" s="116">
        <f>+SUM(AP22:AS22)</f>
        <v>31094</v>
      </c>
      <c r="AP22" s="116">
        <v>31094</v>
      </c>
      <c r="AQ22" s="116">
        <v>0</v>
      </c>
      <c r="AR22" s="116">
        <v>0</v>
      </c>
      <c r="AS22" s="116">
        <v>0</v>
      </c>
      <c r="AT22" s="116">
        <f>+SUM(AU22:AW22)</f>
        <v>273723</v>
      </c>
      <c r="AU22" s="116">
        <v>0</v>
      </c>
      <c r="AV22" s="116">
        <v>273723</v>
      </c>
      <c r="AW22" s="116">
        <v>0</v>
      </c>
      <c r="AX22" s="116">
        <v>0</v>
      </c>
      <c r="AY22" s="116">
        <f>+SUM(AZ22:BC22)</f>
        <v>255104</v>
      </c>
      <c r="AZ22" s="116">
        <v>54591</v>
      </c>
      <c r="BA22" s="116">
        <v>196239</v>
      </c>
      <c r="BB22" s="116">
        <v>1370</v>
      </c>
      <c r="BC22" s="116">
        <v>2904</v>
      </c>
      <c r="BD22" s="116">
        <v>0</v>
      </c>
      <c r="BE22" s="116">
        <v>0</v>
      </c>
      <c r="BF22" s="116">
        <v>345</v>
      </c>
      <c r="BG22" s="116">
        <f>+SUM(BF22,AN22,AF22)</f>
        <v>560266</v>
      </c>
      <c r="BH22" s="116">
        <f>SUM(D22,AF22)</f>
        <v>260175</v>
      </c>
      <c r="BI22" s="116">
        <f>SUM(E22,AG22)</f>
        <v>260175</v>
      </c>
      <c r="BJ22" s="116">
        <f>SUM(F22,AH22)</f>
        <v>0</v>
      </c>
      <c r="BK22" s="116">
        <f>SUM(G22,AI22)</f>
        <v>260175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2827825</v>
      </c>
      <c r="BQ22" s="116">
        <f>SUM(M22,AO22)</f>
        <v>190905</v>
      </c>
      <c r="BR22" s="116">
        <f>SUM(N22,AP22)</f>
        <v>190905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287861</v>
      </c>
      <c r="BW22" s="116">
        <f>SUM(S22,AU22)</f>
        <v>0</v>
      </c>
      <c r="BX22" s="116">
        <f>SUM(T22,AV22)</f>
        <v>287861</v>
      </c>
      <c r="BY22" s="116">
        <f>SUM(U22,AW22)</f>
        <v>0</v>
      </c>
      <c r="BZ22" s="116">
        <f>SUM(V22,AX22)</f>
        <v>0</v>
      </c>
      <c r="CA22" s="116">
        <f>SUM(W22,AY22)</f>
        <v>2349059</v>
      </c>
      <c r="CB22" s="116">
        <f>SUM(X22,AZ22)</f>
        <v>938232</v>
      </c>
      <c r="CC22" s="116">
        <f>SUM(Y22,BA22)</f>
        <v>1022932</v>
      </c>
      <c r="CD22" s="116">
        <f>SUM(Z22,BB22)</f>
        <v>213068</v>
      </c>
      <c r="CE22" s="116">
        <f>SUM(AA22,BC22)</f>
        <v>174827</v>
      </c>
      <c r="CF22" s="116">
        <f>SUM(AB22,BD22)</f>
        <v>0</v>
      </c>
      <c r="CG22" s="116">
        <f>SUM(AC22,BE22)</f>
        <v>0</v>
      </c>
      <c r="CH22" s="116">
        <f>SUM(AD22,BF22)</f>
        <v>48214</v>
      </c>
      <c r="CI22" s="116">
        <f>SUM(AE22,BG22)</f>
        <v>3136214</v>
      </c>
    </row>
    <row r="23" spans="1:87" ht="13.5" customHeight="1" x14ac:dyDescent="0.2">
      <c r="A23" s="114" t="s">
        <v>17</v>
      </c>
      <c r="B23" s="115" t="s">
        <v>366</v>
      </c>
      <c r="C23" s="114" t="s">
        <v>367</v>
      </c>
      <c r="D23" s="116">
        <f>+SUM(E23,J23)</f>
        <v>38619</v>
      </c>
      <c r="E23" s="116">
        <f>+SUM(F23:I23)</f>
        <v>38619</v>
      </c>
      <c r="F23" s="116">
        <v>0</v>
      </c>
      <c r="G23" s="116">
        <v>38619</v>
      </c>
      <c r="H23" s="116">
        <v>0</v>
      </c>
      <c r="I23" s="116">
        <v>0</v>
      </c>
      <c r="J23" s="116">
        <v>0</v>
      </c>
      <c r="K23" s="116">
        <v>231710</v>
      </c>
      <c r="L23" s="116">
        <f>+SUM(M23,R23,V23,W23,AC23)</f>
        <v>177456</v>
      </c>
      <c r="M23" s="116">
        <f>+SUM(N23:Q23)</f>
        <v>22670</v>
      </c>
      <c r="N23" s="116">
        <v>20246</v>
      </c>
      <c r="O23" s="116">
        <v>0</v>
      </c>
      <c r="P23" s="116">
        <v>0</v>
      </c>
      <c r="Q23" s="116">
        <v>2424</v>
      </c>
      <c r="R23" s="116">
        <f>+SUM(S23:U23)</f>
        <v>94227</v>
      </c>
      <c r="S23" s="116">
        <v>0</v>
      </c>
      <c r="T23" s="116">
        <v>91077</v>
      </c>
      <c r="U23" s="116">
        <v>3150</v>
      </c>
      <c r="V23" s="116">
        <v>0</v>
      </c>
      <c r="W23" s="116">
        <f>+SUM(X23:AA23)</f>
        <v>60559</v>
      </c>
      <c r="X23" s="116">
        <v>0</v>
      </c>
      <c r="Y23" s="116">
        <v>58724</v>
      </c>
      <c r="Z23" s="116">
        <v>1835</v>
      </c>
      <c r="AA23" s="116">
        <v>0</v>
      </c>
      <c r="AB23" s="116">
        <v>57602</v>
      </c>
      <c r="AC23" s="116">
        <v>0</v>
      </c>
      <c r="AD23" s="116">
        <v>0</v>
      </c>
      <c r="AE23" s="116">
        <f>+SUM(D23,L23,AD23)</f>
        <v>216075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35547</v>
      </c>
      <c r="AO23" s="116">
        <f>+SUM(AP23:AS23)</f>
        <v>7000</v>
      </c>
      <c r="AP23" s="116">
        <v>7000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28547</v>
      </c>
      <c r="AZ23" s="116">
        <v>28547</v>
      </c>
      <c r="BA23" s="116">
        <v>0</v>
      </c>
      <c r="BB23" s="116">
        <v>0</v>
      </c>
      <c r="BC23" s="116">
        <v>0</v>
      </c>
      <c r="BD23" s="116">
        <v>38200</v>
      </c>
      <c r="BE23" s="116">
        <v>0</v>
      </c>
      <c r="BF23" s="116">
        <v>0</v>
      </c>
      <c r="BG23" s="116">
        <f>+SUM(BF23,AN23,AF23)</f>
        <v>35547</v>
      </c>
      <c r="BH23" s="116">
        <f>SUM(D23,AF23)</f>
        <v>38619</v>
      </c>
      <c r="BI23" s="116">
        <f>SUM(E23,AG23)</f>
        <v>38619</v>
      </c>
      <c r="BJ23" s="116">
        <f>SUM(F23,AH23)</f>
        <v>0</v>
      </c>
      <c r="BK23" s="116">
        <f>SUM(G23,AI23)</f>
        <v>38619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231710</v>
      </c>
      <c r="BP23" s="116">
        <f>SUM(L23,AN23)</f>
        <v>213003</v>
      </c>
      <c r="BQ23" s="116">
        <f>SUM(M23,AO23)</f>
        <v>29670</v>
      </c>
      <c r="BR23" s="116">
        <f>SUM(N23,AP23)</f>
        <v>27246</v>
      </c>
      <c r="BS23" s="116">
        <f>SUM(O23,AQ23)</f>
        <v>0</v>
      </c>
      <c r="BT23" s="116">
        <f>SUM(P23,AR23)</f>
        <v>0</v>
      </c>
      <c r="BU23" s="116">
        <f>SUM(Q23,AS23)</f>
        <v>2424</v>
      </c>
      <c r="BV23" s="116">
        <f>SUM(R23,AT23)</f>
        <v>94227</v>
      </c>
      <c r="BW23" s="116">
        <f>SUM(S23,AU23)</f>
        <v>0</v>
      </c>
      <c r="BX23" s="116">
        <f>SUM(T23,AV23)</f>
        <v>91077</v>
      </c>
      <c r="BY23" s="116">
        <f>SUM(U23,AW23)</f>
        <v>3150</v>
      </c>
      <c r="BZ23" s="116">
        <f>SUM(V23,AX23)</f>
        <v>0</v>
      </c>
      <c r="CA23" s="116">
        <f>SUM(W23,AY23)</f>
        <v>89106</v>
      </c>
      <c r="CB23" s="116">
        <f>SUM(X23,AZ23)</f>
        <v>28547</v>
      </c>
      <c r="CC23" s="116">
        <f>SUM(Y23,BA23)</f>
        <v>58724</v>
      </c>
      <c r="CD23" s="116">
        <f>SUM(Z23,BB23)</f>
        <v>1835</v>
      </c>
      <c r="CE23" s="116">
        <f>SUM(AA23,BC23)</f>
        <v>0</v>
      </c>
      <c r="CF23" s="116">
        <f>SUM(AB23,BD23)</f>
        <v>95802</v>
      </c>
      <c r="CG23" s="116">
        <f>SUM(AC23,BE23)</f>
        <v>0</v>
      </c>
      <c r="CH23" s="116">
        <f>SUM(AD23,BF23)</f>
        <v>0</v>
      </c>
      <c r="CI23" s="116">
        <f>SUM(AE23,BG23)</f>
        <v>251622</v>
      </c>
    </row>
    <row r="24" spans="1:87" ht="13.5" customHeight="1" x14ac:dyDescent="0.2">
      <c r="A24" s="114" t="s">
        <v>17</v>
      </c>
      <c r="B24" s="115" t="s">
        <v>368</v>
      </c>
      <c r="C24" s="114" t="s">
        <v>369</v>
      </c>
      <c r="D24" s="116">
        <f>+SUM(E24,J24)</f>
        <v>17778</v>
      </c>
      <c r="E24" s="116">
        <f>+SUM(F24:I24)</f>
        <v>17778</v>
      </c>
      <c r="F24" s="116">
        <v>0</v>
      </c>
      <c r="G24" s="116">
        <v>0</v>
      </c>
      <c r="H24" s="116">
        <v>0</v>
      </c>
      <c r="I24" s="116">
        <v>17778</v>
      </c>
      <c r="J24" s="116">
        <v>0</v>
      </c>
      <c r="K24" s="116">
        <v>0</v>
      </c>
      <c r="L24" s="116">
        <f>+SUM(M24,R24,V24,W24,AC24)</f>
        <v>1326026</v>
      </c>
      <c r="M24" s="116">
        <f>+SUM(N24:Q24)</f>
        <v>59015</v>
      </c>
      <c r="N24" s="116">
        <v>49500</v>
      </c>
      <c r="O24" s="116">
        <v>0</v>
      </c>
      <c r="P24" s="116">
        <v>0</v>
      </c>
      <c r="Q24" s="116">
        <v>9515</v>
      </c>
      <c r="R24" s="116">
        <f>+SUM(S24:U24)</f>
        <v>38896</v>
      </c>
      <c r="S24" s="116">
        <v>0</v>
      </c>
      <c r="T24" s="116">
        <v>12036</v>
      </c>
      <c r="U24" s="116">
        <v>26860</v>
      </c>
      <c r="V24" s="116">
        <v>0</v>
      </c>
      <c r="W24" s="116">
        <f>+SUM(X24:AA24)</f>
        <v>1228115</v>
      </c>
      <c r="X24" s="116">
        <v>425276</v>
      </c>
      <c r="Y24" s="116">
        <v>13715</v>
      </c>
      <c r="Z24" s="116">
        <v>21741</v>
      </c>
      <c r="AA24" s="116">
        <v>767383</v>
      </c>
      <c r="AB24" s="116">
        <v>0</v>
      </c>
      <c r="AC24" s="116">
        <v>0</v>
      </c>
      <c r="AD24" s="116">
        <v>0</v>
      </c>
      <c r="AE24" s="116">
        <f>+SUM(D24,L24,AD24)</f>
        <v>1343804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293547</v>
      </c>
      <c r="AO24" s="116">
        <f>+SUM(AP24:AS24)</f>
        <v>31100</v>
      </c>
      <c r="AP24" s="116">
        <v>24067</v>
      </c>
      <c r="AQ24" s="116">
        <v>0</v>
      </c>
      <c r="AR24" s="116">
        <v>7033</v>
      </c>
      <c r="AS24" s="116">
        <v>0</v>
      </c>
      <c r="AT24" s="116">
        <f>+SUM(AU24:AW24)</f>
        <v>106486</v>
      </c>
      <c r="AU24" s="116">
        <v>0</v>
      </c>
      <c r="AV24" s="116">
        <v>106486</v>
      </c>
      <c r="AW24" s="116">
        <v>0</v>
      </c>
      <c r="AX24" s="116">
        <v>0</v>
      </c>
      <c r="AY24" s="116">
        <f>+SUM(AZ24:BC24)</f>
        <v>155961</v>
      </c>
      <c r="AZ24" s="116">
        <v>133958</v>
      </c>
      <c r="BA24" s="116">
        <v>22003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f>+SUM(BF24,AN24,AF24)</f>
        <v>293547</v>
      </c>
      <c r="BH24" s="116">
        <f>SUM(D24,AF24)</f>
        <v>17778</v>
      </c>
      <c r="BI24" s="116">
        <f>SUM(E24,AG24)</f>
        <v>17778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17778</v>
      </c>
      <c r="BN24" s="116">
        <f>SUM(J24,AL24)</f>
        <v>0</v>
      </c>
      <c r="BO24" s="116">
        <f>SUM(K24,AM24)</f>
        <v>0</v>
      </c>
      <c r="BP24" s="116">
        <f>SUM(L24,AN24)</f>
        <v>1619573</v>
      </c>
      <c r="BQ24" s="116">
        <f>SUM(M24,AO24)</f>
        <v>90115</v>
      </c>
      <c r="BR24" s="116">
        <f>SUM(N24,AP24)</f>
        <v>73567</v>
      </c>
      <c r="BS24" s="116">
        <f>SUM(O24,AQ24)</f>
        <v>0</v>
      </c>
      <c r="BT24" s="116">
        <f>SUM(P24,AR24)</f>
        <v>7033</v>
      </c>
      <c r="BU24" s="116">
        <f>SUM(Q24,AS24)</f>
        <v>9515</v>
      </c>
      <c r="BV24" s="116">
        <f>SUM(R24,AT24)</f>
        <v>145382</v>
      </c>
      <c r="BW24" s="116">
        <f>SUM(S24,AU24)</f>
        <v>0</v>
      </c>
      <c r="BX24" s="116">
        <f>SUM(T24,AV24)</f>
        <v>118522</v>
      </c>
      <c r="BY24" s="116">
        <f>SUM(U24,AW24)</f>
        <v>26860</v>
      </c>
      <c r="BZ24" s="116">
        <f>SUM(V24,AX24)</f>
        <v>0</v>
      </c>
      <c r="CA24" s="116">
        <f>SUM(W24,AY24)</f>
        <v>1384076</v>
      </c>
      <c r="CB24" s="116">
        <f>SUM(X24,AZ24)</f>
        <v>559234</v>
      </c>
      <c r="CC24" s="116">
        <f>SUM(Y24,BA24)</f>
        <v>35718</v>
      </c>
      <c r="CD24" s="116">
        <f>SUM(Z24,BB24)</f>
        <v>21741</v>
      </c>
      <c r="CE24" s="116">
        <f>SUM(AA24,BC24)</f>
        <v>767383</v>
      </c>
      <c r="CF24" s="116">
        <f>SUM(AB24,BD24)</f>
        <v>0</v>
      </c>
      <c r="CG24" s="116">
        <f>SUM(AC24,BE24)</f>
        <v>0</v>
      </c>
      <c r="CH24" s="116">
        <f>SUM(AD24,BF24)</f>
        <v>0</v>
      </c>
      <c r="CI24" s="116">
        <f>SUM(AE24,BG24)</f>
        <v>1637351</v>
      </c>
    </row>
    <row r="25" spans="1:87" ht="13.5" customHeight="1" x14ac:dyDescent="0.2">
      <c r="A25" s="114" t="s">
        <v>17</v>
      </c>
      <c r="B25" s="115" t="s">
        <v>370</v>
      </c>
      <c r="C25" s="114" t="s">
        <v>371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808634</v>
      </c>
      <c r="M25" s="116">
        <f>+SUM(N25:Q25)</f>
        <v>83549</v>
      </c>
      <c r="N25" s="116">
        <v>48338</v>
      </c>
      <c r="O25" s="116">
        <v>0</v>
      </c>
      <c r="P25" s="116">
        <v>35211</v>
      </c>
      <c r="Q25" s="116">
        <v>0</v>
      </c>
      <c r="R25" s="116">
        <f>+SUM(S25:U25)</f>
        <v>379008</v>
      </c>
      <c r="S25" s="116">
        <v>9016</v>
      </c>
      <c r="T25" s="116">
        <v>369992</v>
      </c>
      <c r="U25" s="116">
        <v>0</v>
      </c>
      <c r="V25" s="116">
        <v>0</v>
      </c>
      <c r="W25" s="116">
        <f>+SUM(X25:AA25)</f>
        <v>346077</v>
      </c>
      <c r="X25" s="116">
        <v>192756</v>
      </c>
      <c r="Y25" s="116">
        <v>90002</v>
      </c>
      <c r="Z25" s="116">
        <v>60436</v>
      </c>
      <c r="AA25" s="116">
        <v>2883</v>
      </c>
      <c r="AB25" s="116">
        <v>0</v>
      </c>
      <c r="AC25" s="116">
        <v>0</v>
      </c>
      <c r="AD25" s="116">
        <v>0</v>
      </c>
      <c r="AE25" s="116">
        <f>+SUM(D25,L25,AD25)</f>
        <v>808634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61750</v>
      </c>
      <c r="AO25" s="116">
        <f>+SUM(AP25:AS25)</f>
        <v>2272</v>
      </c>
      <c r="AP25" s="116">
        <v>2272</v>
      </c>
      <c r="AQ25" s="116">
        <v>0</v>
      </c>
      <c r="AR25" s="116">
        <v>0</v>
      </c>
      <c r="AS25" s="116">
        <v>0</v>
      </c>
      <c r="AT25" s="116">
        <f>+SUM(AU25:AW25)</f>
        <v>12618</v>
      </c>
      <c r="AU25" s="116">
        <v>0</v>
      </c>
      <c r="AV25" s="116">
        <v>12618</v>
      </c>
      <c r="AW25" s="116">
        <v>0</v>
      </c>
      <c r="AX25" s="116">
        <v>0</v>
      </c>
      <c r="AY25" s="116">
        <f>+SUM(AZ25:BC25)</f>
        <v>46860</v>
      </c>
      <c r="AZ25" s="116">
        <v>46860</v>
      </c>
      <c r="BA25" s="116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61750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870384</v>
      </c>
      <c r="BQ25" s="116">
        <f>SUM(M25,AO25)</f>
        <v>85821</v>
      </c>
      <c r="BR25" s="116">
        <f>SUM(N25,AP25)</f>
        <v>50610</v>
      </c>
      <c r="BS25" s="116">
        <f>SUM(O25,AQ25)</f>
        <v>0</v>
      </c>
      <c r="BT25" s="116">
        <f>SUM(P25,AR25)</f>
        <v>35211</v>
      </c>
      <c r="BU25" s="116">
        <f>SUM(Q25,AS25)</f>
        <v>0</v>
      </c>
      <c r="BV25" s="116">
        <f>SUM(R25,AT25)</f>
        <v>391626</v>
      </c>
      <c r="BW25" s="116">
        <f>SUM(S25,AU25)</f>
        <v>9016</v>
      </c>
      <c r="BX25" s="116">
        <f>SUM(T25,AV25)</f>
        <v>382610</v>
      </c>
      <c r="BY25" s="116">
        <f>SUM(U25,AW25)</f>
        <v>0</v>
      </c>
      <c r="BZ25" s="116">
        <f>SUM(V25,AX25)</f>
        <v>0</v>
      </c>
      <c r="CA25" s="116">
        <f>SUM(W25,AY25)</f>
        <v>392937</v>
      </c>
      <c r="CB25" s="116">
        <f>SUM(X25,AZ25)</f>
        <v>239616</v>
      </c>
      <c r="CC25" s="116">
        <f>SUM(Y25,BA25)</f>
        <v>90002</v>
      </c>
      <c r="CD25" s="116">
        <f>SUM(Z25,BB25)</f>
        <v>60436</v>
      </c>
      <c r="CE25" s="116">
        <f>SUM(AA25,BC25)</f>
        <v>2883</v>
      </c>
      <c r="CF25" s="116">
        <f>SUM(AB25,BD25)</f>
        <v>0</v>
      </c>
      <c r="CG25" s="116">
        <f>SUM(AC25,BE25)</f>
        <v>0</v>
      </c>
      <c r="CH25" s="116">
        <f>SUM(AD25,BF25)</f>
        <v>0</v>
      </c>
      <c r="CI25" s="116">
        <f>SUM(AE25,BG25)</f>
        <v>870384</v>
      </c>
    </row>
    <row r="26" spans="1:87" ht="13.5" customHeight="1" x14ac:dyDescent="0.2">
      <c r="A26" s="114" t="s">
        <v>17</v>
      </c>
      <c r="B26" s="115" t="s">
        <v>372</v>
      </c>
      <c r="C26" s="114" t="s">
        <v>373</v>
      </c>
      <c r="D26" s="116">
        <f>+SUM(E26,J26)</f>
        <v>886</v>
      </c>
      <c r="E26" s="116">
        <f>+SUM(F26:I26)</f>
        <v>391</v>
      </c>
      <c r="F26" s="116">
        <v>0</v>
      </c>
      <c r="G26" s="116">
        <v>391</v>
      </c>
      <c r="H26" s="116">
        <v>0</v>
      </c>
      <c r="I26" s="116">
        <v>0</v>
      </c>
      <c r="J26" s="116">
        <v>495</v>
      </c>
      <c r="K26" s="116">
        <v>0</v>
      </c>
      <c r="L26" s="116">
        <f>+SUM(M26,R26,V26,W26,AC26)</f>
        <v>1667756</v>
      </c>
      <c r="M26" s="116">
        <f>+SUM(N26:Q26)</f>
        <v>94164</v>
      </c>
      <c r="N26" s="116">
        <v>94164</v>
      </c>
      <c r="O26" s="116">
        <v>0</v>
      </c>
      <c r="P26" s="116">
        <v>0</v>
      </c>
      <c r="Q26" s="116">
        <v>0</v>
      </c>
      <c r="R26" s="116">
        <f>+SUM(S26:U26)</f>
        <v>740200</v>
      </c>
      <c r="S26" s="116">
        <v>47539</v>
      </c>
      <c r="T26" s="116">
        <v>676529</v>
      </c>
      <c r="U26" s="116">
        <v>16132</v>
      </c>
      <c r="V26" s="116">
        <v>0</v>
      </c>
      <c r="W26" s="116">
        <f>+SUM(X26:AA26)</f>
        <v>833392</v>
      </c>
      <c r="X26" s="116">
        <v>170759</v>
      </c>
      <c r="Y26" s="116">
        <v>626603</v>
      </c>
      <c r="Z26" s="116">
        <v>36030</v>
      </c>
      <c r="AA26" s="116">
        <v>0</v>
      </c>
      <c r="AB26" s="116">
        <v>0</v>
      </c>
      <c r="AC26" s="116">
        <v>0</v>
      </c>
      <c r="AD26" s="116">
        <v>11391</v>
      </c>
      <c r="AE26" s="116">
        <f>+SUM(D26,L26,AD26)</f>
        <v>1680033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69479</v>
      </c>
      <c r="AO26" s="116">
        <f>+SUM(AP26:AS26)</f>
        <v>3819</v>
      </c>
      <c r="AP26" s="116">
        <v>3819</v>
      </c>
      <c r="AQ26" s="116">
        <v>0</v>
      </c>
      <c r="AR26" s="116">
        <v>0</v>
      </c>
      <c r="AS26" s="116">
        <v>0</v>
      </c>
      <c r="AT26" s="116">
        <f>+SUM(AU26:AW26)</f>
        <v>15550</v>
      </c>
      <c r="AU26" s="116">
        <v>0</v>
      </c>
      <c r="AV26" s="116">
        <v>15550</v>
      </c>
      <c r="AW26" s="116">
        <v>0</v>
      </c>
      <c r="AX26" s="116">
        <v>0</v>
      </c>
      <c r="AY26" s="116">
        <f>+SUM(AZ26:BC26)</f>
        <v>50110</v>
      </c>
      <c r="AZ26" s="116">
        <v>37998</v>
      </c>
      <c r="BA26" s="116">
        <v>12112</v>
      </c>
      <c r="BB26" s="116">
        <v>0</v>
      </c>
      <c r="BC26" s="116">
        <v>0</v>
      </c>
      <c r="BD26" s="116">
        <v>0</v>
      </c>
      <c r="BE26" s="116">
        <v>0</v>
      </c>
      <c r="BF26" s="116">
        <v>617</v>
      </c>
      <c r="BG26" s="116">
        <f>+SUM(BF26,AN26,AF26)</f>
        <v>70096</v>
      </c>
      <c r="BH26" s="116">
        <f>SUM(D26,AF26)</f>
        <v>886</v>
      </c>
      <c r="BI26" s="116">
        <f>SUM(E26,AG26)</f>
        <v>391</v>
      </c>
      <c r="BJ26" s="116">
        <f>SUM(F26,AH26)</f>
        <v>0</v>
      </c>
      <c r="BK26" s="116">
        <f>SUM(G26,AI26)</f>
        <v>391</v>
      </c>
      <c r="BL26" s="116">
        <f>SUM(H26,AJ26)</f>
        <v>0</v>
      </c>
      <c r="BM26" s="116">
        <f>SUM(I26,AK26)</f>
        <v>0</v>
      </c>
      <c r="BN26" s="116">
        <f>SUM(J26,AL26)</f>
        <v>495</v>
      </c>
      <c r="BO26" s="116">
        <f>SUM(K26,AM26)</f>
        <v>0</v>
      </c>
      <c r="BP26" s="116">
        <f>SUM(L26,AN26)</f>
        <v>1737235</v>
      </c>
      <c r="BQ26" s="116">
        <f>SUM(M26,AO26)</f>
        <v>97983</v>
      </c>
      <c r="BR26" s="116">
        <f>SUM(N26,AP26)</f>
        <v>97983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755750</v>
      </c>
      <c r="BW26" s="116">
        <f>SUM(S26,AU26)</f>
        <v>47539</v>
      </c>
      <c r="BX26" s="116">
        <f>SUM(T26,AV26)</f>
        <v>692079</v>
      </c>
      <c r="BY26" s="116">
        <f>SUM(U26,AW26)</f>
        <v>16132</v>
      </c>
      <c r="BZ26" s="116">
        <f>SUM(V26,AX26)</f>
        <v>0</v>
      </c>
      <c r="CA26" s="116">
        <f>SUM(W26,AY26)</f>
        <v>883502</v>
      </c>
      <c r="CB26" s="116">
        <f>SUM(X26,AZ26)</f>
        <v>208757</v>
      </c>
      <c r="CC26" s="116">
        <f>SUM(Y26,BA26)</f>
        <v>638715</v>
      </c>
      <c r="CD26" s="116">
        <f>SUM(Z26,BB26)</f>
        <v>36030</v>
      </c>
      <c r="CE26" s="116">
        <f>SUM(AA26,BC26)</f>
        <v>0</v>
      </c>
      <c r="CF26" s="116">
        <f>SUM(AB26,BD26)</f>
        <v>0</v>
      </c>
      <c r="CG26" s="116">
        <f>SUM(AC26,BE26)</f>
        <v>0</v>
      </c>
      <c r="CH26" s="116">
        <f>SUM(AD26,BF26)</f>
        <v>12008</v>
      </c>
      <c r="CI26" s="116">
        <f>SUM(AE26,BG26)</f>
        <v>1750129</v>
      </c>
    </row>
    <row r="27" spans="1:87" ht="13.5" customHeight="1" x14ac:dyDescent="0.2">
      <c r="A27" s="114" t="s">
        <v>17</v>
      </c>
      <c r="B27" s="115" t="s">
        <v>374</v>
      </c>
      <c r="C27" s="114" t="s">
        <v>375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150386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150386</v>
      </c>
      <c r="S27" s="116">
        <v>150386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220275</v>
      </c>
      <c r="AC27" s="116">
        <v>0</v>
      </c>
      <c r="AD27" s="116">
        <v>29420</v>
      </c>
      <c r="AE27" s="116">
        <f>+SUM(D27,L27,AD27)</f>
        <v>179806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87648</v>
      </c>
      <c r="AO27" s="116">
        <f>+SUM(AP27:AS27)</f>
        <v>18</v>
      </c>
      <c r="AP27" s="116">
        <v>18</v>
      </c>
      <c r="AQ27" s="116">
        <v>0</v>
      </c>
      <c r="AR27" s="116">
        <v>0</v>
      </c>
      <c r="AS27" s="116">
        <v>0</v>
      </c>
      <c r="AT27" s="116">
        <f>+SUM(AU27:AW27)</f>
        <v>15170</v>
      </c>
      <c r="AU27" s="116">
        <v>0</v>
      </c>
      <c r="AV27" s="116">
        <v>15170</v>
      </c>
      <c r="AW27" s="116">
        <v>0</v>
      </c>
      <c r="AX27" s="116">
        <v>0</v>
      </c>
      <c r="AY27" s="116">
        <f>+SUM(AZ27:BC27)</f>
        <v>72460</v>
      </c>
      <c r="AZ27" s="116">
        <v>44880</v>
      </c>
      <c r="BA27" s="116">
        <v>27580</v>
      </c>
      <c r="BB27" s="116">
        <v>0</v>
      </c>
      <c r="BC27" s="116">
        <v>0</v>
      </c>
      <c r="BD27" s="116">
        <v>0</v>
      </c>
      <c r="BE27" s="116">
        <v>0</v>
      </c>
      <c r="BF27" s="116">
        <v>2081</v>
      </c>
      <c r="BG27" s="116">
        <f>+SUM(BF27,AN27,AF27)</f>
        <v>89729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238034</v>
      </c>
      <c r="BQ27" s="116">
        <f>SUM(M27,AO27)</f>
        <v>18</v>
      </c>
      <c r="BR27" s="116">
        <f>SUM(N27,AP27)</f>
        <v>18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165556</v>
      </c>
      <c r="BW27" s="116">
        <f>SUM(S27,AU27)</f>
        <v>150386</v>
      </c>
      <c r="BX27" s="116">
        <f>SUM(T27,AV27)</f>
        <v>15170</v>
      </c>
      <c r="BY27" s="116">
        <f>SUM(U27,AW27)</f>
        <v>0</v>
      </c>
      <c r="BZ27" s="116">
        <f>SUM(V27,AX27)</f>
        <v>0</v>
      </c>
      <c r="CA27" s="116">
        <f>SUM(W27,AY27)</f>
        <v>72460</v>
      </c>
      <c r="CB27" s="116">
        <f>SUM(X27,AZ27)</f>
        <v>44880</v>
      </c>
      <c r="CC27" s="116">
        <f>SUM(Y27,BA27)</f>
        <v>27580</v>
      </c>
      <c r="CD27" s="116">
        <f>SUM(Z27,BB27)</f>
        <v>0</v>
      </c>
      <c r="CE27" s="116">
        <f>SUM(AA27,BC27)</f>
        <v>0</v>
      </c>
      <c r="CF27" s="116">
        <f>SUM(AB27,BD27)</f>
        <v>220275</v>
      </c>
      <c r="CG27" s="116">
        <f>SUM(AC27,BE27)</f>
        <v>0</v>
      </c>
      <c r="CH27" s="116">
        <f>SUM(AD27,BF27)</f>
        <v>31501</v>
      </c>
      <c r="CI27" s="116">
        <f>SUM(AE27,BG27)</f>
        <v>269535</v>
      </c>
    </row>
    <row r="28" spans="1:87" ht="13.5" customHeight="1" x14ac:dyDescent="0.2">
      <c r="A28" s="114" t="s">
        <v>17</v>
      </c>
      <c r="B28" s="115" t="s">
        <v>377</v>
      </c>
      <c r="C28" s="114" t="s">
        <v>378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79927</v>
      </c>
      <c r="M28" s="116">
        <f>+SUM(N28:Q28)</f>
        <v>8735</v>
      </c>
      <c r="N28" s="116">
        <v>8735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71192</v>
      </c>
      <c r="X28" s="116">
        <v>69321</v>
      </c>
      <c r="Y28" s="116">
        <v>341</v>
      </c>
      <c r="Z28" s="116">
        <v>0</v>
      </c>
      <c r="AA28" s="116">
        <v>1530</v>
      </c>
      <c r="AB28" s="116">
        <v>140086</v>
      </c>
      <c r="AC28" s="116">
        <v>0</v>
      </c>
      <c r="AD28" s="116">
        <v>9586</v>
      </c>
      <c r="AE28" s="116">
        <f>+SUM(D28,L28,AD28)</f>
        <v>89513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10695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10695</v>
      </c>
      <c r="AZ28" s="116">
        <v>0</v>
      </c>
      <c r="BA28" s="116">
        <v>0</v>
      </c>
      <c r="BB28" s="116">
        <v>10695</v>
      </c>
      <c r="BC28" s="116">
        <v>0</v>
      </c>
      <c r="BD28" s="116">
        <v>0</v>
      </c>
      <c r="BE28" s="116">
        <v>0</v>
      </c>
      <c r="BF28" s="116">
        <v>16</v>
      </c>
      <c r="BG28" s="116">
        <f>+SUM(BF28,AN28,AF28)</f>
        <v>10711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90622</v>
      </c>
      <c r="BQ28" s="116">
        <f>SUM(M28,AO28)</f>
        <v>8735</v>
      </c>
      <c r="BR28" s="116">
        <f>SUM(N28,AP28)</f>
        <v>8735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81887</v>
      </c>
      <c r="CB28" s="116">
        <f>SUM(X28,AZ28)</f>
        <v>69321</v>
      </c>
      <c r="CC28" s="116">
        <f>SUM(Y28,BA28)</f>
        <v>341</v>
      </c>
      <c r="CD28" s="116">
        <f>SUM(Z28,BB28)</f>
        <v>10695</v>
      </c>
      <c r="CE28" s="116">
        <f>SUM(AA28,BC28)</f>
        <v>1530</v>
      </c>
      <c r="CF28" s="116">
        <f>SUM(AB28,BD28)</f>
        <v>140086</v>
      </c>
      <c r="CG28" s="116">
        <f>SUM(AC28,BE28)</f>
        <v>0</v>
      </c>
      <c r="CH28" s="116">
        <f>SUM(AD28,BF28)</f>
        <v>9602</v>
      </c>
      <c r="CI28" s="116">
        <f>SUM(AE28,BG28)</f>
        <v>100224</v>
      </c>
    </row>
    <row r="29" spans="1:87" ht="13.5" customHeight="1" x14ac:dyDescent="0.2">
      <c r="A29" s="114" t="s">
        <v>17</v>
      </c>
      <c r="B29" s="115" t="s">
        <v>379</v>
      </c>
      <c r="C29" s="114" t="s">
        <v>380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1165</v>
      </c>
      <c r="L29" s="116">
        <f>+SUM(M29,R29,V29,W29,AC29)</f>
        <v>29453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29453</v>
      </c>
      <c r="X29" s="116">
        <v>29453</v>
      </c>
      <c r="Y29" s="116">
        <v>0</v>
      </c>
      <c r="Z29" s="116">
        <v>0</v>
      </c>
      <c r="AA29" s="116">
        <v>0</v>
      </c>
      <c r="AB29" s="116">
        <v>30553</v>
      </c>
      <c r="AC29" s="116">
        <v>0</v>
      </c>
      <c r="AD29" s="116">
        <v>0</v>
      </c>
      <c r="AE29" s="116">
        <f>+SUM(D29,L29,AD29)</f>
        <v>29453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6021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6021</v>
      </c>
      <c r="AZ29" s="116">
        <v>3537</v>
      </c>
      <c r="BA29" s="116">
        <v>0</v>
      </c>
      <c r="BB29" s="116">
        <v>2484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6021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1165</v>
      </c>
      <c r="BP29" s="116">
        <f>SUM(L29,AN29)</f>
        <v>35474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35474</v>
      </c>
      <c r="CB29" s="116">
        <f>SUM(X29,AZ29)</f>
        <v>32990</v>
      </c>
      <c r="CC29" s="116">
        <f>SUM(Y29,BA29)</f>
        <v>0</v>
      </c>
      <c r="CD29" s="116">
        <f>SUM(Z29,BB29)</f>
        <v>2484</v>
      </c>
      <c r="CE29" s="116">
        <f>SUM(AA29,BC29)</f>
        <v>0</v>
      </c>
      <c r="CF29" s="116">
        <f>SUM(AB29,BD29)</f>
        <v>30553</v>
      </c>
      <c r="CG29" s="116">
        <f>SUM(AC29,BE29)</f>
        <v>0</v>
      </c>
      <c r="CH29" s="116">
        <f>SUM(AD29,BF29)</f>
        <v>0</v>
      </c>
      <c r="CI29" s="116">
        <f>SUM(AE29,BG29)</f>
        <v>35474</v>
      </c>
    </row>
    <row r="30" spans="1:87" ht="13.5" customHeight="1" x14ac:dyDescent="0.2">
      <c r="A30" s="114" t="s">
        <v>17</v>
      </c>
      <c r="B30" s="115" t="s">
        <v>381</v>
      </c>
      <c r="C30" s="114" t="s">
        <v>382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34975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34975</v>
      </c>
      <c r="S30" s="116">
        <v>34975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147967</v>
      </c>
      <c r="AC30" s="116">
        <v>0</v>
      </c>
      <c r="AD30" s="116">
        <v>0</v>
      </c>
      <c r="AE30" s="116">
        <f>+SUM(D30,L30,AD30)</f>
        <v>34975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2577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2577</v>
      </c>
      <c r="AU30" s="116">
        <v>2577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43302</v>
      </c>
      <c r="BE30" s="116">
        <v>0</v>
      </c>
      <c r="BF30" s="116">
        <v>92</v>
      </c>
      <c r="BG30" s="116">
        <f>+SUM(BF30,AN30,AF30)</f>
        <v>2669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37552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37552</v>
      </c>
      <c r="BW30" s="116">
        <f>SUM(S30,AU30)</f>
        <v>37552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191269</v>
      </c>
      <c r="CG30" s="116">
        <f>SUM(AC30,BE30)</f>
        <v>0</v>
      </c>
      <c r="CH30" s="116">
        <f>SUM(AD30,BF30)</f>
        <v>92</v>
      </c>
      <c r="CI30" s="116">
        <f>SUM(AE30,BG30)</f>
        <v>37644</v>
      </c>
    </row>
    <row r="31" spans="1:87" ht="13.5" customHeight="1" x14ac:dyDescent="0.2">
      <c r="A31" s="114" t="s">
        <v>17</v>
      </c>
      <c r="B31" s="115" t="s">
        <v>383</v>
      </c>
      <c r="C31" s="114" t="s">
        <v>384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141595</v>
      </c>
      <c r="L31" s="116">
        <f>+SUM(M31,R31,V31,W31,AC31)</f>
        <v>123259</v>
      </c>
      <c r="M31" s="116">
        <f>+SUM(N31:Q31)</f>
        <v>27477</v>
      </c>
      <c r="N31" s="116">
        <v>24514</v>
      </c>
      <c r="O31" s="116">
        <v>2963</v>
      </c>
      <c r="P31" s="116">
        <v>0</v>
      </c>
      <c r="Q31" s="116">
        <v>0</v>
      </c>
      <c r="R31" s="116">
        <f>+SUM(S31:U31)</f>
        <v>92363</v>
      </c>
      <c r="S31" s="116">
        <v>296</v>
      </c>
      <c r="T31" s="116">
        <v>83822</v>
      </c>
      <c r="U31" s="116">
        <v>8245</v>
      </c>
      <c r="V31" s="116">
        <v>0</v>
      </c>
      <c r="W31" s="116">
        <f>+SUM(X31:AA31)</f>
        <v>3419</v>
      </c>
      <c r="X31" s="116">
        <v>0</v>
      </c>
      <c r="Y31" s="116">
        <v>0</v>
      </c>
      <c r="Z31" s="116">
        <v>3419</v>
      </c>
      <c r="AA31" s="116">
        <v>0</v>
      </c>
      <c r="AB31" s="116">
        <v>7830</v>
      </c>
      <c r="AC31" s="116">
        <v>0</v>
      </c>
      <c r="AD31" s="116">
        <v>0</v>
      </c>
      <c r="AE31" s="116">
        <f>+SUM(D31,L31,AD31)</f>
        <v>123259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69165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35716</v>
      </c>
      <c r="AU31" s="116">
        <v>0</v>
      </c>
      <c r="AV31" s="116">
        <v>35716</v>
      </c>
      <c r="AW31" s="116">
        <v>0</v>
      </c>
      <c r="AX31" s="116">
        <v>0</v>
      </c>
      <c r="AY31" s="116">
        <f>+SUM(AZ31:BC31)</f>
        <v>33449</v>
      </c>
      <c r="AZ31" s="116">
        <v>6723</v>
      </c>
      <c r="BA31" s="116">
        <v>26037</v>
      </c>
      <c r="BB31" s="116">
        <v>2</v>
      </c>
      <c r="BC31" s="116">
        <v>687</v>
      </c>
      <c r="BD31" s="116">
        <v>0</v>
      </c>
      <c r="BE31" s="116">
        <v>0</v>
      </c>
      <c r="BF31" s="116">
        <v>0</v>
      </c>
      <c r="BG31" s="116">
        <f>+SUM(BF31,AN31,AF31)</f>
        <v>69165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141595</v>
      </c>
      <c r="BP31" s="116">
        <f>SUM(L31,AN31)</f>
        <v>192424</v>
      </c>
      <c r="BQ31" s="116">
        <f>SUM(M31,AO31)</f>
        <v>27477</v>
      </c>
      <c r="BR31" s="116">
        <f>SUM(N31,AP31)</f>
        <v>24514</v>
      </c>
      <c r="BS31" s="116">
        <f>SUM(O31,AQ31)</f>
        <v>2963</v>
      </c>
      <c r="BT31" s="116">
        <f>SUM(P31,AR31)</f>
        <v>0</v>
      </c>
      <c r="BU31" s="116">
        <f>SUM(Q31,AS31)</f>
        <v>0</v>
      </c>
      <c r="BV31" s="116">
        <f>SUM(R31,AT31)</f>
        <v>128079</v>
      </c>
      <c r="BW31" s="116">
        <f>SUM(S31,AU31)</f>
        <v>296</v>
      </c>
      <c r="BX31" s="116">
        <f>SUM(T31,AV31)</f>
        <v>119538</v>
      </c>
      <c r="BY31" s="116">
        <f>SUM(U31,AW31)</f>
        <v>8245</v>
      </c>
      <c r="BZ31" s="116">
        <f>SUM(V31,AX31)</f>
        <v>0</v>
      </c>
      <c r="CA31" s="116">
        <f>SUM(W31,AY31)</f>
        <v>36868</v>
      </c>
      <c r="CB31" s="116">
        <f>SUM(X31,AZ31)</f>
        <v>6723</v>
      </c>
      <c r="CC31" s="116">
        <f>SUM(Y31,BA31)</f>
        <v>26037</v>
      </c>
      <c r="CD31" s="116">
        <f>SUM(Z31,BB31)</f>
        <v>3421</v>
      </c>
      <c r="CE31" s="116">
        <f>SUM(AA31,BC31)</f>
        <v>687</v>
      </c>
      <c r="CF31" s="116">
        <f>SUM(AB31,BD31)</f>
        <v>7830</v>
      </c>
      <c r="CG31" s="116">
        <f>SUM(AC31,BE31)</f>
        <v>0</v>
      </c>
      <c r="CH31" s="116">
        <f>SUM(AD31,BF31)</f>
        <v>0</v>
      </c>
      <c r="CI31" s="116">
        <f>SUM(AE31,BG31)</f>
        <v>192424</v>
      </c>
    </row>
    <row r="32" spans="1:87" ht="13.5" customHeight="1" x14ac:dyDescent="0.2">
      <c r="A32" s="114" t="s">
        <v>17</v>
      </c>
      <c r="B32" s="115" t="s">
        <v>385</v>
      </c>
      <c r="C32" s="114" t="s">
        <v>386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65221</v>
      </c>
      <c r="M32" s="116">
        <f>+SUM(N32:Q32)</f>
        <v>4438</v>
      </c>
      <c r="N32" s="116">
        <v>4438</v>
      </c>
      <c r="O32" s="116">
        <v>0</v>
      </c>
      <c r="P32" s="116">
        <v>0</v>
      </c>
      <c r="Q32" s="116">
        <v>0</v>
      </c>
      <c r="R32" s="116">
        <f>+SUM(S32:U32)</f>
        <v>636</v>
      </c>
      <c r="S32" s="116">
        <v>636</v>
      </c>
      <c r="T32" s="116">
        <v>0</v>
      </c>
      <c r="U32" s="116">
        <v>0</v>
      </c>
      <c r="V32" s="116">
        <v>0</v>
      </c>
      <c r="W32" s="116">
        <f>+SUM(X32:AA32)</f>
        <v>60147</v>
      </c>
      <c r="X32" s="116">
        <v>35775</v>
      </c>
      <c r="Y32" s="116">
        <v>20544</v>
      </c>
      <c r="Z32" s="116">
        <v>20</v>
      </c>
      <c r="AA32" s="116">
        <v>3808</v>
      </c>
      <c r="AB32" s="116">
        <v>0</v>
      </c>
      <c r="AC32" s="116">
        <v>0</v>
      </c>
      <c r="AD32" s="116">
        <v>134</v>
      </c>
      <c r="AE32" s="116">
        <f>+SUM(D32,L32,AD32)</f>
        <v>65355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7226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7226</v>
      </c>
      <c r="AZ32" s="116">
        <v>253</v>
      </c>
      <c r="BA32" s="116">
        <v>6973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f>+SUM(BF32,AN32,AF32)</f>
        <v>7226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72447</v>
      </c>
      <c r="BQ32" s="116">
        <f>SUM(M32,AO32)</f>
        <v>4438</v>
      </c>
      <c r="BR32" s="116">
        <f>SUM(N32,AP32)</f>
        <v>4438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636</v>
      </c>
      <c r="BW32" s="116">
        <f>SUM(S32,AU32)</f>
        <v>636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67373</v>
      </c>
      <c r="CB32" s="116">
        <f>SUM(X32,AZ32)</f>
        <v>36028</v>
      </c>
      <c r="CC32" s="116">
        <f>SUM(Y32,BA32)</f>
        <v>27517</v>
      </c>
      <c r="CD32" s="116">
        <f>SUM(Z32,BB32)</f>
        <v>20</v>
      </c>
      <c r="CE32" s="116">
        <f>SUM(AA32,BC32)</f>
        <v>3808</v>
      </c>
      <c r="CF32" s="116">
        <f>SUM(AB32,BD32)</f>
        <v>0</v>
      </c>
      <c r="CG32" s="116">
        <f>SUM(AC32,BE32)</f>
        <v>0</v>
      </c>
      <c r="CH32" s="116">
        <f>SUM(AD32,BF32)</f>
        <v>134</v>
      </c>
      <c r="CI32" s="116">
        <f>SUM(AE32,BG32)</f>
        <v>72581</v>
      </c>
    </row>
    <row r="33" spans="1:87" ht="13.5" customHeight="1" x14ac:dyDescent="0.2">
      <c r="A33" s="114" t="s">
        <v>17</v>
      </c>
      <c r="B33" s="115" t="s">
        <v>387</v>
      </c>
      <c r="C33" s="114" t="s">
        <v>388</v>
      </c>
      <c r="D33" s="116">
        <f>+SUM(E33,J33)</f>
        <v>5318</v>
      </c>
      <c r="E33" s="116">
        <f>+SUM(F33:I33)</f>
        <v>5318</v>
      </c>
      <c r="F33" s="116">
        <v>0</v>
      </c>
      <c r="G33" s="116">
        <v>5318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274335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274335</v>
      </c>
      <c r="X33" s="116">
        <v>113819</v>
      </c>
      <c r="Y33" s="116">
        <v>159306</v>
      </c>
      <c r="Z33" s="116">
        <v>0</v>
      </c>
      <c r="AA33" s="116">
        <v>1210</v>
      </c>
      <c r="AB33" s="116">
        <v>0</v>
      </c>
      <c r="AC33" s="116">
        <v>0</v>
      </c>
      <c r="AD33" s="116">
        <v>1500</v>
      </c>
      <c r="AE33" s="116">
        <f>+SUM(D33,L33,AD33)</f>
        <v>281153</v>
      </c>
      <c r="AF33" s="116">
        <f>+SUM(AG33,AL33)</f>
        <v>3320</v>
      </c>
      <c r="AG33" s="116">
        <f>+SUM(AH33:AK33)</f>
        <v>3320</v>
      </c>
      <c r="AH33" s="116">
        <v>0</v>
      </c>
      <c r="AI33" s="116">
        <v>3320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13974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13974</v>
      </c>
      <c r="AZ33" s="116">
        <v>0</v>
      </c>
      <c r="BA33" s="116">
        <v>13974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f>+SUM(BF33,AN33,AF33)</f>
        <v>17294</v>
      </c>
      <c r="BH33" s="116">
        <f>SUM(D33,AF33)</f>
        <v>8638</v>
      </c>
      <c r="BI33" s="116">
        <f>SUM(E33,AG33)</f>
        <v>8638</v>
      </c>
      <c r="BJ33" s="116">
        <f>SUM(F33,AH33)</f>
        <v>0</v>
      </c>
      <c r="BK33" s="116">
        <f>SUM(G33,AI33)</f>
        <v>8638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288309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288309</v>
      </c>
      <c r="CB33" s="116">
        <f>SUM(X33,AZ33)</f>
        <v>113819</v>
      </c>
      <c r="CC33" s="116">
        <f>SUM(Y33,BA33)</f>
        <v>173280</v>
      </c>
      <c r="CD33" s="116">
        <f>SUM(Z33,BB33)</f>
        <v>0</v>
      </c>
      <c r="CE33" s="116">
        <f>SUM(AA33,BC33)</f>
        <v>1210</v>
      </c>
      <c r="CF33" s="116">
        <f>SUM(AB33,BD33)</f>
        <v>0</v>
      </c>
      <c r="CG33" s="116">
        <f>SUM(AC33,BE33)</f>
        <v>0</v>
      </c>
      <c r="CH33" s="116">
        <f>SUM(AD33,BF33)</f>
        <v>1500</v>
      </c>
      <c r="CI33" s="116">
        <f>SUM(AE33,BG33)</f>
        <v>298447</v>
      </c>
    </row>
    <row r="34" spans="1:87" ht="13.5" customHeight="1" x14ac:dyDescent="0.2">
      <c r="A34" s="114" t="s">
        <v>17</v>
      </c>
      <c r="B34" s="115" t="s">
        <v>389</v>
      </c>
      <c r="C34" s="114" t="s">
        <v>390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9514</v>
      </c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100323</v>
      </c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26935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9514</v>
      </c>
      <c r="BP34" s="116">
        <f>SUM(L34,AN34)</f>
        <v>0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0</v>
      </c>
      <c r="CB34" s="116">
        <f>SUM(X34,AZ34)</f>
        <v>0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127258</v>
      </c>
      <c r="CG34" s="116">
        <f>SUM(AC34,BE34)</f>
        <v>0</v>
      </c>
      <c r="CH34" s="116">
        <f>SUM(AD34,BF34)</f>
        <v>0</v>
      </c>
      <c r="CI34" s="116">
        <f>SUM(AE34,BG34)</f>
        <v>0</v>
      </c>
    </row>
    <row r="35" spans="1:87" ht="13.5" customHeight="1" x14ac:dyDescent="0.2">
      <c r="A35" s="114" t="s">
        <v>17</v>
      </c>
      <c r="B35" s="115" t="s">
        <v>391</v>
      </c>
      <c r="C35" s="114" t="s">
        <v>392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74592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74592</v>
      </c>
      <c r="X35" s="116">
        <v>32692</v>
      </c>
      <c r="Y35" s="116">
        <v>24660</v>
      </c>
      <c r="Z35" s="116">
        <v>2643</v>
      </c>
      <c r="AA35" s="116">
        <v>14597</v>
      </c>
      <c r="AB35" s="116">
        <v>0</v>
      </c>
      <c r="AC35" s="116">
        <v>0</v>
      </c>
      <c r="AD35" s="116">
        <v>0</v>
      </c>
      <c r="AE35" s="116">
        <f>+SUM(D35,L35,AD35)</f>
        <v>74592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18917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18917</v>
      </c>
      <c r="AZ35" s="116">
        <v>1085</v>
      </c>
      <c r="BA35" s="116">
        <v>15357</v>
      </c>
      <c r="BB35" s="116">
        <v>0</v>
      </c>
      <c r="BC35" s="116">
        <v>2475</v>
      </c>
      <c r="BD35" s="116">
        <v>0</v>
      </c>
      <c r="BE35" s="116">
        <v>0</v>
      </c>
      <c r="BF35" s="116">
        <v>0</v>
      </c>
      <c r="BG35" s="116">
        <f>+SUM(BF35,AN35,AF35)</f>
        <v>18917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93509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93509</v>
      </c>
      <c r="CB35" s="116">
        <f>SUM(X35,AZ35)</f>
        <v>33777</v>
      </c>
      <c r="CC35" s="116">
        <f>SUM(Y35,BA35)</f>
        <v>40017</v>
      </c>
      <c r="CD35" s="116">
        <f>SUM(Z35,BB35)</f>
        <v>2643</v>
      </c>
      <c r="CE35" s="116">
        <f>SUM(AA35,BC35)</f>
        <v>17072</v>
      </c>
      <c r="CF35" s="116">
        <f>SUM(AB35,BD35)</f>
        <v>0</v>
      </c>
      <c r="CG35" s="116">
        <f>SUM(AC35,BE35)</f>
        <v>0</v>
      </c>
      <c r="CH35" s="116">
        <f>SUM(AD35,BF35)</f>
        <v>0</v>
      </c>
      <c r="CI35" s="116">
        <f>SUM(AE35,BG35)</f>
        <v>93509</v>
      </c>
    </row>
    <row r="36" spans="1:87" ht="13.5" customHeight="1" x14ac:dyDescent="0.2">
      <c r="A36" s="114" t="s">
        <v>17</v>
      </c>
      <c r="B36" s="115" t="s">
        <v>393</v>
      </c>
      <c r="C36" s="114" t="s">
        <v>394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82501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82501</v>
      </c>
      <c r="X36" s="116">
        <v>42335</v>
      </c>
      <c r="Y36" s="116">
        <v>36149</v>
      </c>
      <c r="Z36" s="116">
        <v>4017</v>
      </c>
      <c r="AA36" s="116">
        <v>0</v>
      </c>
      <c r="AB36" s="116">
        <v>0</v>
      </c>
      <c r="AC36" s="116">
        <v>0</v>
      </c>
      <c r="AD36" s="116">
        <v>0</v>
      </c>
      <c r="AE36" s="116">
        <f>+SUM(D36,L36,AD36)</f>
        <v>82501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20872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20872</v>
      </c>
      <c r="AZ36" s="116">
        <v>0</v>
      </c>
      <c r="BA36" s="116">
        <v>0</v>
      </c>
      <c r="BB36" s="116">
        <v>20872</v>
      </c>
      <c r="BC36" s="116">
        <v>0</v>
      </c>
      <c r="BD36" s="116">
        <v>0</v>
      </c>
      <c r="BE36" s="116">
        <v>0</v>
      </c>
      <c r="BF36" s="116">
        <v>0</v>
      </c>
      <c r="BG36" s="116">
        <f>+SUM(BF36,AN36,AF36)</f>
        <v>20872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103373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103373</v>
      </c>
      <c r="CB36" s="116">
        <f>SUM(X36,AZ36)</f>
        <v>42335</v>
      </c>
      <c r="CC36" s="116">
        <f>SUM(Y36,BA36)</f>
        <v>36149</v>
      </c>
      <c r="CD36" s="116">
        <f>SUM(Z36,BB36)</f>
        <v>24889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0</v>
      </c>
      <c r="CI36" s="116">
        <f>SUM(AE36,BG36)</f>
        <v>103373</v>
      </c>
    </row>
    <row r="37" spans="1:87" ht="13.5" customHeight="1" x14ac:dyDescent="0.2">
      <c r="A37" s="114" t="s">
        <v>17</v>
      </c>
      <c r="B37" s="115" t="s">
        <v>395</v>
      </c>
      <c r="C37" s="114" t="s">
        <v>396</v>
      </c>
      <c r="D37" s="116">
        <f>+SUM(E37,J37)</f>
        <v>60</v>
      </c>
      <c r="E37" s="116">
        <f>+SUM(F37:I37)</f>
        <v>60</v>
      </c>
      <c r="F37" s="116">
        <v>0</v>
      </c>
      <c r="G37" s="116">
        <v>60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22121</v>
      </c>
      <c r="M37" s="116">
        <f>+SUM(N37:Q37)</f>
        <v>7546</v>
      </c>
      <c r="N37" s="116">
        <v>0</v>
      </c>
      <c r="O37" s="116">
        <v>7546</v>
      </c>
      <c r="P37" s="116">
        <v>0</v>
      </c>
      <c r="Q37" s="116">
        <v>0</v>
      </c>
      <c r="R37" s="116">
        <f>+SUM(S37:U37)</f>
        <v>5768</v>
      </c>
      <c r="S37" s="116">
        <v>1270</v>
      </c>
      <c r="T37" s="116">
        <v>4498</v>
      </c>
      <c r="U37" s="116">
        <v>0</v>
      </c>
      <c r="V37" s="116">
        <v>3425</v>
      </c>
      <c r="W37" s="116">
        <f>+SUM(X37:AA37)</f>
        <v>5382</v>
      </c>
      <c r="X37" s="116">
        <v>0</v>
      </c>
      <c r="Y37" s="116">
        <v>1900</v>
      </c>
      <c r="Z37" s="116">
        <v>3372</v>
      </c>
      <c r="AA37" s="116">
        <v>110</v>
      </c>
      <c r="AB37" s="116">
        <v>0</v>
      </c>
      <c r="AC37" s="116">
        <v>0</v>
      </c>
      <c r="AD37" s="116">
        <v>0</v>
      </c>
      <c r="AE37" s="116">
        <f>+SUM(D37,L37,AD37)</f>
        <v>22181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60</v>
      </c>
      <c r="BI37" s="116">
        <f>SUM(E37,AG37)</f>
        <v>60</v>
      </c>
      <c r="BJ37" s="116">
        <f>SUM(F37,AH37)</f>
        <v>0</v>
      </c>
      <c r="BK37" s="116">
        <f>SUM(G37,AI37)</f>
        <v>60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22121</v>
      </c>
      <c r="BQ37" s="116">
        <f>SUM(M37,AO37)</f>
        <v>7546</v>
      </c>
      <c r="BR37" s="116">
        <f>SUM(N37,AP37)</f>
        <v>0</v>
      </c>
      <c r="BS37" s="116">
        <f>SUM(O37,AQ37)</f>
        <v>7546</v>
      </c>
      <c r="BT37" s="116">
        <f>SUM(P37,AR37)</f>
        <v>0</v>
      </c>
      <c r="BU37" s="116">
        <f>SUM(Q37,AS37)</f>
        <v>0</v>
      </c>
      <c r="BV37" s="116">
        <f>SUM(R37,AT37)</f>
        <v>5768</v>
      </c>
      <c r="BW37" s="116">
        <f>SUM(S37,AU37)</f>
        <v>1270</v>
      </c>
      <c r="BX37" s="116">
        <f>SUM(T37,AV37)</f>
        <v>4498</v>
      </c>
      <c r="BY37" s="116">
        <f>SUM(U37,AW37)</f>
        <v>0</v>
      </c>
      <c r="BZ37" s="116">
        <f>SUM(V37,AX37)</f>
        <v>3425</v>
      </c>
      <c r="CA37" s="116">
        <f>SUM(W37,AY37)</f>
        <v>5382</v>
      </c>
      <c r="CB37" s="116">
        <f>SUM(X37,AZ37)</f>
        <v>0</v>
      </c>
      <c r="CC37" s="116">
        <f>SUM(Y37,BA37)</f>
        <v>1900</v>
      </c>
      <c r="CD37" s="116">
        <f>SUM(Z37,BB37)</f>
        <v>3372</v>
      </c>
      <c r="CE37" s="116">
        <f>SUM(AA37,BC37)</f>
        <v>110</v>
      </c>
      <c r="CF37" s="116">
        <f>SUM(AB37,BD37)</f>
        <v>0</v>
      </c>
      <c r="CG37" s="116">
        <f>SUM(AC37,BE37)</f>
        <v>0</v>
      </c>
      <c r="CH37" s="116">
        <f>SUM(AD37,BF37)</f>
        <v>0</v>
      </c>
      <c r="CI37" s="116">
        <f>SUM(AE37,BG37)</f>
        <v>22181</v>
      </c>
    </row>
    <row r="38" spans="1:87" ht="13.5" customHeight="1" x14ac:dyDescent="0.2">
      <c r="A38" s="114" t="s">
        <v>17</v>
      </c>
      <c r="B38" s="115" t="s">
        <v>346</v>
      </c>
      <c r="C38" s="114" t="s">
        <v>347</v>
      </c>
      <c r="D38" s="116">
        <f>+SUM(E38,J38)</f>
        <v>16720</v>
      </c>
      <c r="E38" s="116">
        <f>+SUM(F38:I38)</f>
        <v>16720</v>
      </c>
      <c r="F38" s="116">
        <v>0</v>
      </c>
      <c r="G38" s="116">
        <v>16720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150298</v>
      </c>
      <c r="M38" s="116">
        <f>+SUM(N38:Q38)</f>
        <v>28871</v>
      </c>
      <c r="N38" s="116">
        <v>15179</v>
      </c>
      <c r="O38" s="116">
        <v>0</v>
      </c>
      <c r="P38" s="116">
        <v>6429</v>
      </c>
      <c r="Q38" s="116">
        <v>7263</v>
      </c>
      <c r="R38" s="116">
        <f>+SUM(S38:U38)</f>
        <v>55440</v>
      </c>
      <c r="S38" s="116">
        <v>0</v>
      </c>
      <c r="T38" s="116">
        <v>51632</v>
      </c>
      <c r="U38" s="116">
        <v>3808</v>
      </c>
      <c r="V38" s="116">
        <v>0</v>
      </c>
      <c r="W38" s="116">
        <f>+SUM(X38:AA38)</f>
        <v>65987</v>
      </c>
      <c r="X38" s="116">
        <v>35481</v>
      </c>
      <c r="Y38" s="116">
        <v>12608</v>
      </c>
      <c r="Z38" s="116">
        <v>1274</v>
      </c>
      <c r="AA38" s="116">
        <v>16624</v>
      </c>
      <c r="AB38" s="116"/>
      <c r="AC38" s="116">
        <v>0</v>
      </c>
      <c r="AD38" s="116">
        <v>0</v>
      </c>
      <c r="AE38" s="116">
        <f>+SUM(D38,L38,AD38)</f>
        <v>167018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45956</v>
      </c>
      <c r="AO38" s="116">
        <f>+SUM(AP38:AS38)</f>
        <v>14812</v>
      </c>
      <c r="AP38" s="116">
        <v>10345</v>
      </c>
      <c r="AQ38" s="116">
        <v>0</v>
      </c>
      <c r="AR38" s="116">
        <v>4467</v>
      </c>
      <c r="AS38" s="116">
        <v>0</v>
      </c>
      <c r="AT38" s="116">
        <f>+SUM(AU38:AW38)</f>
        <v>14972</v>
      </c>
      <c r="AU38" s="116">
        <v>0</v>
      </c>
      <c r="AV38" s="116">
        <v>14972</v>
      </c>
      <c r="AW38" s="116">
        <v>0</v>
      </c>
      <c r="AX38" s="116">
        <v>0</v>
      </c>
      <c r="AY38" s="116">
        <f>+SUM(AZ38:BC38)</f>
        <v>16172</v>
      </c>
      <c r="AZ38" s="116">
        <v>12260</v>
      </c>
      <c r="BA38" s="116">
        <v>2534</v>
      </c>
      <c r="BB38" s="116">
        <v>0</v>
      </c>
      <c r="BC38" s="116">
        <v>1378</v>
      </c>
      <c r="BD38" s="116"/>
      <c r="BE38" s="116">
        <v>0</v>
      </c>
      <c r="BF38" s="116">
        <v>0</v>
      </c>
      <c r="BG38" s="116">
        <f>+SUM(BF38,AN38,AF38)</f>
        <v>45956</v>
      </c>
      <c r="BH38" s="116">
        <f>SUM(D38,AF38)</f>
        <v>16720</v>
      </c>
      <c r="BI38" s="116">
        <f>SUM(E38,AG38)</f>
        <v>16720</v>
      </c>
      <c r="BJ38" s="116">
        <f>SUM(F38,AH38)</f>
        <v>0</v>
      </c>
      <c r="BK38" s="116">
        <f>SUM(G38,AI38)</f>
        <v>16720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196254</v>
      </c>
      <c r="BQ38" s="116">
        <f>SUM(M38,AO38)</f>
        <v>43683</v>
      </c>
      <c r="BR38" s="116">
        <f>SUM(N38,AP38)</f>
        <v>25524</v>
      </c>
      <c r="BS38" s="116">
        <f>SUM(O38,AQ38)</f>
        <v>0</v>
      </c>
      <c r="BT38" s="116">
        <f>SUM(P38,AR38)</f>
        <v>10896</v>
      </c>
      <c r="BU38" s="116">
        <f>SUM(Q38,AS38)</f>
        <v>7263</v>
      </c>
      <c r="BV38" s="116">
        <f>SUM(R38,AT38)</f>
        <v>70412</v>
      </c>
      <c r="BW38" s="116">
        <f>SUM(S38,AU38)</f>
        <v>0</v>
      </c>
      <c r="BX38" s="116">
        <f>SUM(T38,AV38)</f>
        <v>66604</v>
      </c>
      <c r="BY38" s="116">
        <f>SUM(U38,AW38)</f>
        <v>3808</v>
      </c>
      <c r="BZ38" s="116">
        <f>SUM(V38,AX38)</f>
        <v>0</v>
      </c>
      <c r="CA38" s="116">
        <f>SUM(W38,AY38)</f>
        <v>82159</v>
      </c>
      <c r="CB38" s="116">
        <f>SUM(X38,AZ38)</f>
        <v>47741</v>
      </c>
      <c r="CC38" s="116">
        <f>SUM(Y38,BA38)</f>
        <v>15142</v>
      </c>
      <c r="CD38" s="116">
        <f>SUM(Z38,BB38)</f>
        <v>1274</v>
      </c>
      <c r="CE38" s="116">
        <f>SUM(AA38,BC38)</f>
        <v>18002</v>
      </c>
      <c r="CF38" s="116">
        <f>SUM(AB38,BD38)</f>
        <v>0</v>
      </c>
      <c r="CG38" s="116">
        <f>SUM(AC38,BE38)</f>
        <v>0</v>
      </c>
      <c r="CH38" s="116">
        <f>SUM(AD38,BF38)</f>
        <v>0</v>
      </c>
      <c r="CI38" s="116">
        <f>SUM(AE38,BG38)</f>
        <v>212974</v>
      </c>
    </row>
    <row r="39" spans="1:87" ht="13.5" customHeight="1" x14ac:dyDescent="0.2">
      <c r="A39" s="114" t="s">
        <v>17</v>
      </c>
      <c r="B39" s="115" t="s">
        <v>342</v>
      </c>
      <c r="C39" s="114" t="s">
        <v>343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465371</v>
      </c>
      <c r="M39" s="116">
        <f>+SUM(N39:Q39)</f>
        <v>31954</v>
      </c>
      <c r="N39" s="116">
        <v>18818</v>
      </c>
      <c r="O39" s="116">
        <v>0</v>
      </c>
      <c r="P39" s="116">
        <v>8905</v>
      </c>
      <c r="Q39" s="116">
        <v>4231</v>
      </c>
      <c r="R39" s="116">
        <f>+SUM(S39:U39)</f>
        <v>274136</v>
      </c>
      <c r="S39" s="116">
        <v>0</v>
      </c>
      <c r="T39" s="116">
        <v>215601</v>
      </c>
      <c r="U39" s="116">
        <v>58535</v>
      </c>
      <c r="V39" s="116">
        <v>0</v>
      </c>
      <c r="W39" s="116">
        <f>+SUM(X39:AA39)</f>
        <v>159281</v>
      </c>
      <c r="X39" s="116">
        <v>0</v>
      </c>
      <c r="Y39" s="116">
        <v>104227</v>
      </c>
      <c r="Z39" s="116">
        <v>55054</v>
      </c>
      <c r="AA39" s="116">
        <v>0</v>
      </c>
      <c r="AB39" s="116"/>
      <c r="AC39" s="116">
        <v>0</v>
      </c>
      <c r="AD39" s="116">
        <v>0</v>
      </c>
      <c r="AE39" s="116">
        <f>+SUM(D39,L39,AD39)</f>
        <v>465371</v>
      </c>
      <c r="AF39" s="116">
        <f>+SUM(AG39,AL39)</f>
        <v>18920</v>
      </c>
      <c r="AG39" s="116">
        <f>+SUM(AH39:AK39)</f>
        <v>18920</v>
      </c>
      <c r="AH39" s="116">
        <v>0</v>
      </c>
      <c r="AI39" s="116">
        <v>18920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118264</v>
      </c>
      <c r="AO39" s="116">
        <f>+SUM(AP39:AS39)</f>
        <v>2674</v>
      </c>
      <c r="AP39" s="116">
        <v>2674</v>
      </c>
      <c r="AQ39" s="116">
        <v>0</v>
      </c>
      <c r="AR39" s="116">
        <v>0</v>
      </c>
      <c r="AS39" s="116">
        <v>0</v>
      </c>
      <c r="AT39" s="116">
        <f>+SUM(AU39:AW39)</f>
        <v>90549</v>
      </c>
      <c r="AU39" s="116">
        <v>0</v>
      </c>
      <c r="AV39" s="116">
        <v>90549</v>
      </c>
      <c r="AW39" s="116">
        <v>0</v>
      </c>
      <c r="AX39" s="116">
        <v>0</v>
      </c>
      <c r="AY39" s="116">
        <f>+SUM(AZ39:BC39)</f>
        <v>25041</v>
      </c>
      <c r="AZ39" s="116">
        <v>0</v>
      </c>
      <c r="BA39" s="116">
        <v>25041</v>
      </c>
      <c r="BB39" s="116">
        <v>0</v>
      </c>
      <c r="BC39" s="116">
        <v>0</v>
      </c>
      <c r="BD39" s="116"/>
      <c r="BE39" s="116">
        <v>0</v>
      </c>
      <c r="BF39" s="116">
        <v>0</v>
      </c>
      <c r="BG39" s="116">
        <f>+SUM(BF39,AN39,AF39)</f>
        <v>137184</v>
      </c>
      <c r="BH39" s="116">
        <f>SUM(D39,AF39)</f>
        <v>18920</v>
      </c>
      <c r="BI39" s="116">
        <f>SUM(E39,AG39)</f>
        <v>18920</v>
      </c>
      <c r="BJ39" s="116">
        <f>SUM(F39,AH39)</f>
        <v>0</v>
      </c>
      <c r="BK39" s="116">
        <f>SUM(G39,AI39)</f>
        <v>18920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583635</v>
      </c>
      <c r="BQ39" s="116">
        <f>SUM(M39,AO39)</f>
        <v>34628</v>
      </c>
      <c r="BR39" s="116">
        <f>SUM(N39,AP39)</f>
        <v>21492</v>
      </c>
      <c r="BS39" s="116">
        <f>SUM(O39,AQ39)</f>
        <v>0</v>
      </c>
      <c r="BT39" s="116">
        <f>SUM(P39,AR39)</f>
        <v>8905</v>
      </c>
      <c r="BU39" s="116">
        <f>SUM(Q39,AS39)</f>
        <v>4231</v>
      </c>
      <c r="BV39" s="116">
        <f>SUM(R39,AT39)</f>
        <v>364685</v>
      </c>
      <c r="BW39" s="116">
        <f>SUM(S39,AU39)</f>
        <v>0</v>
      </c>
      <c r="BX39" s="116">
        <f>SUM(T39,AV39)</f>
        <v>306150</v>
      </c>
      <c r="BY39" s="116">
        <f>SUM(U39,AW39)</f>
        <v>58535</v>
      </c>
      <c r="BZ39" s="116">
        <f>SUM(V39,AX39)</f>
        <v>0</v>
      </c>
      <c r="CA39" s="116">
        <f>SUM(W39,AY39)</f>
        <v>184322</v>
      </c>
      <c r="CB39" s="116">
        <f>SUM(X39,AZ39)</f>
        <v>0</v>
      </c>
      <c r="CC39" s="116">
        <f>SUM(Y39,BA39)</f>
        <v>129268</v>
      </c>
      <c r="CD39" s="116">
        <f>SUM(Z39,BB39)</f>
        <v>55054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0</v>
      </c>
      <c r="CI39" s="116">
        <f>SUM(AE39,BG39)</f>
        <v>602555</v>
      </c>
    </row>
    <row r="40" spans="1:87" ht="13.5" customHeight="1" x14ac:dyDescent="0.2">
      <c r="A40" s="114" t="s">
        <v>17</v>
      </c>
      <c r="B40" s="115" t="s">
        <v>354</v>
      </c>
      <c r="C40" s="114" t="s">
        <v>355</v>
      </c>
      <c r="D40" s="116">
        <f>+SUM(E40,J40)</f>
        <v>15260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15260</v>
      </c>
      <c r="K40" s="116"/>
      <c r="L40" s="116">
        <f>+SUM(M40,R40,V40,W40,AC40)</f>
        <v>712259</v>
      </c>
      <c r="M40" s="116">
        <f>+SUM(N40:Q40)</f>
        <v>32697</v>
      </c>
      <c r="N40" s="116">
        <v>32697</v>
      </c>
      <c r="O40" s="116">
        <v>0</v>
      </c>
      <c r="P40" s="116">
        <v>0</v>
      </c>
      <c r="Q40" s="116">
        <v>0</v>
      </c>
      <c r="R40" s="116">
        <f>+SUM(S40:U40)</f>
        <v>415756</v>
      </c>
      <c r="S40" s="116">
        <v>0</v>
      </c>
      <c r="T40" s="116">
        <v>369218</v>
      </c>
      <c r="U40" s="116">
        <v>46538</v>
      </c>
      <c r="V40" s="116">
        <v>0</v>
      </c>
      <c r="W40" s="116">
        <f>+SUM(X40:AA40)</f>
        <v>263806</v>
      </c>
      <c r="X40" s="116">
        <v>0</v>
      </c>
      <c r="Y40" s="116">
        <v>250130</v>
      </c>
      <c r="Z40" s="116">
        <v>13676</v>
      </c>
      <c r="AA40" s="116">
        <v>0</v>
      </c>
      <c r="AB40" s="116"/>
      <c r="AC40" s="116">
        <v>0</v>
      </c>
      <c r="AD40" s="116">
        <v>0</v>
      </c>
      <c r="AE40" s="116">
        <f>+SUM(D40,L40,AD40)</f>
        <v>727519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/>
      <c r="BE40" s="116">
        <v>0</v>
      </c>
      <c r="BF40" s="116">
        <v>0</v>
      </c>
      <c r="BG40" s="116">
        <f>+SUM(BF40,AN40,AF40)</f>
        <v>0</v>
      </c>
      <c r="BH40" s="116">
        <f>SUM(D40,AF40)</f>
        <v>15260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15260</v>
      </c>
      <c r="BO40" s="116">
        <f>SUM(K40,AM40)</f>
        <v>0</v>
      </c>
      <c r="BP40" s="116">
        <f>SUM(L40,AN40)</f>
        <v>712259</v>
      </c>
      <c r="BQ40" s="116">
        <f>SUM(M40,AO40)</f>
        <v>32697</v>
      </c>
      <c r="BR40" s="116">
        <f>SUM(N40,AP40)</f>
        <v>32697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415756</v>
      </c>
      <c r="BW40" s="116">
        <f>SUM(S40,AU40)</f>
        <v>0</v>
      </c>
      <c r="BX40" s="116">
        <f>SUM(T40,AV40)</f>
        <v>369218</v>
      </c>
      <c r="BY40" s="116">
        <f>SUM(U40,AW40)</f>
        <v>46538</v>
      </c>
      <c r="BZ40" s="116">
        <f>SUM(V40,AX40)</f>
        <v>0</v>
      </c>
      <c r="CA40" s="116">
        <f>SUM(W40,AY40)</f>
        <v>263806</v>
      </c>
      <c r="CB40" s="116">
        <f>SUM(X40,AZ40)</f>
        <v>0</v>
      </c>
      <c r="CC40" s="116">
        <f>SUM(Y40,BA40)</f>
        <v>250130</v>
      </c>
      <c r="CD40" s="116">
        <f>SUM(Z40,BB40)</f>
        <v>13676</v>
      </c>
      <c r="CE40" s="116">
        <f>SUM(AA40,BC40)</f>
        <v>0</v>
      </c>
      <c r="CF40" s="116">
        <f>SUM(AB40,BD40)</f>
        <v>0</v>
      </c>
      <c r="CG40" s="116">
        <f>SUM(AC40,BE40)</f>
        <v>0</v>
      </c>
      <c r="CH40" s="116">
        <f>SUM(AD40,BF40)</f>
        <v>0</v>
      </c>
      <c r="CI40" s="116">
        <f>SUM(AE40,BG40)</f>
        <v>727519</v>
      </c>
    </row>
    <row r="41" spans="1:87" ht="13.5" customHeight="1" x14ac:dyDescent="0.2">
      <c r="A41" s="114" t="s">
        <v>17</v>
      </c>
      <c r="B41" s="115" t="s">
        <v>326</v>
      </c>
      <c r="C41" s="114" t="s">
        <v>327</v>
      </c>
      <c r="D41" s="116">
        <f>+SUM(E41,J41)</f>
        <v>146062</v>
      </c>
      <c r="E41" s="116">
        <f>+SUM(F41:I41)</f>
        <v>146062</v>
      </c>
      <c r="F41" s="116">
        <v>0</v>
      </c>
      <c r="G41" s="116">
        <v>144581</v>
      </c>
      <c r="H41" s="116">
        <v>1481</v>
      </c>
      <c r="I41" s="116">
        <v>0</v>
      </c>
      <c r="J41" s="116">
        <v>0</v>
      </c>
      <c r="K41" s="116"/>
      <c r="L41" s="116">
        <f>+SUM(M41,R41,V41,W41,AC41)</f>
        <v>506719</v>
      </c>
      <c r="M41" s="116">
        <f>+SUM(N41:Q41)</f>
        <v>114017</v>
      </c>
      <c r="N41" s="116">
        <v>114017</v>
      </c>
      <c r="O41" s="116">
        <v>0</v>
      </c>
      <c r="P41" s="116">
        <v>0</v>
      </c>
      <c r="Q41" s="116">
        <v>0</v>
      </c>
      <c r="R41" s="116">
        <f>+SUM(S41:U41)</f>
        <v>199057</v>
      </c>
      <c r="S41" s="116">
        <v>0</v>
      </c>
      <c r="T41" s="116">
        <v>185586</v>
      </c>
      <c r="U41" s="116">
        <v>13471</v>
      </c>
      <c r="V41" s="116">
        <v>0</v>
      </c>
      <c r="W41" s="116">
        <f>+SUM(X41:AA41)</f>
        <v>193645</v>
      </c>
      <c r="X41" s="116">
        <v>0</v>
      </c>
      <c r="Y41" s="116">
        <v>147711</v>
      </c>
      <c r="Z41" s="116">
        <v>45934</v>
      </c>
      <c r="AA41" s="116">
        <v>0</v>
      </c>
      <c r="AB41" s="116"/>
      <c r="AC41" s="116">
        <v>0</v>
      </c>
      <c r="AD41" s="116">
        <v>0</v>
      </c>
      <c r="AE41" s="116">
        <f>+SUM(D41,L41,AD41)</f>
        <v>652781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146062</v>
      </c>
      <c r="BI41" s="116">
        <f>SUM(E41,AG41)</f>
        <v>146062</v>
      </c>
      <c r="BJ41" s="116">
        <f>SUM(F41,AH41)</f>
        <v>0</v>
      </c>
      <c r="BK41" s="116">
        <f>SUM(G41,AI41)</f>
        <v>144581</v>
      </c>
      <c r="BL41" s="116">
        <f>SUM(H41,AJ41)</f>
        <v>1481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506719</v>
      </c>
      <c r="BQ41" s="116">
        <f>SUM(M41,AO41)</f>
        <v>114017</v>
      </c>
      <c r="BR41" s="116">
        <f>SUM(N41,AP41)</f>
        <v>114017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199057</v>
      </c>
      <c r="BW41" s="116">
        <f>SUM(S41,AU41)</f>
        <v>0</v>
      </c>
      <c r="BX41" s="116">
        <f>SUM(T41,AV41)</f>
        <v>185586</v>
      </c>
      <c r="BY41" s="116">
        <f>SUM(U41,AW41)</f>
        <v>13471</v>
      </c>
      <c r="BZ41" s="116">
        <f>SUM(V41,AX41)</f>
        <v>0</v>
      </c>
      <c r="CA41" s="116">
        <f>SUM(W41,AY41)</f>
        <v>193645</v>
      </c>
      <c r="CB41" s="116">
        <f>SUM(X41,AZ41)</f>
        <v>0</v>
      </c>
      <c r="CC41" s="116">
        <f>SUM(Y41,BA41)</f>
        <v>147711</v>
      </c>
      <c r="CD41" s="116">
        <f>SUM(Z41,BB41)</f>
        <v>45934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0</v>
      </c>
      <c r="CI41" s="116">
        <f>SUM(AE41,BG41)</f>
        <v>652781</v>
      </c>
    </row>
    <row r="42" spans="1:87" ht="13.5" customHeight="1" x14ac:dyDescent="0.2">
      <c r="A42" s="114" t="s">
        <v>17</v>
      </c>
      <c r="B42" s="115" t="s">
        <v>336</v>
      </c>
      <c r="C42" s="114" t="s">
        <v>376</v>
      </c>
      <c r="D42" s="116">
        <f>+SUM(E42,J42)</f>
        <v>171316</v>
      </c>
      <c r="E42" s="116">
        <f>+SUM(F42:I42)</f>
        <v>171316</v>
      </c>
      <c r="F42" s="116">
        <v>0</v>
      </c>
      <c r="G42" s="116">
        <v>171316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842873</v>
      </c>
      <c r="M42" s="116">
        <f>+SUM(N42:Q42)</f>
        <v>53708</v>
      </c>
      <c r="N42" s="116">
        <v>53708</v>
      </c>
      <c r="O42" s="116">
        <v>0</v>
      </c>
      <c r="P42" s="116">
        <v>0</v>
      </c>
      <c r="Q42" s="116">
        <v>0</v>
      </c>
      <c r="R42" s="116">
        <f>+SUM(S42:U42)</f>
        <v>319361</v>
      </c>
      <c r="S42" s="116">
        <v>0</v>
      </c>
      <c r="T42" s="116">
        <v>227236</v>
      </c>
      <c r="U42" s="116">
        <v>92125</v>
      </c>
      <c r="V42" s="116">
        <v>0</v>
      </c>
      <c r="W42" s="116">
        <f>+SUM(X42:AA42)</f>
        <v>469804</v>
      </c>
      <c r="X42" s="116">
        <v>0</v>
      </c>
      <c r="Y42" s="116">
        <v>456565</v>
      </c>
      <c r="Z42" s="116">
        <v>13239</v>
      </c>
      <c r="AA42" s="116">
        <v>0</v>
      </c>
      <c r="AB42" s="116"/>
      <c r="AC42" s="116">
        <v>0</v>
      </c>
      <c r="AD42" s="116">
        <v>20195</v>
      </c>
      <c r="AE42" s="116">
        <f>+SUM(D42,L42,AD42)</f>
        <v>1034384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/>
      <c r="BE42" s="116">
        <v>0</v>
      </c>
      <c r="BF42" s="116">
        <v>0</v>
      </c>
      <c r="BG42" s="116">
        <f>+SUM(BF42,AN42,AF42)</f>
        <v>0</v>
      </c>
      <c r="BH42" s="116">
        <f>SUM(D42,AF42)</f>
        <v>171316</v>
      </c>
      <c r="BI42" s="116">
        <f>SUM(E42,AG42)</f>
        <v>171316</v>
      </c>
      <c r="BJ42" s="116">
        <f>SUM(F42,AH42)</f>
        <v>0</v>
      </c>
      <c r="BK42" s="116">
        <f>SUM(G42,AI42)</f>
        <v>171316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842873</v>
      </c>
      <c r="BQ42" s="116">
        <f>SUM(M42,AO42)</f>
        <v>53708</v>
      </c>
      <c r="BR42" s="116">
        <f>SUM(N42,AP42)</f>
        <v>53708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319361</v>
      </c>
      <c r="BW42" s="116">
        <f>SUM(S42,AU42)</f>
        <v>0</v>
      </c>
      <c r="BX42" s="116">
        <f>SUM(T42,AV42)</f>
        <v>227236</v>
      </c>
      <c r="BY42" s="116">
        <f>SUM(U42,AW42)</f>
        <v>92125</v>
      </c>
      <c r="BZ42" s="116">
        <f>SUM(V42,AX42)</f>
        <v>0</v>
      </c>
      <c r="CA42" s="116">
        <f>SUM(W42,AY42)</f>
        <v>469804</v>
      </c>
      <c r="CB42" s="116">
        <f>SUM(X42,AZ42)</f>
        <v>0</v>
      </c>
      <c r="CC42" s="116">
        <f>SUM(Y42,BA42)</f>
        <v>456565</v>
      </c>
      <c r="CD42" s="116">
        <f>SUM(Z42,BB42)</f>
        <v>13239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20195</v>
      </c>
      <c r="CI42" s="116">
        <f>SUM(AE42,BG42)</f>
        <v>1034384</v>
      </c>
    </row>
    <row r="43" spans="1:87" ht="13.5" customHeight="1" x14ac:dyDescent="0.2">
      <c r="A43" s="114" t="s">
        <v>17</v>
      </c>
      <c r="B43" s="115" t="s">
        <v>362</v>
      </c>
      <c r="C43" s="114" t="s">
        <v>363</v>
      </c>
      <c r="D43" s="116">
        <f>+SUM(E43,J43)</f>
        <v>935913</v>
      </c>
      <c r="E43" s="116">
        <f>+SUM(F43:I43)</f>
        <v>880605</v>
      </c>
      <c r="F43" s="116">
        <v>0</v>
      </c>
      <c r="G43" s="116">
        <v>880605</v>
      </c>
      <c r="H43" s="116">
        <v>0</v>
      </c>
      <c r="I43" s="116">
        <v>0</v>
      </c>
      <c r="J43" s="116">
        <v>55308</v>
      </c>
      <c r="K43" s="116"/>
      <c r="L43" s="116">
        <f>+SUM(M43,R43,V43,W43,AC43)</f>
        <v>528331</v>
      </c>
      <c r="M43" s="116">
        <f>+SUM(N43:Q43)</f>
        <v>68004</v>
      </c>
      <c r="N43" s="116">
        <v>68004</v>
      </c>
      <c r="O43" s="116">
        <v>0</v>
      </c>
      <c r="P43" s="116">
        <v>0</v>
      </c>
      <c r="Q43" s="116">
        <v>0</v>
      </c>
      <c r="R43" s="116">
        <f>+SUM(S43:U43)</f>
        <v>223061</v>
      </c>
      <c r="S43" s="116">
        <v>0</v>
      </c>
      <c r="T43" s="116">
        <v>152797</v>
      </c>
      <c r="U43" s="116">
        <v>70264</v>
      </c>
      <c r="V43" s="116">
        <v>0</v>
      </c>
      <c r="W43" s="116">
        <f>+SUM(X43:AA43)</f>
        <v>237266</v>
      </c>
      <c r="X43" s="116">
        <v>0</v>
      </c>
      <c r="Y43" s="116">
        <v>181260</v>
      </c>
      <c r="Z43" s="116">
        <v>7786</v>
      </c>
      <c r="AA43" s="116">
        <v>48220</v>
      </c>
      <c r="AB43" s="116"/>
      <c r="AC43" s="116">
        <v>0</v>
      </c>
      <c r="AD43" s="116">
        <v>0</v>
      </c>
      <c r="AE43" s="116">
        <f>+SUM(D43,L43,AD43)</f>
        <v>1464244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107364</v>
      </c>
      <c r="AO43" s="116">
        <f>+SUM(AP43:AS43)</f>
        <v>13935</v>
      </c>
      <c r="AP43" s="116">
        <v>13935</v>
      </c>
      <c r="AQ43" s="116">
        <v>0</v>
      </c>
      <c r="AR43" s="116">
        <v>0</v>
      </c>
      <c r="AS43" s="116">
        <v>0</v>
      </c>
      <c r="AT43" s="116">
        <f>+SUM(AU43:AW43)</f>
        <v>66589</v>
      </c>
      <c r="AU43" s="116">
        <v>0</v>
      </c>
      <c r="AV43" s="116">
        <v>66589</v>
      </c>
      <c r="AW43" s="116">
        <v>0</v>
      </c>
      <c r="AX43" s="116">
        <v>0</v>
      </c>
      <c r="AY43" s="116">
        <f>+SUM(AZ43:BC43)</f>
        <v>26840</v>
      </c>
      <c r="AZ43" s="116">
        <v>0</v>
      </c>
      <c r="BA43" s="116">
        <v>25658</v>
      </c>
      <c r="BB43" s="116">
        <v>0</v>
      </c>
      <c r="BC43" s="116">
        <v>1182</v>
      </c>
      <c r="BD43" s="116"/>
      <c r="BE43" s="116">
        <v>0</v>
      </c>
      <c r="BF43" s="116">
        <v>0</v>
      </c>
      <c r="BG43" s="116">
        <f>+SUM(BF43,AN43,AF43)</f>
        <v>107364</v>
      </c>
      <c r="BH43" s="116">
        <f>SUM(D43,AF43)</f>
        <v>935913</v>
      </c>
      <c r="BI43" s="116">
        <f>SUM(E43,AG43)</f>
        <v>880605</v>
      </c>
      <c r="BJ43" s="116">
        <f>SUM(F43,AH43)</f>
        <v>0</v>
      </c>
      <c r="BK43" s="116">
        <f>SUM(G43,AI43)</f>
        <v>880605</v>
      </c>
      <c r="BL43" s="116">
        <f>SUM(H43,AJ43)</f>
        <v>0</v>
      </c>
      <c r="BM43" s="116">
        <f>SUM(I43,AK43)</f>
        <v>0</v>
      </c>
      <c r="BN43" s="116">
        <f>SUM(J43,AL43)</f>
        <v>55308</v>
      </c>
      <c r="BO43" s="116">
        <f>SUM(K43,AM43)</f>
        <v>0</v>
      </c>
      <c r="BP43" s="116">
        <f>SUM(L43,AN43)</f>
        <v>635695</v>
      </c>
      <c r="BQ43" s="116">
        <f>SUM(M43,AO43)</f>
        <v>81939</v>
      </c>
      <c r="BR43" s="116">
        <f>SUM(N43,AP43)</f>
        <v>81939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289650</v>
      </c>
      <c r="BW43" s="116">
        <f>SUM(S43,AU43)</f>
        <v>0</v>
      </c>
      <c r="BX43" s="116">
        <f>SUM(T43,AV43)</f>
        <v>219386</v>
      </c>
      <c r="BY43" s="116">
        <f>SUM(U43,AW43)</f>
        <v>70264</v>
      </c>
      <c r="BZ43" s="116">
        <f>SUM(V43,AX43)</f>
        <v>0</v>
      </c>
      <c r="CA43" s="116">
        <f>SUM(W43,AY43)</f>
        <v>264106</v>
      </c>
      <c r="CB43" s="116">
        <f>SUM(X43,AZ43)</f>
        <v>0</v>
      </c>
      <c r="CC43" s="116">
        <f>SUM(Y43,BA43)</f>
        <v>206918</v>
      </c>
      <c r="CD43" s="116">
        <f>SUM(Z43,BB43)</f>
        <v>7786</v>
      </c>
      <c r="CE43" s="116">
        <f>SUM(AA43,BC43)</f>
        <v>49402</v>
      </c>
      <c r="CF43" s="116">
        <f>SUM(AB43,BD43)</f>
        <v>0</v>
      </c>
      <c r="CG43" s="116">
        <f>SUM(AC43,BE43)</f>
        <v>0</v>
      </c>
      <c r="CH43" s="116">
        <f>SUM(AD43,BF43)</f>
        <v>0</v>
      </c>
      <c r="CI43" s="116">
        <f>SUM(AE43,BG43)</f>
        <v>1571608</v>
      </c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3">
    <sortCondition ref="A8:A43"/>
    <sortCondition ref="B8:B43"/>
    <sortCondition ref="C8:C4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42" man="1"/>
    <brk id="67" min="1" max="4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新潟県</v>
      </c>
      <c r="B7" s="132" t="str">
        <f>'廃棄物事業経費（市町村）'!B7</f>
        <v>15000</v>
      </c>
      <c r="C7" s="131" t="s">
        <v>278</v>
      </c>
      <c r="D7" s="133">
        <f>SUM(L7,T7,AB7,AJ7,AR7,AZ7)</f>
        <v>567659</v>
      </c>
      <c r="E7" s="133">
        <f>SUM(M7,U7,AC7,AK7,AS7,BA7)</f>
        <v>2705643</v>
      </c>
      <c r="F7" s="133">
        <f>SUM(D7:E7)</f>
        <v>3273302</v>
      </c>
      <c r="G7" s="133">
        <f>SUM(O7,W7,AE7,AM7,AU7,BC7)</f>
        <v>0</v>
      </c>
      <c r="H7" s="133">
        <f>SUM(P7,X7,AF7,AN7,AV7,BD7)</f>
        <v>260694</v>
      </c>
      <c r="I7" s="133">
        <f>SUM(G7:H7)</f>
        <v>260694</v>
      </c>
      <c r="J7" s="134">
        <f>COUNTIF(J$8:J$207,"&lt;&gt;")</f>
        <v>13</v>
      </c>
      <c r="K7" s="134">
        <f>COUNTIF(K$8:K$207,"&lt;&gt;")</f>
        <v>13</v>
      </c>
      <c r="L7" s="133">
        <f>SUM(L$8:L$207)</f>
        <v>567659</v>
      </c>
      <c r="M7" s="133">
        <f>SUM(M$8:M$207)</f>
        <v>2705643</v>
      </c>
      <c r="N7" s="133">
        <f>IF(AND(L7&lt;&gt;"",M7&lt;&gt;""),SUM(L7:M7),"")</f>
        <v>3273302</v>
      </c>
      <c r="O7" s="133">
        <f>SUM(O$8:O$207)</f>
        <v>0</v>
      </c>
      <c r="P7" s="133">
        <f>SUM(P$8:P$207)</f>
        <v>260694</v>
      </c>
      <c r="Q7" s="133">
        <f>IF(AND(O7&lt;&gt;"",P7&lt;&gt;""),SUM(O7:P7),"")</f>
        <v>260694</v>
      </c>
      <c r="R7" s="134">
        <f>COUNTIF(R$8:R$207,"&lt;&gt;")</f>
        <v>0</v>
      </c>
      <c r="S7" s="134">
        <f>COUNTIF(S$8:S$207,"&lt;&gt;")</f>
        <v>0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0</v>
      </c>
      <c r="Y7" s="133">
        <f>IF(AND(W7&lt;&gt;"",X7&lt;&gt;""),SUM(W7:X7),"")</f>
        <v>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17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371201</v>
      </c>
      <c r="F8" s="116">
        <f>SUM(D8:E8)</f>
        <v>371201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0</v>
      </c>
      <c r="M8" s="116">
        <v>371201</v>
      </c>
      <c r="N8" s="116">
        <f>IF(AND(L8&lt;&gt;"",M8&lt;&gt;""),SUM(L8:M8),"")</f>
        <v>371201</v>
      </c>
      <c r="O8" s="116">
        <v>0</v>
      </c>
      <c r="P8" s="116">
        <v>0</v>
      </c>
      <c r="Q8" s="116">
        <f>IF(AND(O8&lt;&gt;"",P8&lt;&gt;""),SUM(O8:P8),"")</f>
        <v>0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17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17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17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17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631254</v>
      </c>
      <c r="F12" s="116">
        <f>SUM(D12:E12)</f>
        <v>631254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336</v>
      </c>
      <c r="K12" s="114" t="s">
        <v>337</v>
      </c>
      <c r="L12" s="116">
        <v>0</v>
      </c>
      <c r="M12" s="116">
        <v>631254</v>
      </c>
      <c r="N12" s="116">
        <f>IF(AND(L12&lt;&gt;"",M12&lt;&gt;""),SUM(L12:M12),"")</f>
        <v>631254</v>
      </c>
      <c r="O12" s="116">
        <v>0</v>
      </c>
      <c r="P12" s="116">
        <v>0</v>
      </c>
      <c r="Q12" s="116">
        <f>IF(AND(O12&lt;&gt;"",P12&lt;&gt;""),SUM(O12:P12),"")</f>
        <v>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17</v>
      </c>
      <c r="B13" s="115" t="s">
        <v>338</v>
      </c>
      <c r="C13" s="114" t="s">
        <v>339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17</v>
      </c>
      <c r="B14" s="115" t="s">
        <v>340</v>
      </c>
      <c r="C14" s="114" t="s">
        <v>341</v>
      </c>
      <c r="D14" s="116">
        <f>SUM(L14,T14,AB14,AJ14,AR14,AZ14)</f>
        <v>0</v>
      </c>
      <c r="E14" s="116">
        <f>SUM(M14,U14,AC14,AK14,AS14,BA14)</f>
        <v>312989</v>
      </c>
      <c r="F14" s="116">
        <f>SUM(D14:E14)</f>
        <v>312989</v>
      </c>
      <c r="G14" s="116">
        <f>SUM(O14,W14,AE14,AM14,AU14,BC14)</f>
        <v>0</v>
      </c>
      <c r="H14" s="116">
        <f>SUM(P14,X14,AF14,AN14,AV14,BD14)</f>
        <v>91596</v>
      </c>
      <c r="I14" s="116">
        <f>SUM(G14:H14)</f>
        <v>91596</v>
      </c>
      <c r="J14" s="115" t="s">
        <v>342</v>
      </c>
      <c r="K14" s="114" t="s">
        <v>343</v>
      </c>
      <c r="L14" s="116">
        <v>0</v>
      </c>
      <c r="M14" s="116">
        <v>312989</v>
      </c>
      <c r="N14" s="116">
        <f>IF(AND(L14&lt;&gt;"",M14&lt;&gt;""),SUM(L14:M14),"")</f>
        <v>312989</v>
      </c>
      <c r="O14" s="116">
        <v>0</v>
      </c>
      <c r="P14" s="116">
        <v>91596</v>
      </c>
      <c r="Q14" s="116">
        <f>IF(AND(O14&lt;&gt;"",P14&lt;&gt;""),SUM(O14:P14),"")</f>
        <v>91596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17</v>
      </c>
      <c r="B15" s="115" t="s">
        <v>344</v>
      </c>
      <c r="C15" s="114" t="s">
        <v>345</v>
      </c>
      <c r="D15" s="116">
        <f>SUM(L15,T15,AB15,AJ15,AR15,AZ15)</f>
        <v>0</v>
      </c>
      <c r="E15" s="116">
        <f>SUM(M15,U15,AC15,AK15,AS15,BA15)</f>
        <v>5020</v>
      </c>
      <c r="F15" s="116">
        <f>SUM(D15:E15)</f>
        <v>5020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346</v>
      </c>
      <c r="K15" s="114" t="s">
        <v>347</v>
      </c>
      <c r="L15" s="116">
        <v>0</v>
      </c>
      <c r="M15" s="116">
        <v>5020</v>
      </c>
      <c r="N15" s="116">
        <f>IF(AND(L15&lt;&gt;"",M15&lt;&gt;""),SUM(L15:M15),"")</f>
        <v>5020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17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17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17</v>
      </c>
      <c r="B18" s="115" t="s">
        <v>352</v>
      </c>
      <c r="C18" s="114" t="s">
        <v>353</v>
      </c>
      <c r="D18" s="116">
        <f>SUM(L18,T18,AB18,AJ18,AR18,AZ18)</f>
        <v>14095</v>
      </c>
      <c r="E18" s="116">
        <f>SUM(M18,U18,AC18,AK18,AS18,BA18)</f>
        <v>380502</v>
      </c>
      <c r="F18" s="116">
        <f>SUM(D18:E18)</f>
        <v>394597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354</v>
      </c>
      <c r="K18" s="114" t="s">
        <v>355</v>
      </c>
      <c r="L18" s="116">
        <v>14095</v>
      </c>
      <c r="M18" s="116">
        <v>380502</v>
      </c>
      <c r="N18" s="116">
        <f>IF(AND(L18&lt;&gt;"",M18&lt;&gt;""),SUM(L18:M18),"")</f>
        <v>394597</v>
      </c>
      <c r="O18" s="116">
        <v>0</v>
      </c>
      <c r="P18" s="116">
        <v>0</v>
      </c>
      <c r="Q18" s="116">
        <f>IF(AND(O18&lt;&gt;"",P18&lt;&gt;""),SUM(O18:P18),"")</f>
        <v>0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17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17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/>
      <c r="K20" s="114"/>
      <c r="L20" s="116"/>
      <c r="M20" s="116"/>
      <c r="N20" s="116" t="str">
        <f>IF(AND(L20&lt;&gt;"",M20&lt;&gt;""),SUM(L20:M20),"")</f>
        <v/>
      </c>
      <c r="O20" s="116"/>
      <c r="P20" s="116"/>
      <c r="Q20" s="116" t="str">
        <f>IF(AND(O20&lt;&gt;"",P20&lt;&gt;""),SUM(O20:P20),"")</f>
        <v/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17</v>
      </c>
      <c r="B21" s="115" t="s">
        <v>360</v>
      </c>
      <c r="C21" s="114" t="s">
        <v>361</v>
      </c>
      <c r="D21" s="116">
        <f>SUM(L21,T21,AB21,AJ21,AR21,AZ21)</f>
        <v>169580</v>
      </c>
      <c r="E21" s="116">
        <f>SUM(M21,U21,AC21,AK21,AS21,BA21)</f>
        <v>300041</v>
      </c>
      <c r="F21" s="116">
        <f>SUM(D21:E21)</f>
        <v>469621</v>
      </c>
      <c r="G21" s="116">
        <f>SUM(O21,W21,AE21,AM21,AU21,BC21)</f>
        <v>0</v>
      </c>
      <c r="H21" s="116">
        <f>SUM(P21,X21,AF21,AN21,AV21,BD21)</f>
        <v>60661</v>
      </c>
      <c r="I21" s="116">
        <f>SUM(G21:H21)</f>
        <v>60661</v>
      </c>
      <c r="J21" s="115" t="s">
        <v>362</v>
      </c>
      <c r="K21" s="114" t="s">
        <v>363</v>
      </c>
      <c r="L21" s="116">
        <v>169580</v>
      </c>
      <c r="M21" s="116">
        <v>300041</v>
      </c>
      <c r="N21" s="116">
        <f>IF(AND(L21&lt;&gt;"",M21&lt;&gt;""),SUM(L21:M21),"")</f>
        <v>469621</v>
      </c>
      <c r="O21" s="116">
        <v>0</v>
      </c>
      <c r="P21" s="116">
        <v>60661</v>
      </c>
      <c r="Q21" s="116">
        <f>IF(AND(O21&lt;&gt;"",P21&lt;&gt;""),SUM(O21:P21),"")</f>
        <v>60661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17</v>
      </c>
      <c r="B22" s="115" t="s">
        <v>364</v>
      </c>
      <c r="C22" s="114" t="s">
        <v>365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17</v>
      </c>
      <c r="B23" s="115" t="s">
        <v>366</v>
      </c>
      <c r="C23" s="114" t="s">
        <v>367</v>
      </c>
      <c r="D23" s="116">
        <f>SUM(L23,T23,AB23,AJ23,AR23,AZ23)</f>
        <v>231710</v>
      </c>
      <c r="E23" s="116">
        <f>SUM(M23,U23,AC23,AK23,AS23,BA23)</f>
        <v>57602</v>
      </c>
      <c r="F23" s="116">
        <f>SUM(D23:E23)</f>
        <v>289312</v>
      </c>
      <c r="G23" s="116">
        <f>SUM(O23,W23,AE23,AM23,AU23,BC23)</f>
        <v>0</v>
      </c>
      <c r="H23" s="116">
        <f>SUM(P23,X23,AF23,AN23,AV23,BD23)</f>
        <v>38200</v>
      </c>
      <c r="I23" s="116">
        <f>SUM(G23:H23)</f>
        <v>38200</v>
      </c>
      <c r="J23" s="115" t="s">
        <v>362</v>
      </c>
      <c r="K23" s="114" t="s">
        <v>363</v>
      </c>
      <c r="L23" s="116">
        <v>231710</v>
      </c>
      <c r="M23" s="116">
        <v>57602</v>
      </c>
      <c r="N23" s="116">
        <f>IF(AND(L23&lt;&gt;"",M23&lt;&gt;""),SUM(L23:M23),"")</f>
        <v>289312</v>
      </c>
      <c r="O23" s="116">
        <v>0</v>
      </c>
      <c r="P23" s="116">
        <v>38200</v>
      </c>
      <c r="Q23" s="116">
        <f>IF(AND(O23&lt;&gt;"",P23&lt;&gt;""),SUM(O23:P23),"")</f>
        <v>38200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17</v>
      </c>
      <c r="B24" s="115" t="s">
        <v>368</v>
      </c>
      <c r="C24" s="114" t="s">
        <v>369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/>
      <c r="K24" s="114"/>
      <c r="L24" s="116"/>
      <c r="M24" s="116"/>
      <c r="N24" s="116" t="str">
        <f>IF(AND(L24&lt;&gt;"",M24&lt;&gt;""),SUM(L24:M24),"")</f>
        <v/>
      </c>
      <c r="O24" s="116"/>
      <c r="P24" s="116"/>
      <c r="Q24" s="116" t="str">
        <f>IF(AND(O24&lt;&gt;"",P24&lt;&gt;""),SUM(O24:P24),"")</f>
        <v/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17</v>
      </c>
      <c r="B25" s="115" t="s">
        <v>370</v>
      </c>
      <c r="C25" s="114" t="s">
        <v>371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/>
      <c r="K25" s="114"/>
      <c r="L25" s="116"/>
      <c r="M25" s="116"/>
      <c r="N25" s="116" t="str">
        <f>IF(AND(L25&lt;&gt;"",M25&lt;&gt;""),SUM(L25:M25),"")</f>
        <v/>
      </c>
      <c r="O25" s="116"/>
      <c r="P25" s="116"/>
      <c r="Q25" s="116" t="str">
        <f>IF(AND(O25&lt;&gt;"",P25&lt;&gt;""),SUM(O25:P25),"")</f>
        <v/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17</v>
      </c>
      <c r="B26" s="115" t="s">
        <v>372</v>
      </c>
      <c r="C26" s="114" t="s">
        <v>373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17</v>
      </c>
      <c r="B27" s="115" t="s">
        <v>374</v>
      </c>
      <c r="C27" s="114" t="s">
        <v>375</v>
      </c>
      <c r="D27" s="116">
        <f>SUM(L27,T27,AB27,AJ27,AR27,AZ27)</f>
        <v>0</v>
      </c>
      <c r="E27" s="116">
        <f>SUM(M27,U27,AC27,AK27,AS27,BA27)</f>
        <v>220275</v>
      </c>
      <c r="F27" s="116">
        <f>SUM(D27:E27)</f>
        <v>220275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336</v>
      </c>
      <c r="K27" s="114" t="s">
        <v>376</v>
      </c>
      <c r="L27" s="116">
        <v>0</v>
      </c>
      <c r="M27" s="116">
        <v>220275</v>
      </c>
      <c r="N27" s="116">
        <f>IF(AND(L27&lt;&gt;"",M27&lt;&gt;""),SUM(L27:M27),"")</f>
        <v>220275</v>
      </c>
      <c r="O27" s="116">
        <v>0</v>
      </c>
      <c r="P27" s="116">
        <v>0</v>
      </c>
      <c r="Q27" s="116">
        <f>IF(AND(O27&lt;&gt;"",P27&lt;&gt;""),SUM(O27:P27),"")</f>
        <v>0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17</v>
      </c>
      <c r="B28" s="115" t="s">
        <v>377</v>
      </c>
      <c r="C28" s="114" t="s">
        <v>378</v>
      </c>
      <c r="D28" s="116">
        <f>SUM(L28,T28,AB28,AJ28,AR28,AZ28)</f>
        <v>0</v>
      </c>
      <c r="E28" s="116">
        <f>SUM(M28,U28,AC28,AK28,AS28,BA28)</f>
        <v>140086</v>
      </c>
      <c r="F28" s="116">
        <f>SUM(D28:E28)</f>
        <v>140086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 t="s">
        <v>326</v>
      </c>
      <c r="K28" s="114" t="s">
        <v>327</v>
      </c>
      <c r="L28" s="116">
        <v>0</v>
      </c>
      <c r="M28" s="116">
        <v>140086</v>
      </c>
      <c r="N28" s="116">
        <f>IF(AND(L28&lt;&gt;"",M28&lt;&gt;""),SUM(L28:M28),"")</f>
        <v>140086</v>
      </c>
      <c r="O28" s="116">
        <v>0</v>
      </c>
      <c r="P28" s="116">
        <v>0</v>
      </c>
      <c r="Q28" s="116">
        <f>IF(AND(O28&lt;&gt;"",P28&lt;&gt;""),SUM(O28:P28),"")</f>
        <v>0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17</v>
      </c>
      <c r="B29" s="115" t="s">
        <v>379</v>
      </c>
      <c r="C29" s="114" t="s">
        <v>380</v>
      </c>
      <c r="D29" s="116">
        <f>SUM(L29,T29,AB29,AJ29,AR29,AZ29)</f>
        <v>1165</v>
      </c>
      <c r="E29" s="116">
        <f>SUM(M29,U29,AC29,AK29,AS29,BA29)</f>
        <v>30553</v>
      </c>
      <c r="F29" s="116">
        <f>SUM(D29:E29)</f>
        <v>31718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 t="s">
        <v>354</v>
      </c>
      <c r="K29" s="114" t="s">
        <v>355</v>
      </c>
      <c r="L29" s="116">
        <v>1165</v>
      </c>
      <c r="M29" s="116">
        <v>30553</v>
      </c>
      <c r="N29" s="116">
        <f>IF(AND(L29&lt;&gt;"",M29&lt;&gt;""),SUM(L29:M29),"")</f>
        <v>31718</v>
      </c>
      <c r="O29" s="116">
        <v>0</v>
      </c>
      <c r="P29" s="116">
        <v>0</v>
      </c>
      <c r="Q29" s="116">
        <f>IF(AND(O29&lt;&gt;"",P29&lt;&gt;""),SUM(O29:P29),"")</f>
        <v>0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17</v>
      </c>
      <c r="B30" s="115" t="s">
        <v>381</v>
      </c>
      <c r="C30" s="114" t="s">
        <v>382</v>
      </c>
      <c r="D30" s="116">
        <f>SUM(L30,T30,AB30,AJ30,AR30,AZ30)</f>
        <v>0</v>
      </c>
      <c r="E30" s="116">
        <f>SUM(M30,U30,AC30,AK30,AS30,BA30)</f>
        <v>147967</v>
      </c>
      <c r="F30" s="116">
        <f>SUM(D30:E30)</f>
        <v>147967</v>
      </c>
      <c r="G30" s="116">
        <f>SUM(O30,W30,AE30,AM30,AU30,BC30)</f>
        <v>0</v>
      </c>
      <c r="H30" s="116">
        <f>SUM(P30,X30,AF30,AN30,AV30,BD30)</f>
        <v>43302</v>
      </c>
      <c r="I30" s="116">
        <f>SUM(G30:H30)</f>
        <v>43302</v>
      </c>
      <c r="J30" s="115" t="s">
        <v>342</v>
      </c>
      <c r="K30" s="114" t="s">
        <v>343</v>
      </c>
      <c r="L30" s="116">
        <v>0</v>
      </c>
      <c r="M30" s="116">
        <v>147967</v>
      </c>
      <c r="N30" s="116">
        <f>IF(AND(L30&lt;&gt;"",M30&lt;&gt;""),SUM(L30:M30),"")</f>
        <v>147967</v>
      </c>
      <c r="O30" s="116">
        <v>0</v>
      </c>
      <c r="P30" s="116">
        <v>43302</v>
      </c>
      <c r="Q30" s="116">
        <f>IF(AND(O30&lt;&gt;"",P30&lt;&gt;""),SUM(O30:P30),"")</f>
        <v>43302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17</v>
      </c>
      <c r="B31" s="115" t="s">
        <v>383</v>
      </c>
      <c r="C31" s="114" t="s">
        <v>384</v>
      </c>
      <c r="D31" s="116">
        <f>SUM(L31,T31,AB31,AJ31,AR31,AZ31)</f>
        <v>141595</v>
      </c>
      <c r="E31" s="116">
        <f>SUM(M31,U31,AC31,AK31,AS31,BA31)</f>
        <v>7830</v>
      </c>
      <c r="F31" s="116">
        <f>SUM(D31:E31)</f>
        <v>149425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 t="s">
        <v>362</v>
      </c>
      <c r="K31" s="114" t="s">
        <v>363</v>
      </c>
      <c r="L31" s="116">
        <v>141595</v>
      </c>
      <c r="M31" s="116">
        <v>7830</v>
      </c>
      <c r="N31" s="116">
        <f>IF(AND(L31&lt;&gt;"",M31&lt;&gt;""),SUM(L31:M31),"")</f>
        <v>149425</v>
      </c>
      <c r="O31" s="116">
        <v>0</v>
      </c>
      <c r="P31" s="116">
        <v>0</v>
      </c>
      <c r="Q31" s="116">
        <f>IF(AND(O31&lt;&gt;"",P31&lt;&gt;""),SUM(O31:P31),"")</f>
        <v>0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17</v>
      </c>
      <c r="B32" s="115" t="s">
        <v>385</v>
      </c>
      <c r="C32" s="114" t="s">
        <v>386</v>
      </c>
      <c r="D32" s="116">
        <f>SUM(L32,T32,AB32,AJ32,AR32,AZ32)</f>
        <v>0</v>
      </c>
      <c r="E32" s="116">
        <f>SUM(M32,U32,AC32,AK32,AS32,BA32)</f>
        <v>0</v>
      </c>
      <c r="F32" s="116">
        <f>SUM(D32:E32)</f>
        <v>0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/>
      <c r="K32" s="114"/>
      <c r="L32" s="116"/>
      <c r="M32" s="116"/>
      <c r="N32" s="116" t="str">
        <f>IF(AND(L32&lt;&gt;"",M32&lt;&gt;""),SUM(L32:M32),"")</f>
        <v/>
      </c>
      <c r="O32" s="116"/>
      <c r="P32" s="116"/>
      <c r="Q32" s="116" t="str">
        <f>IF(AND(O32&lt;&gt;"",P32&lt;&gt;""),SUM(O32:P32),"")</f>
        <v/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17</v>
      </c>
      <c r="B33" s="115" t="s">
        <v>387</v>
      </c>
      <c r="C33" s="114" t="s">
        <v>388</v>
      </c>
      <c r="D33" s="116">
        <f>SUM(L33,T33,AB33,AJ33,AR33,AZ33)</f>
        <v>0</v>
      </c>
      <c r="E33" s="116">
        <f>SUM(M33,U33,AC33,AK33,AS33,BA33)</f>
        <v>0</v>
      </c>
      <c r="F33" s="116">
        <f>SUM(D33:E33)</f>
        <v>0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/>
      <c r="K33" s="114"/>
      <c r="L33" s="116"/>
      <c r="M33" s="116"/>
      <c r="N33" s="116" t="str">
        <f>IF(AND(L33&lt;&gt;"",M33&lt;&gt;""),SUM(L33:M33),"")</f>
        <v/>
      </c>
      <c r="O33" s="116"/>
      <c r="P33" s="116"/>
      <c r="Q33" s="116" t="str">
        <f>IF(AND(O33&lt;&gt;"",P33&lt;&gt;""),SUM(O33:P33),"")</f>
        <v/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17</v>
      </c>
      <c r="B34" s="115" t="s">
        <v>389</v>
      </c>
      <c r="C34" s="114" t="s">
        <v>390</v>
      </c>
      <c r="D34" s="116">
        <f>SUM(L34,T34,AB34,AJ34,AR34,AZ34)</f>
        <v>9514</v>
      </c>
      <c r="E34" s="116">
        <f>SUM(M34,U34,AC34,AK34,AS34,BA34)</f>
        <v>100323</v>
      </c>
      <c r="F34" s="116">
        <f>SUM(D34:E34)</f>
        <v>109837</v>
      </c>
      <c r="G34" s="116">
        <f>SUM(O34,W34,AE34,AM34,AU34,BC34)</f>
        <v>0</v>
      </c>
      <c r="H34" s="116">
        <f>SUM(P34,X34,AF34,AN34,AV34,BD34)</f>
        <v>26935</v>
      </c>
      <c r="I34" s="116">
        <f>SUM(G34:H34)</f>
        <v>26935</v>
      </c>
      <c r="J34" s="115" t="s">
        <v>346</v>
      </c>
      <c r="K34" s="114" t="s">
        <v>347</v>
      </c>
      <c r="L34" s="116">
        <v>9514</v>
      </c>
      <c r="M34" s="116">
        <v>100323</v>
      </c>
      <c r="N34" s="116">
        <f>IF(AND(L34&lt;&gt;"",M34&lt;&gt;""),SUM(L34:M34),"")</f>
        <v>109837</v>
      </c>
      <c r="O34" s="116">
        <v>0</v>
      </c>
      <c r="P34" s="116">
        <v>26935</v>
      </c>
      <c r="Q34" s="116">
        <f>IF(AND(O34&lt;&gt;"",P34&lt;&gt;""),SUM(O34:P34),"")</f>
        <v>26935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17</v>
      </c>
      <c r="B35" s="115" t="s">
        <v>391</v>
      </c>
      <c r="C35" s="114" t="s">
        <v>392</v>
      </c>
      <c r="D35" s="116">
        <f>SUM(L35,T35,AB35,AJ35,AR35,AZ35)</f>
        <v>0</v>
      </c>
      <c r="E35" s="116">
        <f>SUM(M35,U35,AC35,AK35,AS35,BA35)</f>
        <v>0</v>
      </c>
      <c r="F35" s="116">
        <f>SUM(D35:E35)</f>
        <v>0</v>
      </c>
      <c r="G35" s="116">
        <f>SUM(O35,W35,AE35,AM35,AU35,BC35)</f>
        <v>0</v>
      </c>
      <c r="H35" s="116">
        <f>SUM(P35,X35,AF35,AN35,AV35,BD35)</f>
        <v>0</v>
      </c>
      <c r="I35" s="116">
        <f>SUM(G35:H35)</f>
        <v>0</v>
      </c>
      <c r="J35" s="115"/>
      <c r="K35" s="114"/>
      <c r="L35" s="116"/>
      <c r="M35" s="116"/>
      <c r="N35" s="116" t="str">
        <f>IF(AND(L35&lt;&gt;"",M35&lt;&gt;""),SUM(L35:M35),"")</f>
        <v/>
      </c>
      <c r="O35" s="116"/>
      <c r="P35" s="116"/>
      <c r="Q35" s="116" t="str">
        <f>IF(AND(O35&lt;&gt;"",P35&lt;&gt;""),SUM(O35:P35),"")</f>
        <v/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17</v>
      </c>
      <c r="B36" s="115" t="s">
        <v>393</v>
      </c>
      <c r="C36" s="114" t="s">
        <v>394</v>
      </c>
      <c r="D36" s="116">
        <f>SUM(L36,T36,AB36,AJ36,AR36,AZ36)</f>
        <v>0</v>
      </c>
      <c r="E36" s="116">
        <f>SUM(M36,U36,AC36,AK36,AS36,BA36)</f>
        <v>0</v>
      </c>
      <c r="F36" s="116">
        <f>SUM(D36:E36)</f>
        <v>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/>
      <c r="K36" s="114"/>
      <c r="L36" s="116"/>
      <c r="M36" s="116"/>
      <c r="N36" s="116" t="str">
        <f>IF(AND(L36&lt;&gt;"",M36&lt;&gt;""),SUM(L36:M36),"")</f>
        <v/>
      </c>
      <c r="O36" s="116"/>
      <c r="P36" s="116"/>
      <c r="Q36" s="116" t="str">
        <f>IF(AND(O36&lt;&gt;"",P36&lt;&gt;""),SUM(O36:P36),"")</f>
        <v/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17</v>
      </c>
      <c r="B37" s="115" t="s">
        <v>395</v>
      </c>
      <c r="C37" s="114" t="s">
        <v>396</v>
      </c>
      <c r="D37" s="116">
        <f>SUM(L37,T37,AB37,AJ37,AR37,AZ37)</f>
        <v>0</v>
      </c>
      <c r="E37" s="116">
        <f>SUM(M37,U37,AC37,AK37,AS37,BA37)</f>
        <v>0</v>
      </c>
      <c r="F37" s="116">
        <f>SUM(D37:E37)</f>
        <v>0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/>
      <c r="K37" s="114"/>
      <c r="L37" s="116"/>
      <c r="M37" s="116"/>
      <c r="N37" s="116" t="str">
        <f>IF(AND(L37&lt;&gt;"",M37&lt;&gt;""),SUM(L37:M37),"")</f>
        <v/>
      </c>
      <c r="O37" s="116"/>
      <c r="P37" s="116"/>
      <c r="Q37" s="116" t="str">
        <f>IF(AND(O37&lt;&gt;"",P37&lt;&gt;""),SUM(O37:P37),"")</f>
        <v/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7">
    <sortCondition ref="A8:A37"/>
    <sortCondition ref="B8:B37"/>
    <sortCondition ref="C8:C3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新潟県</v>
      </c>
      <c r="B7" s="132" t="str">
        <f>'廃棄物事業経費（市町村）'!B7</f>
        <v>15000</v>
      </c>
      <c r="C7" s="131" t="s">
        <v>33</v>
      </c>
      <c r="D7" s="133">
        <f>SUM(H7,L7,P7,T7,X7,AB7,AF7,AJ7,AN7,AR7,AV7,AZ7,BD7,BH7,BL7,BP7,BT7,BX7,CB7,CF7,CJ7,CN7,CR7,CV7,CZ7,DD7,DH7,DL7,DP7,DT7)</f>
        <v>3290840</v>
      </c>
      <c r="E7" s="133">
        <f>SUM(I7,M7,Q7,U7,Y7,AC7,AG7,AK7,AO7,AS7,AW7,BA7,BE7,BI7,BM7,BQ7,BU7,BY7,CC7,CG7,CK7,CO7,CS7,CW7,DA7,DE7,DI7,DM7,DQ7,DU7)</f>
        <v>273349</v>
      </c>
      <c r="F7" s="134">
        <f>COUNTIF(F$8:F$57,"&lt;&gt;")</f>
        <v>6</v>
      </c>
      <c r="G7" s="134">
        <f>COUNTIF(G$8:G$57,"&lt;&gt;")</f>
        <v>6</v>
      </c>
      <c r="H7" s="133">
        <f>SUM(H$8:H$57)</f>
        <v>2289499</v>
      </c>
      <c r="I7" s="133">
        <f>SUM(I$8:I$57)</f>
        <v>179192</v>
      </c>
      <c r="J7" s="134">
        <f>COUNTIF(J$8:J$57,"&lt;&gt;")</f>
        <v>6</v>
      </c>
      <c r="K7" s="134">
        <f>COUNTIF(K$8:K$57,"&lt;&gt;")</f>
        <v>6</v>
      </c>
      <c r="L7" s="133">
        <f>SUM(L$8:L$57)</f>
        <v>834378</v>
      </c>
      <c r="M7" s="133">
        <f>SUM(M$8:M$57)</f>
        <v>81502</v>
      </c>
      <c r="N7" s="134">
        <f>COUNTIF(N$8:N$57,"&lt;&gt;")</f>
        <v>2</v>
      </c>
      <c r="O7" s="134">
        <f>COUNTIF(O$8:O$57,"&lt;&gt;")</f>
        <v>2</v>
      </c>
      <c r="P7" s="133">
        <f>SUM(P$8:P$57)</f>
        <v>166963</v>
      </c>
      <c r="Q7" s="133">
        <f>SUM(Q$8:Q$57)</f>
        <v>12655</v>
      </c>
      <c r="R7" s="134">
        <f>COUNTIF(R$8:R$57,"&lt;&gt;")</f>
        <v>0</v>
      </c>
      <c r="S7" s="134">
        <f>COUNTIF(S$8:S$57,"&lt;&gt;")</f>
        <v>0</v>
      </c>
      <c r="T7" s="133">
        <f>SUM(T$8:T$57)</f>
        <v>0</v>
      </c>
      <c r="U7" s="133">
        <f>SUM(U$8:U$57)</f>
        <v>0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17</v>
      </c>
      <c r="B8" s="115" t="s">
        <v>346</v>
      </c>
      <c r="C8" s="114" t="s">
        <v>347</v>
      </c>
      <c r="D8" s="116">
        <f>SUM(H8,L8,P8,T8,X8,AB8,AF8,AJ8,AN8,AR8,AV8,AZ8,BD8,BH8,BL8,BP8,BT8,BX8,CB8,CF8,CJ8,CN8,CR8,CV8,CZ8,DD8,DH8,DL8,DP8,DT8)</f>
        <v>132395</v>
      </c>
      <c r="E8" s="116">
        <f>SUM(I8,M8,Q8,U8,Y8,AC8,AG8,AK8,AO8,AS8,AW8,BA8,BE8,BI8,BM8,BQ8,BU8,BY8,CC8,CG8,CK8,CO8,CS8,CW8,DA8,DE8,DI8,DM8,DQ8,DU8)</f>
        <v>39590</v>
      </c>
      <c r="F8" s="115" t="s">
        <v>389</v>
      </c>
      <c r="G8" s="114" t="s">
        <v>390</v>
      </c>
      <c r="H8" s="116">
        <v>109837</v>
      </c>
      <c r="I8" s="116">
        <v>26935</v>
      </c>
      <c r="J8" s="115" t="s">
        <v>344</v>
      </c>
      <c r="K8" s="114" t="s">
        <v>345</v>
      </c>
      <c r="L8" s="116">
        <v>5020</v>
      </c>
      <c r="M8" s="116">
        <v>0</v>
      </c>
      <c r="N8" s="115" t="s">
        <v>397</v>
      </c>
      <c r="O8" s="114" t="s">
        <v>398</v>
      </c>
      <c r="P8" s="116">
        <v>17538</v>
      </c>
      <c r="Q8" s="116">
        <v>12655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17</v>
      </c>
      <c r="B9" s="115" t="s">
        <v>342</v>
      </c>
      <c r="C9" s="114" t="s">
        <v>343</v>
      </c>
      <c r="D9" s="116">
        <f>SUM(H9,L9,P9,T9,X9,AB9,AF9,AJ9,AN9,AR9,AV9,AZ9,BD9,BH9,BL9,BP9,BT9,BX9,CB9,CF9,CJ9,CN9,CR9,CV9,CZ9,DD9,DH9,DL9,DP9,DT9)</f>
        <v>460956</v>
      </c>
      <c r="E9" s="116">
        <f>SUM(I9,M9,Q9,U9,Y9,AC9,AG9,AK9,AO9,AS9,AW9,BA9,BE9,BI9,BM9,BQ9,BU9,BY9,CC9,CG9,CK9,CO9,CS9,CW9,DA9,DE9,DI9,DM9,DQ9,DU9)</f>
        <v>134898</v>
      </c>
      <c r="F9" s="115" t="s">
        <v>340</v>
      </c>
      <c r="G9" s="114" t="s">
        <v>341</v>
      </c>
      <c r="H9" s="116">
        <v>312989</v>
      </c>
      <c r="I9" s="116">
        <v>91596</v>
      </c>
      <c r="J9" s="115" t="s">
        <v>381</v>
      </c>
      <c r="K9" s="114" t="s">
        <v>382</v>
      </c>
      <c r="L9" s="116">
        <v>147967</v>
      </c>
      <c r="M9" s="116">
        <v>43302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17</v>
      </c>
      <c r="B10" s="115" t="s">
        <v>354</v>
      </c>
      <c r="C10" s="114" t="s">
        <v>355</v>
      </c>
      <c r="D10" s="116">
        <f>SUM(H10,L10,P10,T10,X10,AB10,AF10,AJ10,AN10,AR10,AV10,AZ10,BD10,BH10,BL10,BP10,BT10,BX10,CB10,CF10,CJ10,CN10,CR10,CV10,CZ10,DD10,DH10,DL10,DP10,DT10)</f>
        <v>426315</v>
      </c>
      <c r="E10" s="116">
        <f>SUM(I10,M10,Q10,U10,Y10,AC10,AG10,AK10,AO10,AS10,AW10,BA10,BE10,BI10,BM10,BQ10,BU10,BY10,CC10,CG10,CK10,CO10,CS10,CW10,DA10,DE10,DI10,DM10,DQ10,DU10)</f>
        <v>0</v>
      </c>
      <c r="F10" s="115" t="s">
        <v>352</v>
      </c>
      <c r="G10" s="114" t="s">
        <v>353</v>
      </c>
      <c r="H10" s="116">
        <v>394597</v>
      </c>
      <c r="I10" s="116">
        <v>0</v>
      </c>
      <c r="J10" s="115" t="s">
        <v>379</v>
      </c>
      <c r="K10" s="114" t="s">
        <v>380</v>
      </c>
      <c r="L10" s="116">
        <v>31718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17</v>
      </c>
      <c r="B11" s="115" t="s">
        <v>326</v>
      </c>
      <c r="C11" s="114" t="s">
        <v>327</v>
      </c>
      <c r="D11" s="116">
        <f>SUM(H11,L11,P11,T11,X11,AB11,AF11,AJ11,AN11,AR11,AV11,AZ11,BD11,BH11,BL11,BP11,BT11,BX11,CB11,CF11,CJ11,CN11,CR11,CV11,CZ11,DD11,DH11,DL11,DP11,DT11)</f>
        <v>511287</v>
      </c>
      <c r="E11" s="116">
        <f>SUM(I11,M11,Q11,U11,Y11,AC11,AG11,AK11,AO11,AS11,AW11,BA11,BE11,BI11,BM11,BQ11,BU11,BY11,CC11,CG11,CK11,CO11,CS11,CW11,DA11,DE11,DI11,DM11,DQ11,DU11)</f>
        <v>0</v>
      </c>
      <c r="F11" s="115" t="s">
        <v>323</v>
      </c>
      <c r="G11" s="114" t="s">
        <v>324</v>
      </c>
      <c r="H11" s="116">
        <v>371201</v>
      </c>
      <c r="I11" s="116">
        <v>0</v>
      </c>
      <c r="J11" s="115" t="s">
        <v>377</v>
      </c>
      <c r="K11" s="114" t="s">
        <v>378</v>
      </c>
      <c r="L11" s="116">
        <v>140086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17</v>
      </c>
      <c r="B12" s="115" t="s">
        <v>336</v>
      </c>
      <c r="C12" s="114" t="s">
        <v>376</v>
      </c>
      <c r="D12" s="116">
        <f>SUM(H12,L12,P12,T12,X12,AB12,AF12,AJ12,AN12,AR12,AV12,AZ12,BD12,BH12,BL12,BP12,BT12,BX12,CB12,CF12,CJ12,CN12,CR12,CV12,CZ12,DD12,DH12,DL12,DP12,DT12)</f>
        <v>851529</v>
      </c>
      <c r="E12" s="116">
        <f>SUM(I12,M12,Q12,U12,Y12,AC12,AG12,AK12,AO12,AS12,AW12,BA12,BE12,BI12,BM12,BQ12,BU12,BY12,CC12,CG12,CK12,CO12,CS12,CW12,DA12,DE12,DI12,DM12,DQ12,DU12)</f>
        <v>0</v>
      </c>
      <c r="F12" s="115" t="s">
        <v>334</v>
      </c>
      <c r="G12" s="114" t="s">
        <v>335</v>
      </c>
      <c r="H12" s="116">
        <v>631254</v>
      </c>
      <c r="I12" s="116">
        <v>0</v>
      </c>
      <c r="J12" s="115" t="s">
        <v>374</v>
      </c>
      <c r="K12" s="114" t="s">
        <v>375</v>
      </c>
      <c r="L12" s="116">
        <v>220275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17</v>
      </c>
      <c r="B13" s="115" t="s">
        <v>362</v>
      </c>
      <c r="C13" s="114" t="s">
        <v>363</v>
      </c>
      <c r="D13" s="116">
        <f>SUM(H13,L13,P13,T13,X13,AB13,AF13,AJ13,AN13,AR13,AV13,AZ13,BD13,BH13,BL13,BP13,BT13,BX13,CB13,CF13,CJ13,CN13,CR13,CV13,CZ13,DD13,DH13,DL13,DP13,DT13)</f>
        <v>908358</v>
      </c>
      <c r="E13" s="116">
        <f>SUM(I13,M13,Q13,U13,Y13,AC13,AG13,AK13,AO13,AS13,AW13,BA13,BE13,BI13,BM13,BQ13,BU13,BY13,CC13,CG13,CK13,CO13,CS13,CW13,DA13,DE13,DI13,DM13,DQ13,DU13)</f>
        <v>98861</v>
      </c>
      <c r="F13" s="115" t="s">
        <v>360</v>
      </c>
      <c r="G13" s="114" t="s">
        <v>361</v>
      </c>
      <c r="H13" s="116">
        <v>469621</v>
      </c>
      <c r="I13" s="116">
        <v>60661</v>
      </c>
      <c r="J13" s="115" t="s">
        <v>366</v>
      </c>
      <c r="K13" s="114" t="s">
        <v>367</v>
      </c>
      <c r="L13" s="116">
        <v>289312</v>
      </c>
      <c r="M13" s="116">
        <v>38200</v>
      </c>
      <c r="N13" s="115" t="s">
        <v>383</v>
      </c>
      <c r="O13" s="114" t="s">
        <v>384</v>
      </c>
      <c r="P13" s="116">
        <v>149425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3">
    <sortCondition ref="A8:A13"/>
    <sortCondition ref="B8:B13"/>
    <sortCondition ref="C8:C1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15000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15100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15202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15204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15205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15206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15208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15209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15210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15211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15212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15213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15216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15217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15218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15222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15223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15224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15225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15226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15227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15307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15342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15361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15385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15405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15461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15482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15504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15581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15586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15838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15893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15900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15906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15912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15947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2024-01-29T02:12:44Z</dcterms:modified>
</cp:coreProperties>
</file>