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5新潟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水洗化人口等!$A$6:$AD$36</definedName>
    <definedName name="_xlnm.Print_Area" localSheetId="2">し尿集計結果!$A$1:$M$37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8" i="1"/>
  <c r="T8" i="1" s="1"/>
  <c r="D9" i="1"/>
  <c r="T9" i="1" s="1"/>
  <c r="D10" i="1"/>
  <c r="T10" i="1" s="1"/>
  <c r="D11" i="1"/>
  <c r="T11" i="1" s="1"/>
  <c r="D12" i="1"/>
  <c r="L12" i="1" s="1"/>
  <c r="D13" i="1"/>
  <c r="T13" i="1" s="1"/>
  <c r="D14" i="1"/>
  <c r="L14" i="1" s="1"/>
  <c r="D15" i="1"/>
  <c r="T15" i="1" s="1"/>
  <c r="D16" i="1"/>
  <c r="T16" i="1" s="1"/>
  <c r="D17" i="1"/>
  <c r="T17" i="1" s="1"/>
  <c r="D18" i="1"/>
  <c r="T18" i="1" s="1"/>
  <c r="D19" i="1"/>
  <c r="T19" i="1" s="1"/>
  <c r="D20" i="1"/>
  <c r="J20" i="1" s="1"/>
  <c r="D21" i="1"/>
  <c r="T21" i="1" s="1"/>
  <c r="D22" i="1"/>
  <c r="T22" i="1" s="1"/>
  <c r="D23" i="1"/>
  <c r="T23" i="1" s="1"/>
  <c r="D24" i="1"/>
  <c r="N24" i="1" s="1"/>
  <c r="D25" i="1"/>
  <c r="T25" i="1" s="1"/>
  <c r="D26" i="1"/>
  <c r="T26" i="1" s="1"/>
  <c r="D27" i="1"/>
  <c r="T27" i="1" s="1"/>
  <c r="D28" i="1"/>
  <c r="T28" i="1" s="1"/>
  <c r="D29" i="1"/>
  <c r="T29" i="1" s="1"/>
  <c r="D30" i="1"/>
  <c r="T30" i="1" s="1"/>
  <c r="D31" i="1"/>
  <c r="T31" i="1" s="1"/>
  <c r="D32" i="1"/>
  <c r="L32" i="1" s="1"/>
  <c r="D33" i="1"/>
  <c r="T33" i="1" s="1"/>
  <c r="D34" i="1"/>
  <c r="T34" i="1" s="1"/>
  <c r="D35" i="1"/>
  <c r="T35" i="1" s="1"/>
  <c r="D36" i="1"/>
  <c r="L36" i="1" s="1"/>
  <c r="D37" i="1"/>
  <c r="T37" i="1" s="1"/>
  <c r="F30" i="1" l="1"/>
  <c r="J30" i="1"/>
  <c r="L30" i="1"/>
  <c r="N30" i="1"/>
  <c r="F26" i="1"/>
  <c r="F14" i="1"/>
  <c r="J32" i="1"/>
  <c r="J26" i="1"/>
  <c r="J14" i="1"/>
  <c r="J8" i="1"/>
  <c r="L26" i="1"/>
  <c r="L20" i="1"/>
  <c r="L8" i="1"/>
  <c r="N32" i="1"/>
  <c r="N20" i="1"/>
  <c r="N14" i="1"/>
  <c r="T32" i="1"/>
  <c r="T20" i="1"/>
  <c r="T14" i="1"/>
  <c r="F37" i="1"/>
  <c r="F31" i="1"/>
  <c r="F25" i="1"/>
  <c r="F19" i="1"/>
  <c r="F13" i="1"/>
  <c r="J37" i="1"/>
  <c r="J31" i="1"/>
  <c r="J25" i="1"/>
  <c r="J19" i="1"/>
  <c r="J13" i="1"/>
  <c r="L37" i="1"/>
  <c r="L31" i="1"/>
  <c r="L25" i="1"/>
  <c r="L19" i="1"/>
  <c r="L13" i="1"/>
  <c r="N37" i="1"/>
  <c r="N31" i="1"/>
  <c r="N25" i="1"/>
  <c r="N19" i="1"/>
  <c r="N13" i="1"/>
  <c r="J36" i="1"/>
  <c r="J12" i="1"/>
  <c r="L18" i="1"/>
  <c r="N18" i="1"/>
  <c r="T24" i="1"/>
  <c r="F35" i="1"/>
  <c r="F29" i="1"/>
  <c r="F23" i="1"/>
  <c r="F17" i="1"/>
  <c r="F11" i="1"/>
  <c r="J35" i="1"/>
  <c r="J29" i="1"/>
  <c r="J23" i="1"/>
  <c r="J17" i="1"/>
  <c r="J11" i="1"/>
  <c r="L35" i="1"/>
  <c r="L29" i="1"/>
  <c r="L23" i="1"/>
  <c r="L17" i="1"/>
  <c r="L11" i="1"/>
  <c r="N35" i="1"/>
  <c r="N29" i="1"/>
  <c r="N23" i="1"/>
  <c r="N17" i="1"/>
  <c r="N11" i="1"/>
  <c r="F36" i="1"/>
  <c r="F12" i="1"/>
  <c r="J24" i="1"/>
  <c r="L24" i="1"/>
  <c r="N36" i="1"/>
  <c r="N12" i="1"/>
  <c r="T12" i="1"/>
  <c r="F34" i="1"/>
  <c r="F28" i="1"/>
  <c r="F22" i="1"/>
  <c r="F16" i="1"/>
  <c r="F10" i="1"/>
  <c r="J34" i="1"/>
  <c r="J28" i="1"/>
  <c r="J22" i="1"/>
  <c r="J16" i="1"/>
  <c r="J10" i="1"/>
  <c r="L34" i="1"/>
  <c r="L28" i="1"/>
  <c r="L22" i="1"/>
  <c r="L16" i="1"/>
  <c r="L10" i="1"/>
  <c r="N34" i="1"/>
  <c r="N28" i="1"/>
  <c r="N22" i="1"/>
  <c r="N16" i="1"/>
  <c r="N10" i="1"/>
  <c r="F18" i="1"/>
  <c r="J18" i="1"/>
  <c r="T36" i="1"/>
  <c r="F33" i="1"/>
  <c r="F27" i="1"/>
  <c r="F21" i="1"/>
  <c r="F15" i="1"/>
  <c r="F9" i="1"/>
  <c r="J33" i="1"/>
  <c r="J27" i="1"/>
  <c r="J21" i="1"/>
  <c r="J15" i="1"/>
  <c r="J9" i="1"/>
  <c r="L33" i="1"/>
  <c r="L27" i="1"/>
  <c r="L21" i="1"/>
  <c r="L15" i="1"/>
  <c r="L9" i="1"/>
  <c r="N33" i="1"/>
  <c r="N27" i="1"/>
  <c r="N21" i="1"/>
  <c r="N15" i="1"/>
  <c r="N9" i="1"/>
  <c r="F24" i="1"/>
  <c r="F32" i="1"/>
  <c r="F20" i="1"/>
  <c r="F8" i="1"/>
  <c r="N26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<sst xmlns="http://schemas.openxmlformats.org/spreadsheetml/2006/main" count="764" uniqueCount="322">
  <si>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</si>
  <si>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</si>
  <si>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</si>
  <si>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</si>
  <si>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</si>
  <si>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</si>
  <si>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</si>
  <si>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</si>
  <si>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</si>
  <si>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</si>
  <si>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</si>
  <si>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</si>
  <si>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</si>
  <si>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</si>
  <si>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</si>
  <si>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</si>
  <si>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</si>
  <si>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</si>
  <si>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</si>
  <si>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</si>
  <si>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</si>
  <si>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</si>
  <si>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</si>
  <si>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</si>
  <si>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</si>
  <si>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</si>
  <si>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</si>
  <si>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</si>
  <si>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</si>
  <si>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</si>
  <si>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</si>
  <si>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</si>
  <si>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</si>
  <si>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</si>
  <si>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</si>
  <si>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</si>
  <si>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</si>
  <si>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</si>
  <si>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</si>
  <si>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</si>
  <si>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</si>
  <si>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</si>
  <si>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</si>
  <si>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</si>
  <si>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</si>
  <si>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</si>
  <si>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</si>
  <si>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</si>
  <si>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</si>
  <si>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</si>
  <si>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</si>
  <si>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</si>
  <si>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</si>
  <si>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</si>
  <si>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</si>
  <si>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</si>
  <si>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</si>
  <si>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</si>
  <si>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</si>
  <si>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</si>
  <si>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</si>
  <si>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</si>
  <si>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</si>
  <si>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</si>
  <si>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</si>
  <si>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</si>
  <si>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</si>
  <si>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</si>
  <si>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</si>
  <si>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</si>
  <si>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</si>
  <si>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</si>
  <si>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</si>
  <si>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</si>
  <si>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</si>
  <si>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</si>
  <si>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</si>
  <si>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</si>
  <si>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</si>
  <si>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</si>
  <si>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</si>
  <si>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</si>
  <si>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</si>
  <si>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</si>
  <si>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</si>
  <si>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</si>
  <si>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</si>
  <si>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</si>
  <si>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</si>
  <si>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</si>
  <si>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</si>
  <si>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</si>
  <si>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</si>
  <si>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</si>
  <si>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</si>
  <si>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</si>
  <si>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</si>
  <si>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</si>
  <si>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</si>
  <si>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</si>
  <si>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</si>
  <si>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</si>
  <si>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</si>
  <si>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</si>
  <si>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</si>
  <si>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</si>
  <si>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</si>
  <si>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</si>
  <si>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</si>
  <si>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</si>
  <si>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</si>
  <si>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</si>
  <si>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</si>
  <si>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</si>
  <si>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</si>
  <si>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</si>
  <si>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</si>
  <si>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</si>
  <si>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</si>
  <si>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</si>
  <si>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</si>
  <si>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</si>
  <si>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</si>
  <si>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</si>
  <si>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</si>
  <si>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</si>
  <si>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</si>
  <si>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</si>
  <si>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</si>
  <si>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</si>
  <si>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</si>
  <si>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</si>
  <si>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</si>
  <si>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</si>
  <si>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</si>
  <si>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</si>
  <si>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</si>
  <si>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</si>
  <si>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</si>
  <si>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</si>
  <si>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</si>
  <si>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</si>
  <si>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</si>
  <si>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</si>
  <si>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</si>
  <si>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</si>
  <si>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</si>
  <si>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</si>
  <si>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</si>
  <si>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</si>
  <si>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</si>
  <si>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</si>
  <si>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</si>
  <si>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</si>
  <si>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</si>
  <si>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</si>
  <si>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</si>
  <si>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</si>
  <si>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</si>
  <si>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</si>
  <si>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</si>
  <si>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</si>
  <si>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</si>
  <si>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</si>
  <si>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</si>
  <si>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</si>
  <si>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</si>
  <si>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</si>
  <si>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</si>
  <si>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</si>
  <si>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</si>
  <si>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</si>
  <si>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</si>
  <si>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</si>
  <si>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</si>
  <si>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</si>
  <si>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</si>
  <si>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</si>
  <si>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</si>
  <si>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</si>
  <si>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</si>
  <si>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</si>
  <si>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</si>
  <si>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</si>
  <si>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</si>
  <si>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</si>
  <si>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</si>
  <si>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</si>
  <si>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</si>
  <si>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</si>
  <si>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</si>
  <si>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</si>
  <si>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</si>
  <si>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</si>
  <si>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</si>
  <si>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</si>
  <si>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</si>
  <si>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</si>
  <si>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</si>
  <si>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</si>
  <si>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</si>
  <si>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</si>
  <si>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</si>
  <si>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</si>
  <si>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</si>
  <si>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</si>
  <si>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</si>
  <si>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</si>
  <si>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</si>
  <si>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</si>
  <si>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</si>
  <si>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</si>
  <si>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</si>
  <si>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</si>
  <si>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</si>
  <si>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</si>
  <si>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</si>
  <si>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</si>
  <si>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</si>
  <si>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</si>
  <si>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</si>
  <si>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</si>
  <si>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</si>
  <si>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</si>
  <si>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</si>
  <si>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</si>
  <si>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</si>
  <si>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</si>
  <si>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</si>
  <si>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</si>
  <si>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</si>
  <si>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</si>
  <si>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</si>
  <si>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</si>
  <si>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</si>
  <si>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</si>
  <si>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</si>
  <si>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</si>
  <si>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</si>
  <si>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</si>
  <si>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</si>
  <si>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</si>
  <si>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</si>
  <si>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</si>
  <si>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</si>
  <si>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</si>
  <si>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</si>
  <si>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</si>
  <si>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</si>
  <si>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</si>
  <si>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</si>
  <si>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</si>
  <si>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</si>
  <si>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</si>
  <si>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</si>
  <si>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</si>
  <si>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</si>
  <si>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15000</t>
  </si>
  <si>
    <t>水洗化人口等（令和4年度実績）</t>
    <phoneticPr fontId="3"/>
  </si>
  <si>
    <t>し尿処理の状況（令和4年度実績）</t>
    <phoneticPr fontId="3"/>
  </si>
  <si>
    <t>15100</t>
  </si>
  <si>
    <t>新潟市</t>
  </si>
  <si>
    <t/>
  </si>
  <si>
    <t>○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</si>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</sst>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39</v>
      </c>
      <c r="B7" s="108" t="s">
        <v>257</v>
      </c>
      <c r="C7" s="92" t="s">
        <v>199</v>
      </c>
      <c r="D7" s="93">
        <f>+SUM(E7,+I7)</f>
        <v>2167525</v>
      </c>
      <c r="E7" s="93">
        <f>+SUM(G7+H7)</f>
        <v>86679</v>
      </c>
      <c r="F7" s="94">
        <f>IF(D7&gt;0,E7/D7*100,"-")</f>
        <v>3.9989850174738466</v>
      </c>
      <c r="G7" s="93">
        <f>SUM(G$8:G$207)</f>
        <v>86626</v>
      </c>
      <c r="H7" s="93">
        <f>SUM(H$8:H$207)</f>
        <v>53</v>
      </c>
      <c r="I7" s="93">
        <f>+SUM(K7,+M7,O7+P7)</f>
        <v>2080846</v>
      </c>
      <c r="J7" s="94">
        <f>IF(D7&gt;0,I7/D7*100,"-")</f>
        <v>96.001014982526158</v>
      </c>
      <c r="K7" s="93">
        <f>SUM(K$8:K$207)</f>
        <v>1524871</v>
      </c>
      <c r="L7" s="94">
        <f>IF(D7&gt;0,K7/D7*100,"-")</f>
        <v>70.35079180170932</v>
      </c>
      <c r="M7" s="93">
        <f>SUM(M$8:M$207)</f>
        <v>0</v>
      </c>
      <c r="N7" s="94">
        <f>IF(D7&gt;0,M7/D7*100,"-")</f>
        <v>0</v>
      </c>
      <c r="O7" s="91">
        <f>SUM(O$8:O$207)</f>
        <v>82987</v>
      </c>
      <c r="P7" s="93">
        <f>SUM(Q7:S7)</f>
        <v>472988</v>
      </c>
      <c r="Q7" s="93">
        <f>SUM(Q$8:Q$207)</f>
        <v>265170</v>
      </c>
      <c r="R7" s="93">
        <f>SUM(R$8:R$207)</f>
        <v>171715</v>
      </c>
      <c r="S7" s="93">
        <f>SUM(S$8:S$207)</f>
        <v>36103</v>
      </c>
      <c r="T7" s="94">
        <f>IF(D7&gt;0,P7/D7*100,"-")</f>
        <v>21.821570685459221</v>
      </c>
      <c r="U7" s="93">
        <f>SUM(U$8:U$207)</f>
        <v>17994</v>
      </c>
      <c r="V7" s="95">
        <f t="shared" ref="V7:AC7" si="0">COUNTIF(V$8:V$207,"○")</f>
        <v>27</v>
      </c>
      <c r="W7" s="95">
        <f t="shared" si="0"/>
        <v>0</v>
      </c>
      <c r="X7" s="95">
        <f t="shared" si="0"/>
        <v>0</v>
      </c>
      <c r="Y7" s="95">
        <f t="shared" si="0"/>
        <v>3</v>
      </c>
      <c r="Z7" s="95">
        <f t="shared" si="0"/>
        <v>13</v>
      </c>
      <c r="AA7" s="95">
        <f t="shared" si="0"/>
        <v>0</v>
      </c>
      <c r="AB7" s="95">
        <f t="shared" si="0"/>
        <v>1</v>
      </c>
      <c r="AC7" s="95">
        <f t="shared" si="0"/>
        <v>16</v>
      </c>
    </row>
    <row r="8" spans="1:31" ht="13.5" customHeight="1">
      <c r="A8" s="85" t="s">
        <v>39</v>
      </c>
      <c r="B8" s="86" t="s">
        <v>260</v>
      </c>
      <c r="C8" s="85" t="s">
        <v>261</v>
      </c>
      <c r="D8" s="87">
        <f>+SUM(E8,+I8)</f>
        <v>775197</v>
      </c>
      <c r="E8" s="87">
        <f>+SUM(G8+H8)</f>
        <v>17830</v>
      </c>
      <c r="F8" s="106">
        <f>IF(D8&gt;0,E8/D8*100,"-")</f>
        <v>2.3000605007501318</v>
      </c>
      <c r="G8" s="87">
        <v>17830</v>
      </c>
      <c r="H8" s="87">
        <v>0</v>
      </c>
      <c r="I8" s="87">
        <f>+SUM(K8,+M8,O8+P8)</f>
        <v>757367</v>
      </c>
      <c r="J8" s="88">
        <f>IF(D8&gt;0,I8/D8*100,"-")</f>
        <v>97.699939499249865</v>
      </c>
      <c r="K8" s="87">
        <v>622157</v>
      </c>
      <c r="L8" s="88">
        <f>IF(D8&gt;0,K8/D8*100,"-")</f>
        <v>80.25792153478406</v>
      </c>
      <c r="M8" s="87">
        <v>0</v>
      </c>
      <c r="N8" s="88">
        <f>IF(D8&gt;0,M8/D8*100,"-")</f>
        <v>0</v>
      </c>
      <c r="O8" s="87">
        <v>4380</v>
      </c>
      <c r="P8" s="87">
        <f>SUM(Q8:S8)</f>
        <v>130830</v>
      </c>
      <c r="Q8" s="87">
        <v>102117</v>
      </c>
      <c r="R8" s="87">
        <v>28713</v>
      </c>
      <c r="S8" s="87">
        <v>0</v>
      </c>
      <c r="T8" s="88">
        <f>IF(D8&gt;0,P8/D8*100,"-")</f>
        <v>16.877000297988769</v>
      </c>
      <c r="U8" s="87">
        <v>5551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39</v>
      </c>
      <c r="B9" s="86" t="s">
        <v>264</v>
      </c>
      <c r="C9" s="85" t="s">
        <v>265</v>
      </c>
      <c r="D9" s="87">
        <f>+SUM(E9,+I9)</f>
        <v>261929</v>
      </c>
      <c r="E9" s="87">
        <f>+SUM(G9+H9)</f>
        <v>2367</v>
      </c>
      <c r="F9" s="106">
        <f>IF(D9&gt;0,E9/D9*100,"-")</f>
        <v>0.90368000488682043</v>
      </c>
      <c r="G9" s="87">
        <v>2367</v>
      </c>
      <c r="H9" s="87">
        <v>0</v>
      </c>
      <c r="I9" s="87">
        <f>+SUM(K9,+M9,O9+P9)</f>
        <v>259562</v>
      </c>
      <c r="J9" s="88">
        <f>IF(D9&gt;0,I9/D9*100,"-")</f>
        <v>99.096319995113177</v>
      </c>
      <c r="K9" s="87">
        <v>235411</v>
      </c>
      <c r="L9" s="88">
        <f>IF(D9&gt;0,K9/D9*100,"-")</f>
        <v>89.875882395611029</v>
      </c>
      <c r="M9" s="87">
        <v>0</v>
      </c>
      <c r="N9" s="88">
        <f>IF(D9&gt;0,M9/D9*100,"-")</f>
        <v>0</v>
      </c>
      <c r="O9" s="87">
        <v>0</v>
      </c>
      <c r="P9" s="87">
        <f>SUM(Q9:S9)</f>
        <v>24151</v>
      </c>
      <c r="Q9" s="87">
        <v>0</v>
      </c>
      <c r="R9" s="87">
        <v>13402</v>
      </c>
      <c r="S9" s="87">
        <v>10749</v>
      </c>
      <c r="T9" s="88">
        <f>IF(D9&gt;0,P9/D9*100,"-")</f>
        <v>9.220437599502155</v>
      </c>
      <c r="U9" s="87">
        <v>2431</v>
      </c>
      <c r="V9" s="85" t="s">
        <v>263</v>
      </c>
      <c r="W9" s="85"/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39</v>
      </c>
      <c r="B10" s="86" t="s">
        <v>266</v>
      </c>
      <c r="C10" s="85" t="s">
        <v>267</v>
      </c>
      <c r="D10" s="87">
        <f>+SUM(E10,+I10)</f>
        <v>93746</v>
      </c>
      <c r="E10" s="87">
        <f>+SUM(G10+H10)</f>
        <v>9703</v>
      </c>
      <c r="F10" s="106">
        <f>IF(D10&gt;0,E10/D10*100,"-")</f>
        <v>10.35030827981994</v>
      </c>
      <c r="G10" s="87">
        <v>9703</v>
      </c>
      <c r="H10" s="87">
        <v>0</v>
      </c>
      <c r="I10" s="87">
        <f>+SUM(K10,+M10,O10+P10)</f>
        <v>84043</v>
      </c>
      <c r="J10" s="88">
        <f>IF(D10&gt;0,I10/D10*100,"-")</f>
        <v>89.649691720180058</v>
      </c>
      <c r="K10" s="87">
        <v>15855</v>
      </c>
      <c r="L10" s="88">
        <f>IF(D10&gt;0,K10/D10*100,"-")</f>
        <v>16.912721609455335</v>
      </c>
      <c r="M10" s="87">
        <v>0</v>
      </c>
      <c r="N10" s="88">
        <f>IF(D10&gt;0,M10/D10*100,"-")</f>
        <v>0</v>
      </c>
      <c r="O10" s="87">
        <v>8460</v>
      </c>
      <c r="P10" s="87">
        <f>SUM(Q10:S10)</f>
        <v>59728</v>
      </c>
      <c r="Q10" s="87">
        <v>38173</v>
      </c>
      <c r="R10" s="87">
        <v>21555</v>
      </c>
      <c r="S10" s="87">
        <v>0</v>
      </c>
      <c r="T10" s="88">
        <f>IF(D10&gt;0,P10/D10*100,"-")</f>
        <v>63.712585070296335</v>
      </c>
      <c r="U10" s="87">
        <v>658</v>
      </c>
      <c r="V10" s="85" t="s">
        <v>263</v>
      </c>
      <c r="W10" s="85"/>
      <c r="X10" s="85"/>
      <c r="Y10" s="85"/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39</v>
      </c>
      <c r="B11" s="86" t="s">
        <v>268</v>
      </c>
      <c r="C11" s="85" t="s">
        <v>269</v>
      </c>
      <c r="D11" s="87">
        <f>+SUM(E11,+I11)</f>
        <v>79182</v>
      </c>
      <c r="E11" s="87">
        <f>+SUM(G11+H11)</f>
        <v>1344</v>
      </c>
      <c r="F11" s="106">
        <f>IF(D11&gt;0,E11/D11*100,"-")</f>
        <v>1.6973554595741458</v>
      </c>
      <c r="G11" s="87">
        <v>1344</v>
      </c>
      <c r="H11" s="87">
        <v>0</v>
      </c>
      <c r="I11" s="87">
        <f>+SUM(K11,+M11,O11+P11)</f>
        <v>77838</v>
      </c>
      <c r="J11" s="88">
        <f>IF(D11&gt;0,I11/D11*100,"-")</f>
        <v>98.30264454042586</v>
      </c>
      <c r="K11" s="87">
        <v>59761</v>
      </c>
      <c r="L11" s="88">
        <f>IF(D11&gt;0,K11/D11*100,"-")</f>
        <v>75.472961026495923</v>
      </c>
      <c r="M11" s="87">
        <v>0</v>
      </c>
      <c r="N11" s="88">
        <f>IF(D11&gt;0,M11/D11*100,"-")</f>
        <v>0</v>
      </c>
      <c r="O11" s="87">
        <v>12677</v>
      </c>
      <c r="P11" s="87">
        <f>SUM(Q11:S11)</f>
        <v>5400</v>
      </c>
      <c r="Q11" s="87">
        <v>658</v>
      </c>
      <c r="R11" s="87">
        <v>4742</v>
      </c>
      <c r="S11" s="87">
        <v>0</v>
      </c>
      <c r="T11" s="88">
        <f>IF(D11&gt;0,P11/D11*100,"-")</f>
        <v>6.8197317572175491</v>
      </c>
      <c r="U11" s="87">
        <v>857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39</v>
      </c>
      <c r="B12" s="86" t="s">
        <v>270</v>
      </c>
      <c r="C12" s="85" t="s">
        <v>271</v>
      </c>
      <c r="D12" s="87">
        <f>+SUM(E12,+I12)</f>
        <v>93563</v>
      </c>
      <c r="E12" s="87">
        <f>+SUM(G12+H12)</f>
        <v>7199</v>
      </c>
      <c r="F12" s="106">
        <f>IF(D12&gt;0,E12/D12*100,"-")</f>
        <v>7.6942808588865246</v>
      </c>
      <c r="G12" s="87">
        <v>7199</v>
      </c>
      <c r="H12" s="87">
        <v>0</v>
      </c>
      <c r="I12" s="87">
        <f>+SUM(K12,+M12,O12+P12)</f>
        <v>86364</v>
      </c>
      <c r="J12" s="88">
        <f>IF(D12&gt;0,I12/D12*100,"-")</f>
        <v>92.305719141113471</v>
      </c>
      <c r="K12" s="87">
        <v>39858</v>
      </c>
      <c r="L12" s="88">
        <f>IF(D12&gt;0,K12/D12*100,"-")</f>
        <v>42.600173145367293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46506</v>
      </c>
      <c r="Q12" s="87">
        <v>26624</v>
      </c>
      <c r="R12" s="87">
        <v>19882</v>
      </c>
      <c r="S12" s="87">
        <v>0</v>
      </c>
      <c r="T12" s="88">
        <f>IF(D12&gt;0,P12/D12*100,"-")</f>
        <v>49.705545995746178</v>
      </c>
      <c r="U12" s="87">
        <v>660</v>
      </c>
      <c r="V12" s="85" t="s">
        <v>263</v>
      </c>
      <c r="W12" s="85"/>
      <c r="X12" s="85"/>
      <c r="Y12" s="85"/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39</v>
      </c>
      <c r="B13" s="86" t="s">
        <v>272</v>
      </c>
      <c r="C13" s="85" t="s">
        <v>273</v>
      </c>
      <c r="D13" s="87">
        <f>+SUM(E13,+I13)</f>
        <v>33457</v>
      </c>
      <c r="E13" s="87">
        <f>+SUM(G13+H13)</f>
        <v>460</v>
      </c>
      <c r="F13" s="106">
        <f>IF(D13&gt;0,E13/D13*100,"-")</f>
        <v>1.374899124249036</v>
      </c>
      <c r="G13" s="87">
        <v>460</v>
      </c>
      <c r="H13" s="87">
        <v>0</v>
      </c>
      <c r="I13" s="87">
        <f>+SUM(K13,+M13,O13+P13)</f>
        <v>32997</v>
      </c>
      <c r="J13" s="88">
        <f>IF(D13&gt;0,I13/D13*100,"-")</f>
        <v>98.62510087575096</v>
      </c>
      <c r="K13" s="87">
        <v>27498</v>
      </c>
      <c r="L13" s="88">
        <f>IF(D13&gt;0,K13/D13*100,"-")</f>
        <v>82.189078518695638</v>
      </c>
      <c r="M13" s="87">
        <v>0</v>
      </c>
      <c r="N13" s="88">
        <f>IF(D13&gt;0,M13/D13*100,"-")</f>
        <v>0</v>
      </c>
      <c r="O13" s="87">
        <v>3253</v>
      </c>
      <c r="P13" s="87">
        <f>SUM(Q13:S13)</f>
        <v>2246</v>
      </c>
      <c r="Q13" s="87">
        <v>1008</v>
      </c>
      <c r="R13" s="87">
        <v>1238</v>
      </c>
      <c r="S13" s="87">
        <v>0</v>
      </c>
      <c r="T13" s="88">
        <f>IF(D13&gt;0,P13/D13*100,"-")</f>
        <v>6.7130944197029017</v>
      </c>
      <c r="U13" s="87">
        <v>381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39</v>
      </c>
      <c r="B14" s="86" t="s">
        <v>274</v>
      </c>
      <c r="C14" s="85" t="s">
        <v>275</v>
      </c>
      <c r="D14" s="87">
        <f>+SUM(E14,+I14)</f>
        <v>25186</v>
      </c>
      <c r="E14" s="87">
        <f>+SUM(G14+H14)</f>
        <v>1457</v>
      </c>
      <c r="F14" s="106">
        <f>IF(D14&gt;0,E14/D14*100,"-")</f>
        <v>5.78495989835623</v>
      </c>
      <c r="G14" s="87">
        <v>1424</v>
      </c>
      <c r="H14" s="87">
        <v>33</v>
      </c>
      <c r="I14" s="87">
        <f>+SUM(K14,+M14,O14+P14)</f>
        <v>23729</v>
      </c>
      <c r="J14" s="88">
        <f>IF(D14&gt;0,I14/D14*100,"-")</f>
        <v>94.215040101643766</v>
      </c>
      <c r="K14" s="87">
        <v>14633</v>
      </c>
      <c r="L14" s="88">
        <f>IF(D14&gt;0,K14/D14*100,"-")</f>
        <v>58.099737949654575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9096</v>
      </c>
      <c r="Q14" s="87">
        <v>7255</v>
      </c>
      <c r="R14" s="87">
        <v>1841</v>
      </c>
      <c r="S14" s="87">
        <v>0</v>
      </c>
      <c r="T14" s="88">
        <f>IF(D14&gt;0,P14/D14*100,"-")</f>
        <v>36.115302151989198</v>
      </c>
      <c r="U14" s="87">
        <v>120</v>
      </c>
      <c r="V14" s="85" t="s">
        <v>263</v>
      </c>
      <c r="W14" s="85"/>
      <c r="X14" s="85"/>
      <c r="Y14" s="85"/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39</v>
      </c>
      <c r="B15" s="86" t="s">
        <v>276</v>
      </c>
      <c r="C15" s="85" t="s">
        <v>277</v>
      </c>
      <c r="D15" s="87">
        <f>+SUM(E15,+I15)</f>
        <v>49356</v>
      </c>
      <c r="E15" s="87">
        <f>+SUM(G15+H15)</f>
        <v>2384</v>
      </c>
      <c r="F15" s="106">
        <f>IF(D15&gt;0,E15/D15*100,"-")</f>
        <v>4.8302131453116131</v>
      </c>
      <c r="G15" s="87">
        <v>2384</v>
      </c>
      <c r="H15" s="87">
        <v>0</v>
      </c>
      <c r="I15" s="87">
        <f>+SUM(K15,+M15,O15+P15)</f>
        <v>46972</v>
      </c>
      <c r="J15" s="88">
        <f>IF(D15&gt;0,I15/D15*100,"-")</f>
        <v>95.169786854688383</v>
      </c>
      <c r="K15" s="87">
        <v>37184</v>
      </c>
      <c r="L15" s="88">
        <f>IF(D15&gt;0,K15/D15*100,"-")</f>
        <v>75.338358051705981</v>
      </c>
      <c r="M15" s="87">
        <v>0</v>
      </c>
      <c r="N15" s="88">
        <f>IF(D15&gt;0,M15/D15*100,"-")</f>
        <v>0</v>
      </c>
      <c r="O15" s="87">
        <v>5247</v>
      </c>
      <c r="P15" s="87">
        <f>SUM(Q15:S15)</f>
        <v>4541</v>
      </c>
      <c r="Q15" s="87">
        <v>2004</v>
      </c>
      <c r="R15" s="87">
        <v>2537</v>
      </c>
      <c r="S15" s="87">
        <v>0</v>
      </c>
      <c r="T15" s="88">
        <f>IF(D15&gt;0,P15/D15*100,"-")</f>
        <v>9.2005024718372646</v>
      </c>
      <c r="U15" s="87">
        <v>320</v>
      </c>
      <c r="V15" s="85" t="s">
        <v>263</v>
      </c>
      <c r="W15" s="85"/>
      <c r="X15" s="85"/>
      <c r="Y15" s="85"/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39</v>
      </c>
      <c r="B16" s="86" t="s">
        <v>278</v>
      </c>
      <c r="C16" s="85" t="s">
        <v>279</v>
      </c>
      <c r="D16" s="87">
        <f>+SUM(E16,+I16)</f>
        <v>38881</v>
      </c>
      <c r="E16" s="87">
        <f>+SUM(G16+H16)</f>
        <v>729</v>
      </c>
      <c r="F16" s="106">
        <f>IF(D16&gt;0,E16/D16*100,"-")</f>
        <v>1.8749517759316892</v>
      </c>
      <c r="G16" s="87">
        <v>729</v>
      </c>
      <c r="H16" s="87">
        <v>0</v>
      </c>
      <c r="I16" s="87">
        <f>+SUM(K16,+M16,O16+P16)</f>
        <v>38152</v>
      </c>
      <c r="J16" s="88">
        <f>IF(D16&gt;0,I16/D16*100,"-")</f>
        <v>98.125048224068308</v>
      </c>
      <c r="K16" s="87">
        <v>32509</v>
      </c>
      <c r="L16" s="88">
        <f>IF(D16&gt;0,K16/D16*100,"-")</f>
        <v>83.611532625189682</v>
      </c>
      <c r="M16" s="87">
        <v>0</v>
      </c>
      <c r="N16" s="88">
        <f>IF(D16&gt;0,M16/D16*100,"-")</f>
        <v>0</v>
      </c>
      <c r="O16" s="87">
        <v>2723</v>
      </c>
      <c r="P16" s="87">
        <f>SUM(Q16:S16)</f>
        <v>2920</v>
      </c>
      <c r="Q16" s="87">
        <v>2113</v>
      </c>
      <c r="R16" s="87">
        <v>807</v>
      </c>
      <c r="S16" s="87">
        <v>0</v>
      </c>
      <c r="T16" s="88">
        <f>IF(D16&gt;0,P16/D16*100,"-")</f>
        <v>7.5100949049664356</v>
      </c>
      <c r="U16" s="87">
        <v>0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39</v>
      </c>
      <c r="B17" s="86" t="s">
        <v>280</v>
      </c>
      <c r="C17" s="85" t="s">
        <v>281</v>
      </c>
      <c r="D17" s="87">
        <f>+SUM(E17,+I17)</f>
        <v>56243</v>
      </c>
      <c r="E17" s="87">
        <f>+SUM(G17+H17)</f>
        <v>2660</v>
      </c>
      <c r="F17" s="106">
        <f>IF(D17&gt;0,E17/D17*100,"-")</f>
        <v>4.7294774460821785</v>
      </c>
      <c r="G17" s="87">
        <v>2660</v>
      </c>
      <c r="H17" s="87">
        <v>0</v>
      </c>
      <c r="I17" s="87">
        <f>+SUM(K17,+M17,O17+P17)</f>
        <v>53583</v>
      </c>
      <c r="J17" s="88">
        <f>IF(D17&gt;0,I17/D17*100,"-")</f>
        <v>95.270522553917829</v>
      </c>
      <c r="K17" s="87">
        <v>33581</v>
      </c>
      <c r="L17" s="88">
        <f>IF(D17&gt;0,K17/D17*100,"-")</f>
        <v>59.706985758227695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20002</v>
      </c>
      <c r="Q17" s="87">
        <v>8556</v>
      </c>
      <c r="R17" s="87">
        <v>2018</v>
      </c>
      <c r="S17" s="87">
        <v>9428</v>
      </c>
      <c r="T17" s="88">
        <f>IF(D17&gt;0,P17/D17*100,"-")</f>
        <v>35.563536795690133</v>
      </c>
      <c r="U17" s="87">
        <v>320</v>
      </c>
      <c r="V17" s="85" t="s">
        <v>263</v>
      </c>
      <c r="W17" s="85"/>
      <c r="X17" s="85"/>
      <c r="Y17" s="85"/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39</v>
      </c>
      <c r="B18" s="86" t="s">
        <v>282</v>
      </c>
      <c r="C18" s="85" t="s">
        <v>283</v>
      </c>
      <c r="D18" s="87">
        <f>+SUM(E18,+I18)</f>
        <v>77526</v>
      </c>
      <c r="E18" s="87">
        <f>+SUM(G18+H18)</f>
        <v>4032</v>
      </c>
      <c r="F18" s="106">
        <f>IF(D18&gt;0,E18/D18*100,"-")</f>
        <v>5.200835848618528</v>
      </c>
      <c r="G18" s="87">
        <v>4032</v>
      </c>
      <c r="H18" s="87">
        <v>0</v>
      </c>
      <c r="I18" s="87">
        <f>+SUM(K18,+M18,O18+P18)</f>
        <v>73494</v>
      </c>
      <c r="J18" s="88">
        <f>IF(D18&gt;0,I18/D18*100,"-")</f>
        <v>94.799164151381476</v>
      </c>
      <c r="K18" s="87">
        <v>30319</v>
      </c>
      <c r="L18" s="88">
        <f>IF(D18&gt;0,K18/D18*100,"-")</f>
        <v>39.108170162268138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43175</v>
      </c>
      <c r="Q18" s="87">
        <v>32201</v>
      </c>
      <c r="R18" s="87">
        <v>10974</v>
      </c>
      <c r="S18" s="87">
        <v>0</v>
      </c>
      <c r="T18" s="88">
        <f>IF(D18&gt;0,P18/D18*100,"-")</f>
        <v>55.690993989113323</v>
      </c>
      <c r="U18" s="87">
        <v>570</v>
      </c>
      <c r="V18" s="85" t="s">
        <v>263</v>
      </c>
      <c r="W18" s="85"/>
      <c r="X18" s="85"/>
      <c r="Y18" s="85"/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39</v>
      </c>
      <c r="B19" s="86" t="s">
        <v>284</v>
      </c>
      <c r="C19" s="85" t="s">
        <v>285</v>
      </c>
      <c r="D19" s="87">
        <f>+SUM(E19,+I19)</f>
        <v>39963</v>
      </c>
      <c r="E19" s="87">
        <f>+SUM(G19+H19)</f>
        <v>2698</v>
      </c>
      <c r="F19" s="106">
        <f>IF(D19&gt;0,E19/D19*100,"-")</f>
        <v>6.7512449015339193</v>
      </c>
      <c r="G19" s="87">
        <v>2698</v>
      </c>
      <c r="H19" s="87">
        <v>0</v>
      </c>
      <c r="I19" s="87">
        <f>+SUM(K19,+M19,O19+P19)</f>
        <v>37265</v>
      </c>
      <c r="J19" s="88">
        <f>IF(D19&gt;0,I19/D19*100,"-")</f>
        <v>93.248755098466091</v>
      </c>
      <c r="K19" s="87">
        <v>33549</v>
      </c>
      <c r="L19" s="88">
        <f>IF(D19&gt;0,K19/D19*100,"-")</f>
        <v>83.950153892350414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3716</v>
      </c>
      <c r="Q19" s="87">
        <v>36</v>
      </c>
      <c r="R19" s="87">
        <v>2982</v>
      </c>
      <c r="S19" s="87">
        <v>698</v>
      </c>
      <c r="T19" s="88">
        <f>IF(D19&gt;0,P19/D19*100,"-")</f>
        <v>9.2986012061156575</v>
      </c>
      <c r="U19" s="87">
        <v>400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39</v>
      </c>
      <c r="B20" s="86" t="s">
        <v>286</v>
      </c>
      <c r="C20" s="85" t="s">
        <v>287</v>
      </c>
      <c r="D20" s="87">
        <f>+SUM(E20,+I20)</f>
        <v>30338</v>
      </c>
      <c r="E20" s="87">
        <f>+SUM(G20+H20)</f>
        <v>1601</v>
      </c>
      <c r="F20" s="106">
        <f>IF(D20&gt;0,E20/D20*100,"-")</f>
        <v>5.2772100995451252</v>
      </c>
      <c r="G20" s="87">
        <v>1601</v>
      </c>
      <c r="H20" s="87">
        <v>0</v>
      </c>
      <c r="I20" s="87">
        <f>+SUM(K20,+M20,O20+P20)</f>
        <v>28737</v>
      </c>
      <c r="J20" s="88">
        <f>IF(D20&gt;0,I20/D20*100,"-")</f>
        <v>94.72278990045487</v>
      </c>
      <c r="K20" s="87">
        <v>23478</v>
      </c>
      <c r="L20" s="88">
        <f>IF(D20&gt;0,K20/D20*100,"-")</f>
        <v>77.388094139363176</v>
      </c>
      <c r="M20" s="87">
        <v>0</v>
      </c>
      <c r="N20" s="88">
        <f>IF(D20&gt;0,M20/D20*100,"-")</f>
        <v>0</v>
      </c>
      <c r="O20" s="87">
        <v>640</v>
      </c>
      <c r="P20" s="87">
        <f>SUM(Q20:S20)</f>
        <v>4619</v>
      </c>
      <c r="Q20" s="87">
        <v>2499</v>
      </c>
      <c r="R20" s="87">
        <v>2120</v>
      </c>
      <c r="S20" s="87">
        <v>0</v>
      </c>
      <c r="T20" s="88">
        <f>IF(D20&gt;0,P20/D20*100,"-")</f>
        <v>15.22513019974949</v>
      </c>
      <c r="U20" s="87">
        <v>330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39</v>
      </c>
      <c r="B21" s="86" t="s">
        <v>288</v>
      </c>
      <c r="C21" s="85" t="s">
        <v>289</v>
      </c>
      <c r="D21" s="87">
        <f>+SUM(E21,+I21)</f>
        <v>47459</v>
      </c>
      <c r="E21" s="87">
        <f>+SUM(G21+H21)</f>
        <v>4554</v>
      </c>
      <c r="F21" s="106">
        <f>IF(D21&gt;0,E21/D21*100,"-")</f>
        <v>9.5956509829537069</v>
      </c>
      <c r="G21" s="87">
        <v>4554</v>
      </c>
      <c r="H21" s="87">
        <v>0</v>
      </c>
      <c r="I21" s="87">
        <f>+SUM(K21,+M21,O21+P21)</f>
        <v>42905</v>
      </c>
      <c r="J21" s="88">
        <f>IF(D21&gt;0,I21/D21*100,"-")</f>
        <v>90.404349017046286</v>
      </c>
      <c r="K21" s="87">
        <v>23934</v>
      </c>
      <c r="L21" s="88">
        <f>IF(D21&gt;0,K21/D21*100,"-")</f>
        <v>50.430898249014945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18971</v>
      </c>
      <c r="Q21" s="87">
        <v>10283</v>
      </c>
      <c r="R21" s="87">
        <v>8688</v>
      </c>
      <c r="S21" s="87">
        <v>0</v>
      </c>
      <c r="T21" s="88">
        <f>IF(D21&gt;0,P21/D21*100,"-")</f>
        <v>39.973450768031356</v>
      </c>
      <c r="U21" s="87">
        <v>460</v>
      </c>
      <c r="V21" s="85" t="s">
        <v>263</v>
      </c>
      <c r="W21" s="85"/>
      <c r="X21" s="85"/>
      <c r="Y21" s="85"/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39</v>
      </c>
      <c r="B22" s="86" t="s">
        <v>290</v>
      </c>
      <c r="C22" s="85" t="s">
        <v>291</v>
      </c>
      <c r="D22" s="87">
        <f>+SUM(E22,+I22)</f>
        <v>185357</v>
      </c>
      <c r="E22" s="87">
        <f>+SUM(G22+H22)</f>
        <v>13327</v>
      </c>
      <c r="F22" s="106">
        <f>IF(D22&gt;0,E22/D22*100,"-")</f>
        <v>7.18990920224216</v>
      </c>
      <c r="G22" s="87">
        <v>13309</v>
      </c>
      <c r="H22" s="87">
        <v>18</v>
      </c>
      <c r="I22" s="87">
        <f>+SUM(K22,+M22,O22+P22)</f>
        <v>172030</v>
      </c>
      <c r="J22" s="88">
        <f>IF(D22&gt;0,I22/D22*100,"-")</f>
        <v>92.810090797757837</v>
      </c>
      <c r="K22" s="87">
        <v>115002</v>
      </c>
      <c r="L22" s="88">
        <f>IF(D22&gt;0,K22/D22*100,"-")</f>
        <v>62.043516025831238</v>
      </c>
      <c r="M22" s="87">
        <v>0</v>
      </c>
      <c r="N22" s="88">
        <f>IF(D22&gt;0,M22/D22*100,"-")</f>
        <v>0</v>
      </c>
      <c r="O22" s="87">
        <v>26767</v>
      </c>
      <c r="P22" s="87">
        <f>SUM(Q22:S22)</f>
        <v>30261</v>
      </c>
      <c r="Q22" s="87">
        <v>12609</v>
      </c>
      <c r="R22" s="87">
        <v>17652</v>
      </c>
      <c r="S22" s="87">
        <v>0</v>
      </c>
      <c r="T22" s="88">
        <f>IF(D22&gt;0,P22/D22*100,"-")</f>
        <v>16.325792929320176</v>
      </c>
      <c r="U22" s="87">
        <v>1961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39</v>
      </c>
      <c r="B23" s="86" t="s">
        <v>292</v>
      </c>
      <c r="C23" s="85" t="s">
        <v>293</v>
      </c>
      <c r="D23" s="87">
        <f>+SUM(E23,+I23)</f>
        <v>40133</v>
      </c>
      <c r="E23" s="87">
        <f>+SUM(G23+H23)</f>
        <v>2454</v>
      </c>
      <c r="F23" s="106">
        <f>IF(D23&gt;0,E23/D23*100,"-")</f>
        <v>6.1146687264844397</v>
      </c>
      <c r="G23" s="87">
        <v>2454</v>
      </c>
      <c r="H23" s="87">
        <v>0</v>
      </c>
      <c r="I23" s="87">
        <f>+SUM(K23,+M23,O23+P23)</f>
        <v>37679</v>
      </c>
      <c r="J23" s="88">
        <f>IF(D23&gt;0,I23/D23*100,"-")</f>
        <v>93.885331273515561</v>
      </c>
      <c r="K23" s="87">
        <v>27882</v>
      </c>
      <c r="L23" s="88">
        <f>IF(D23&gt;0,K23/D23*100,"-")</f>
        <v>69.473998953479679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9797</v>
      </c>
      <c r="Q23" s="87">
        <v>6232</v>
      </c>
      <c r="R23" s="87">
        <v>3565</v>
      </c>
      <c r="S23" s="87">
        <v>0</v>
      </c>
      <c r="T23" s="88">
        <f>IF(D23&gt;0,P23/D23*100,"-")</f>
        <v>24.411332320035882</v>
      </c>
      <c r="U23" s="87">
        <v>236</v>
      </c>
      <c r="V23" s="85" t="s">
        <v>263</v>
      </c>
      <c r="W23" s="85"/>
      <c r="X23" s="85"/>
      <c r="Y23" s="85"/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39</v>
      </c>
      <c r="B24" s="86" t="s">
        <v>294</v>
      </c>
      <c r="C24" s="85" t="s">
        <v>295</v>
      </c>
      <c r="D24" s="87">
        <f>+SUM(E24,+I24)</f>
        <v>50925</v>
      </c>
      <c r="E24" s="87">
        <f>+SUM(G24+H24)</f>
        <v>5063</v>
      </c>
      <c r="F24" s="106">
        <f>IF(D24&gt;0,E24/D24*100,"-")</f>
        <v>9.9420716740304371</v>
      </c>
      <c r="G24" s="87">
        <v>5063</v>
      </c>
      <c r="H24" s="87">
        <v>0</v>
      </c>
      <c r="I24" s="87">
        <f>+SUM(K24,+M24,O24+P24)</f>
        <v>45862</v>
      </c>
      <c r="J24" s="88">
        <f>IF(D24&gt;0,I24/D24*100,"-")</f>
        <v>90.057928325969556</v>
      </c>
      <c r="K24" s="87">
        <v>22243</v>
      </c>
      <c r="L24" s="88">
        <f>IF(D24&gt;0,K24/D24*100,"-")</f>
        <v>43.677957781050566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23619</v>
      </c>
      <c r="Q24" s="87">
        <v>0</v>
      </c>
      <c r="R24" s="87">
        <v>9380</v>
      </c>
      <c r="S24" s="87">
        <v>14239</v>
      </c>
      <c r="T24" s="88">
        <f>IF(D24&gt;0,P24/D24*100,"-")</f>
        <v>46.379970544918997</v>
      </c>
      <c r="U24" s="87">
        <v>230</v>
      </c>
      <c r="V24" s="85" t="s">
        <v>263</v>
      </c>
      <c r="W24" s="85"/>
      <c r="X24" s="85"/>
      <c r="Y24" s="85"/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39</v>
      </c>
      <c r="B25" s="86" t="s">
        <v>296</v>
      </c>
      <c r="C25" s="85" t="s">
        <v>297</v>
      </c>
      <c r="D25" s="87">
        <f>+SUM(E25,+I25)</f>
        <v>33889</v>
      </c>
      <c r="E25" s="87">
        <f>+SUM(G25+H25)</f>
        <v>388</v>
      </c>
      <c r="F25" s="106">
        <f>IF(D25&gt;0,E25/D25*100,"-")</f>
        <v>1.1449142789695772</v>
      </c>
      <c r="G25" s="87">
        <v>388</v>
      </c>
      <c r="H25" s="87">
        <v>0</v>
      </c>
      <c r="I25" s="87">
        <f>+SUM(K25,+M25,O25+P25)</f>
        <v>33501</v>
      </c>
      <c r="J25" s="88">
        <f>IF(D25&gt;0,I25/D25*100,"-")</f>
        <v>98.85508572103042</v>
      </c>
      <c r="K25" s="87">
        <v>27025</v>
      </c>
      <c r="L25" s="88">
        <f>IF(D25&gt;0,K25/D25*100,"-")</f>
        <v>79.745640178228925</v>
      </c>
      <c r="M25" s="87">
        <v>0</v>
      </c>
      <c r="N25" s="88">
        <f>IF(D25&gt;0,M25/D25*100,"-")</f>
        <v>0</v>
      </c>
      <c r="O25" s="87">
        <v>5652</v>
      </c>
      <c r="P25" s="87">
        <f>SUM(Q25:S25)</f>
        <v>824</v>
      </c>
      <c r="Q25" s="87">
        <v>64</v>
      </c>
      <c r="R25" s="87">
        <v>219</v>
      </c>
      <c r="S25" s="87">
        <v>541</v>
      </c>
      <c r="T25" s="88">
        <f>IF(D25&gt;0,P25/D25*100,"-")</f>
        <v>2.4314674378116794</v>
      </c>
      <c r="U25" s="87">
        <v>233</v>
      </c>
      <c r="V25" s="85" t="s">
        <v>263</v>
      </c>
      <c r="W25" s="85"/>
      <c r="X25" s="85"/>
      <c r="Y25" s="85"/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39</v>
      </c>
      <c r="B26" s="86" t="s">
        <v>298</v>
      </c>
      <c r="C26" s="85" t="s">
        <v>299</v>
      </c>
      <c r="D26" s="87">
        <f>+SUM(E26,+I26)</f>
        <v>54085</v>
      </c>
      <c r="E26" s="87">
        <f>+SUM(G26+H26)</f>
        <v>1429</v>
      </c>
      <c r="F26" s="106">
        <f>IF(D26&gt;0,E26/D26*100,"-")</f>
        <v>2.6421373763520384</v>
      </c>
      <c r="G26" s="87">
        <v>1429</v>
      </c>
      <c r="H26" s="87">
        <v>0</v>
      </c>
      <c r="I26" s="87">
        <f>+SUM(K26,+M26,O26+P26)</f>
        <v>52656</v>
      </c>
      <c r="J26" s="88">
        <f>IF(D26&gt;0,I26/D26*100,"-")</f>
        <v>97.357862623647961</v>
      </c>
      <c r="K26" s="87">
        <v>44588</v>
      </c>
      <c r="L26" s="88">
        <f>IF(D26&gt;0,K26/D26*100,"-")</f>
        <v>82.440602754922807</v>
      </c>
      <c r="M26" s="87">
        <v>0</v>
      </c>
      <c r="N26" s="88">
        <f>IF(D26&gt;0,M26/D26*100,"-")</f>
        <v>0</v>
      </c>
      <c r="O26" s="87">
        <v>2904</v>
      </c>
      <c r="P26" s="87">
        <f>SUM(Q26:S26)</f>
        <v>5164</v>
      </c>
      <c r="Q26" s="87">
        <v>2259</v>
      </c>
      <c r="R26" s="87">
        <v>2905</v>
      </c>
      <c r="S26" s="87">
        <v>0</v>
      </c>
      <c r="T26" s="88">
        <f>IF(D26&gt;0,P26/D26*100,"-")</f>
        <v>9.5479338078949798</v>
      </c>
      <c r="U26" s="87">
        <v>1112</v>
      </c>
      <c r="V26" s="85" t="s">
        <v>263</v>
      </c>
      <c r="W26" s="85"/>
      <c r="X26" s="85"/>
      <c r="Y26" s="85"/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39</v>
      </c>
      <c r="B27" s="86" t="s">
        <v>300</v>
      </c>
      <c r="C27" s="85" t="s">
        <v>301</v>
      </c>
      <c r="D27" s="87">
        <f>+SUM(E27,+I27)</f>
        <v>27786</v>
      </c>
      <c r="E27" s="87">
        <f>+SUM(G27+H27)</f>
        <v>1771</v>
      </c>
      <c r="F27" s="106">
        <f>IF(D27&gt;0,E27/D27*100,"-")</f>
        <v>6.3737133808392716</v>
      </c>
      <c r="G27" s="87">
        <v>1771</v>
      </c>
      <c r="H27" s="87">
        <v>0</v>
      </c>
      <c r="I27" s="87">
        <f>+SUM(K27,+M27,O27+P27)</f>
        <v>26015</v>
      </c>
      <c r="J27" s="88">
        <f>IF(D27&gt;0,I27/D27*100,"-")</f>
        <v>93.626286619160723</v>
      </c>
      <c r="K27" s="87">
        <v>15918</v>
      </c>
      <c r="L27" s="88">
        <f>IF(D27&gt;0,K27/D27*100,"-")</f>
        <v>57.287842798531628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10097</v>
      </c>
      <c r="Q27" s="87">
        <v>3154</v>
      </c>
      <c r="R27" s="87">
        <v>6943</v>
      </c>
      <c r="S27" s="87">
        <v>0</v>
      </c>
      <c r="T27" s="88">
        <f>IF(D27&gt;0,P27/D27*100,"-")</f>
        <v>36.338443820629095</v>
      </c>
      <c r="U27" s="87">
        <v>298</v>
      </c>
      <c r="V27" s="85" t="s">
        <v>263</v>
      </c>
      <c r="W27" s="85"/>
      <c r="X27" s="85"/>
      <c r="Y27" s="85"/>
      <c r="Z27" s="85"/>
      <c r="AA27" s="85"/>
      <c r="AB27" s="85" t="s">
        <v>263</v>
      </c>
      <c r="AC27" s="85"/>
      <c r="AD27" s="184" t="s">
        <v>262</v>
      </c>
    </row>
    <row r="28" spans="1:30" ht="13.5" customHeight="1">
      <c r="A28" s="85" t="s">
        <v>39</v>
      </c>
      <c r="B28" s="86" t="s">
        <v>302</v>
      </c>
      <c r="C28" s="85" t="s">
        <v>303</v>
      </c>
      <c r="D28" s="87">
        <f>+SUM(E28,+I28)</f>
        <v>14074</v>
      </c>
      <c r="E28" s="87">
        <f>+SUM(G28+H28)</f>
        <v>633</v>
      </c>
      <c r="F28" s="106">
        <f>IF(D28&gt;0,E28/D28*100,"-")</f>
        <v>4.4976552508171102</v>
      </c>
      <c r="G28" s="87">
        <v>633</v>
      </c>
      <c r="H28" s="87">
        <v>0</v>
      </c>
      <c r="I28" s="87">
        <f>+SUM(K28,+M28,O28+P28)</f>
        <v>13441</v>
      </c>
      <c r="J28" s="88">
        <f>IF(D28&gt;0,I28/D28*100,"-")</f>
        <v>95.502344749182882</v>
      </c>
      <c r="K28" s="87">
        <v>12665</v>
      </c>
      <c r="L28" s="88">
        <f>IF(D28&gt;0,K28/D28*100,"-")</f>
        <v>89.988631519113255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776</v>
      </c>
      <c r="Q28" s="87">
        <v>451</v>
      </c>
      <c r="R28" s="87">
        <v>325</v>
      </c>
      <c r="S28" s="87">
        <v>0</v>
      </c>
      <c r="T28" s="88">
        <f>IF(D28&gt;0,P28/D28*100,"-")</f>
        <v>5.5137132300696319</v>
      </c>
      <c r="U28" s="87">
        <v>283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39</v>
      </c>
      <c r="B29" s="86" t="s">
        <v>304</v>
      </c>
      <c r="C29" s="85" t="s">
        <v>305</v>
      </c>
      <c r="D29" s="87">
        <f>+SUM(E29,+I29)</f>
        <v>7653</v>
      </c>
      <c r="E29" s="87">
        <f>+SUM(G29+H29)</f>
        <v>181</v>
      </c>
      <c r="F29" s="106">
        <f>IF(D29&gt;0,E29/D29*100,"-")</f>
        <v>2.3650855873513654</v>
      </c>
      <c r="G29" s="87">
        <v>181</v>
      </c>
      <c r="H29" s="87">
        <v>0</v>
      </c>
      <c r="I29" s="87">
        <f>+SUM(K29,+M29,O29+P29)</f>
        <v>7472</v>
      </c>
      <c r="J29" s="88">
        <f>IF(D29&gt;0,I29/D29*100,"-")</f>
        <v>97.634914412648627</v>
      </c>
      <c r="K29" s="87">
        <v>6885</v>
      </c>
      <c r="L29" s="88">
        <f>IF(D29&gt;0,K29/D29*100,"-")</f>
        <v>89.964719717757745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587</v>
      </c>
      <c r="Q29" s="87">
        <v>583</v>
      </c>
      <c r="R29" s="87">
        <v>4</v>
      </c>
      <c r="S29" s="87">
        <v>0</v>
      </c>
      <c r="T29" s="88">
        <f>IF(D29&gt;0,P29/D29*100,"-")</f>
        <v>7.6701946948908928</v>
      </c>
      <c r="U29" s="87">
        <v>33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39</v>
      </c>
      <c r="B30" s="86" t="s">
        <v>306</v>
      </c>
      <c r="C30" s="85" t="s">
        <v>307</v>
      </c>
      <c r="D30" s="87">
        <f>+SUM(E30,+I30)</f>
        <v>11029</v>
      </c>
      <c r="E30" s="87">
        <f>+SUM(G30+H30)</f>
        <v>630</v>
      </c>
      <c r="F30" s="106">
        <f>IF(D30&gt;0,E30/D30*100,"-")</f>
        <v>5.7122132559615562</v>
      </c>
      <c r="G30" s="87">
        <v>628</v>
      </c>
      <c r="H30" s="87">
        <v>2</v>
      </c>
      <c r="I30" s="87">
        <f>+SUM(K30,+M30,O30+P30)</f>
        <v>10399</v>
      </c>
      <c r="J30" s="88">
        <f>IF(D30&gt;0,I30/D30*100,"-")</f>
        <v>94.287786744038442</v>
      </c>
      <c r="K30" s="87">
        <v>2537</v>
      </c>
      <c r="L30" s="88">
        <f>IF(D30&gt;0,K30/D30*100,"-")</f>
        <v>23.002992111705503</v>
      </c>
      <c r="M30" s="87">
        <v>0</v>
      </c>
      <c r="N30" s="88">
        <f>IF(D30&gt;0,M30/D30*100,"-")</f>
        <v>0</v>
      </c>
      <c r="O30" s="87">
        <v>867</v>
      </c>
      <c r="P30" s="87">
        <f>SUM(Q30:S30)</f>
        <v>6995</v>
      </c>
      <c r="Q30" s="87">
        <v>4062</v>
      </c>
      <c r="R30" s="87">
        <v>2933</v>
      </c>
      <c r="S30" s="87">
        <v>0</v>
      </c>
      <c r="T30" s="88">
        <f>IF(D30&gt;0,P30/D30*100,"-")</f>
        <v>63.423701151509661</v>
      </c>
      <c r="U30" s="87">
        <v>46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39</v>
      </c>
      <c r="B31" s="86" t="s">
        <v>308</v>
      </c>
      <c r="C31" s="85" t="s">
        <v>309</v>
      </c>
      <c r="D31" s="87">
        <f>+SUM(E31,+I31)</f>
        <v>9855</v>
      </c>
      <c r="E31" s="87">
        <f>+SUM(G31+H31)</f>
        <v>21</v>
      </c>
      <c r="F31" s="106">
        <f>IF(D31&gt;0,E31/D31*100,"-")</f>
        <v>0.21308980213089801</v>
      </c>
      <c r="G31" s="87">
        <v>21</v>
      </c>
      <c r="H31" s="87">
        <v>0</v>
      </c>
      <c r="I31" s="87">
        <f>+SUM(K31,+M31,O31+P31)</f>
        <v>9834</v>
      </c>
      <c r="J31" s="88">
        <f>IF(D31&gt;0,I31/D31*100,"-")</f>
        <v>99.786910197869105</v>
      </c>
      <c r="K31" s="87">
        <v>5065</v>
      </c>
      <c r="L31" s="88">
        <f>IF(D31&gt;0,K31/D31*100,"-")</f>
        <v>51.395230847285646</v>
      </c>
      <c r="M31" s="87">
        <v>0</v>
      </c>
      <c r="N31" s="88">
        <f>IF(D31&gt;0,M31/D31*100,"-")</f>
        <v>0</v>
      </c>
      <c r="O31" s="87">
        <v>2814</v>
      </c>
      <c r="P31" s="87">
        <f>SUM(Q31:S31)</f>
        <v>1955</v>
      </c>
      <c r="Q31" s="87">
        <v>614</v>
      </c>
      <c r="R31" s="87">
        <v>1341</v>
      </c>
      <c r="S31" s="87">
        <v>0</v>
      </c>
      <c r="T31" s="88">
        <f>IF(D31&gt;0,P31/D31*100,"-")</f>
        <v>19.837645865043125</v>
      </c>
      <c r="U31" s="87">
        <v>41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39</v>
      </c>
      <c r="B32" s="86" t="s">
        <v>310</v>
      </c>
      <c r="C32" s="85" t="s">
        <v>311</v>
      </c>
      <c r="D32" s="87">
        <f>+SUM(E32,+I32)</f>
        <v>4138</v>
      </c>
      <c r="E32" s="87">
        <f>+SUM(G32+H32)</f>
        <v>65</v>
      </c>
      <c r="F32" s="106">
        <f>IF(D32&gt;0,E32/D32*100,"-")</f>
        <v>1.570807153214113</v>
      </c>
      <c r="G32" s="87">
        <v>65</v>
      </c>
      <c r="H32" s="87">
        <v>0</v>
      </c>
      <c r="I32" s="87">
        <f>+SUM(K32,+M32,O32+P32)</f>
        <v>4073</v>
      </c>
      <c r="J32" s="88">
        <f>IF(D32&gt;0,I32/D32*100,"-")</f>
        <v>98.429192846785881</v>
      </c>
      <c r="K32" s="87">
        <v>2037</v>
      </c>
      <c r="L32" s="88">
        <f>IF(D32&gt;0,K32/D32*100,"-")</f>
        <v>49.226679555340745</v>
      </c>
      <c r="M32" s="87">
        <v>0</v>
      </c>
      <c r="N32" s="88">
        <f>IF(D32&gt;0,M32/D32*100,"-")</f>
        <v>0</v>
      </c>
      <c r="O32" s="87">
        <v>1551</v>
      </c>
      <c r="P32" s="87">
        <f>SUM(Q32:S32)</f>
        <v>485</v>
      </c>
      <c r="Q32" s="87">
        <v>125</v>
      </c>
      <c r="R32" s="87">
        <v>360</v>
      </c>
      <c r="S32" s="87">
        <v>0</v>
      </c>
      <c r="T32" s="88">
        <f>IF(D32&gt;0,P32/D32*100,"-")</f>
        <v>11.720637989366844</v>
      </c>
      <c r="U32" s="87">
        <v>35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39</v>
      </c>
      <c r="B33" s="86" t="s">
        <v>312</v>
      </c>
      <c r="C33" s="85" t="s">
        <v>313</v>
      </c>
      <c r="D33" s="87">
        <f>+SUM(E33,+I33)</f>
        <v>7896</v>
      </c>
      <c r="E33" s="87">
        <f>+SUM(G33+H33)</f>
        <v>114</v>
      </c>
      <c r="F33" s="106">
        <f>IF(D33&gt;0,E33/D33*100,"-")</f>
        <v>1.4437689969604863</v>
      </c>
      <c r="G33" s="87">
        <v>114</v>
      </c>
      <c r="H33" s="87">
        <v>0</v>
      </c>
      <c r="I33" s="87">
        <f>+SUM(K33,+M33,O33+P33)</f>
        <v>7782</v>
      </c>
      <c r="J33" s="88">
        <f>IF(D33&gt;0,I33/D33*100,"-")</f>
        <v>98.556231003039514</v>
      </c>
      <c r="K33" s="87">
        <v>5524</v>
      </c>
      <c r="L33" s="88">
        <f>IF(D33&gt;0,K33/D33*100,"-")</f>
        <v>69.959473150962509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2258</v>
      </c>
      <c r="Q33" s="87">
        <v>825</v>
      </c>
      <c r="R33" s="87">
        <v>1433</v>
      </c>
      <c r="S33" s="87">
        <v>0</v>
      </c>
      <c r="T33" s="88">
        <f>IF(D33&gt;0,P33/D33*100,"-")</f>
        <v>28.596757852076998</v>
      </c>
      <c r="U33" s="87">
        <v>253</v>
      </c>
      <c r="V33" s="85"/>
      <c r="W33" s="85"/>
      <c r="X33" s="85"/>
      <c r="Y33" s="85" t="s">
        <v>263</v>
      </c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39</v>
      </c>
      <c r="B34" s="86" t="s">
        <v>314</v>
      </c>
      <c r="C34" s="85" t="s">
        <v>315</v>
      </c>
      <c r="D34" s="87">
        <f>+SUM(E34,+I34)</f>
        <v>8931</v>
      </c>
      <c r="E34" s="87">
        <f>+SUM(G34+H34)</f>
        <v>1074</v>
      </c>
      <c r="F34" s="106">
        <f>IF(D34&gt;0,E34/D34*100,"-")</f>
        <v>12.025529056096742</v>
      </c>
      <c r="G34" s="87">
        <v>1074</v>
      </c>
      <c r="H34" s="87">
        <v>0</v>
      </c>
      <c r="I34" s="87">
        <f>+SUM(K34,+M34,O34+P34)</f>
        <v>7857</v>
      </c>
      <c r="J34" s="88">
        <f>IF(D34&gt;0,I34/D34*100,"-")</f>
        <v>87.974470943903256</v>
      </c>
      <c r="K34" s="87">
        <v>4840</v>
      </c>
      <c r="L34" s="88">
        <f>IF(D34&gt;0,K34/D34*100,"-")</f>
        <v>54.193259433434108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3017</v>
      </c>
      <c r="Q34" s="87">
        <v>0</v>
      </c>
      <c r="R34" s="87">
        <v>2569</v>
      </c>
      <c r="S34" s="87">
        <v>448</v>
      </c>
      <c r="T34" s="88">
        <f>IF(D34&gt;0,P34/D34*100,"-")</f>
        <v>33.781211510469149</v>
      </c>
      <c r="U34" s="87">
        <v>130</v>
      </c>
      <c r="V34" s="85" t="s">
        <v>263</v>
      </c>
      <c r="W34" s="85"/>
      <c r="X34" s="85"/>
      <c r="Y34" s="85"/>
      <c r="Z34" s="85" t="s">
        <v>263</v>
      </c>
      <c r="AA34" s="85"/>
      <c r="AB34" s="85"/>
      <c r="AC34" s="85"/>
      <c r="AD34" s="184" t="s">
        <v>262</v>
      </c>
    </row>
    <row r="35" spans="1:30" ht="13.5" customHeight="1">
      <c r="A35" s="85" t="s">
        <v>39</v>
      </c>
      <c r="B35" s="86" t="s">
        <v>316</v>
      </c>
      <c r="C35" s="85" t="s">
        <v>317</v>
      </c>
      <c r="D35" s="87">
        <f>+SUM(E35,+I35)</f>
        <v>4348</v>
      </c>
      <c r="E35" s="87">
        <f>+SUM(G35+H35)</f>
        <v>22</v>
      </c>
      <c r="F35" s="106">
        <f>IF(D35&gt;0,E35/D35*100,"-")</f>
        <v>0.50597976080956752</v>
      </c>
      <c r="G35" s="87">
        <v>22</v>
      </c>
      <c r="H35" s="87">
        <v>0</v>
      </c>
      <c r="I35" s="87">
        <f>+SUM(K35,+M35,O35+P35)</f>
        <v>4326</v>
      </c>
      <c r="J35" s="88">
        <f>IF(D35&gt;0,I35/D35*100,"-")</f>
        <v>99.494020239190434</v>
      </c>
      <c r="K35" s="87">
        <v>0</v>
      </c>
      <c r="L35" s="88">
        <f>IF(D35&gt;0,K35/D35*100,"-")</f>
        <v>0</v>
      </c>
      <c r="M35" s="87">
        <v>0</v>
      </c>
      <c r="N35" s="88">
        <f>IF(D35&gt;0,M35/D35*100,"-")</f>
        <v>0</v>
      </c>
      <c r="O35" s="87">
        <v>4113</v>
      </c>
      <c r="P35" s="87">
        <f>SUM(Q35:S35)</f>
        <v>213</v>
      </c>
      <c r="Q35" s="87">
        <v>78</v>
      </c>
      <c r="R35" s="87">
        <v>135</v>
      </c>
      <c r="S35" s="87">
        <v>0</v>
      </c>
      <c r="T35" s="88">
        <f>IF(D35&gt;0,P35/D35*100,"-")</f>
        <v>4.8988040478380865</v>
      </c>
      <c r="U35" s="87">
        <v>27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39</v>
      </c>
      <c r="B36" s="86" t="s">
        <v>318</v>
      </c>
      <c r="C36" s="85" t="s">
        <v>319</v>
      </c>
      <c r="D36" s="87">
        <f>+SUM(E36,+I36)</f>
        <v>5040</v>
      </c>
      <c r="E36" s="87">
        <f>+SUM(G36+H36)</f>
        <v>489</v>
      </c>
      <c r="F36" s="106">
        <f>IF(D36&gt;0,E36/D36*100,"-")</f>
        <v>9.7023809523809526</v>
      </c>
      <c r="G36" s="87">
        <v>489</v>
      </c>
      <c r="H36" s="87">
        <v>0</v>
      </c>
      <c r="I36" s="87">
        <f>+SUM(K36,+M36,O36+P36)</f>
        <v>4551</v>
      </c>
      <c r="J36" s="88">
        <f>IF(D36&gt;0,I36/D36*100,"-")</f>
        <v>90.297619047619051</v>
      </c>
      <c r="K36" s="87">
        <v>2933</v>
      </c>
      <c r="L36" s="88">
        <f>IF(D36&gt;0,K36/D36*100,"-")</f>
        <v>58.19444444444445</v>
      </c>
      <c r="M36" s="87">
        <v>0</v>
      </c>
      <c r="N36" s="88">
        <f>IF(D36&gt;0,M36/D36*100,"-")</f>
        <v>0</v>
      </c>
      <c r="O36" s="87">
        <v>639</v>
      </c>
      <c r="P36" s="87">
        <f>SUM(Q36:S36)</f>
        <v>979</v>
      </c>
      <c r="Q36" s="87">
        <v>587</v>
      </c>
      <c r="R36" s="87">
        <v>392</v>
      </c>
      <c r="S36" s="87">
        <v>0</v>
      </c>
      <c r="T36" s="88">
        <f>IF(D36&gt;0,P36/D36*100,"-")</f>
        <v>19.424603174603174</v>
      </c>
      <c r="U36" s="87">
        <v>18</v>
      </c>
      <c r="V36" s="85"/>
      <c r="W36" s="85"/>
      <c r="X36" s="85"/>
      <c r="Y36" s="85" t="s">
        <v>263</v>
      </c>
      <c r="Z36" s="85"/>
      <c r="AA36" s="85"/>
      <c r="AB36" s="85"/>
      <c r="AC36" s="85" t="s">
        <v>263</v>
      </c>
      <c r="AD36" s="184" t="s">
        <v>262</v>
      </c>
    </row>
    <row r="37" spans="1:30" ht="13.5" customHeight="1">
      <c r="A37" s="85" t="s">
        <v>39</v>
      </c>
      <c r="B37" s="86" t="s">
        <v>320</v>
      </c>
      <c r="C37" s="85" t="s">
        <v>321</v>
      </c>
      <c r="D37" s="87">
        <f>+SUM(E37,+I37)</f>
        <v>360</v>
      </c>
      <c r="E37" s="87">
        <f>+SUM(G37+H37)</f>
        <v>0</v>
      </c>
      <c r="F37" s="106">
        <f>IF(D37&gt;0,E37/D37*100,"-")</f>
        <v>0</v>
      </c>
      <c r="G37" s="87">
        <v>0</v>
      </c>
      <c r="H37" s="87">
        <v>0</v>
      </c>
      <c r="I37" s="87">
        <f>+SUM(K37,+M37,O37+P37)</f>
        <v>360</v>
      </c>
      <c r="J37" s="88">
        <f>IF(D37&gt;0,I37/D37*100,"-")</f>
        <v>100</v>
      </c>
      <c r="K37" s="87">
        <v>0</v>
      </c>
      <c r="L37" s="88">
        <f>IF(D37&gt;0,K37/D37*100,"-")</f>
        <v>0</v>
      </c>
      <c r="M37" s="87">
        <v>0</v>
      </c>
      <c r="N37" s="88">
        <f>IF(D37&gt;0,M37/D37*100,"-")</f>
        <v>0</v>
      </c>
      <c r="O37" s="87">
        <v>300</v>
      </c>
      <c r="P37" s="87">
        <f>SUM(Q37:S37)</f>
        <v>60</v>
      </c>
      <c r="Q37" s="87">
        <v>0</v>
      </c>
      <c r="R37" s="87">
        <v>60</v>
      </c>
      <c r="S37" s="87">
        <v>0</v>
      </c>
      <c r="T37" s="88">
        <f>IF(D37&gt;0,P37/D37*100,"-")</f>
        <v>16.666666666666664</v>
      </c>
      <c r="U37" s="87">
        <v>0</v>
      </c>
      <c r="V37" s="85"/>
      <c r="W37" s="85"/>
      <c r="X37" s="85"/>
      <c r="Y37" s="85" t="s">
        <v>263</v>
      </c>
      <c r="Z37" s="85"/>
      <c r="AA37" s="85"/>
      <c r="AB37" s="85"/>
      <c r="AC37" s="85" t="s">
        <v>263</v>
      </c>
      <c r="AD37" s="184" t="s">
        <v>262</v>
      </c>
    </row>
    <row r="38" spans="1:30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37">
    <sortCondition ref="A8:A37"/>
    <sortCondition ref="B8:B37"/>
    <sortCondition ref="C8:C3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新潟県</v>
      </c>
      <c r="B7" s="90" t="str">
        <f>水洗化人口等!B7</f>
        <v>15000</v>
      </c>
      <c r="C7" s="89" t="s">
        <v>199</v>
      </c>
      <c r="D7" s="91">
        <f>SUM(E7,+H7,+K7)</f>
        <v>413103</v>
      </c>
      <c r="E7" s="91">
        <f>SUM(F7:G7)</f>
        <v>5967</v>
      </c>
      <c r="F7" s="91">
        <f>SUM(F$8:F$207)</f>
        <v>5955</v>
      </c>
      <c r="G7" s="91">
        <f>SUM(G$8:G$207)</f>
        <v>12</v>
      </c>
      <c r="H7" s="91">
        <f>SUM(I7:J7)</f>
        <v>83654</v>
      </c>
      <c r="I7" s="91">
        <f>SUM(I$8:I$207)</f>
        <v>66701</v>
      </c>
      <c r="J7" s="91">
        <f>SUM(J$8:J$207)</f>
        <v>16953</v>
      </c>
      <c r="K7" s="91">
        <f>SUM(L7:M7)</f>
        <v>323482</v>
      </c>
      <c r="L7" s="91">
        <f>SUM(L$8:L$207)</f>
        <v>3199</v>
      </c>
      <c r="M7" s="91">
        <f>SUM(M$8:M$207)</f>
        <v>320283</v>
      </c>
      <c r="N7" s="91">
        <f>SUM(O7,+V7,+AC7)</f>
        <v>413141</v>
      </c>
      <c r="O7" s="91">
        <f>SUM(P7:U7)</f>
        <v>75855</v>
      </c>
      <c r="P7" s="91">
        <f t="shared" ref="P7:U7" si="0">SUM(P$8:P$207)</f>
        <v>62981</v>
      </c>
      <c r="Q7" s="91">
        <f t="shared" si="0"/>
        <v>0</v>
      </c>
      <c r="R7" s="91">
        <f t="shared" si="0"/>
        <v>0</v>
      </c>
      <c r="S7" s="91">
        <f t="shared" si="0"/>
        <v>12874</v>
      </c>
      <c r="T7" s="91">
        <f t="shared" si="0"/>
        <v>0</v>
      </c>
      <c r="U7" s="91">
        <f t="shared" si="0"/>
        <v>0</v>
      </c>
      <c r="V7" s="91">
        <f>SUM(W7:AB7)</f>
        <v>337248</v>
      </c>
      <c r="W7" s="91">
        <f t="shared" ref="W7:AB7" si="1">SUM(W$8:W$207)</f>
        <v>298331</v>
      </c>
      <c r="X7" s="91">
        <f t="shared" si="1"/>
        <v>0</v>
      </c>
      <c r="Y7" s="91">
        <f t="shared" si="1"/>
        <v>0</v>
      </c>
      <c r="Z7" s="91">
        <f t="shared" si="1"/>
        <v>38917</v>
      </c>
      <c r="AA7" s="91">
        <f t="shared" si="1"/>
        <v>0</v>
      </c>
      <c r="AB7" s="91">
        <f t="shared" si="1"/>
        <v>0</v>
      </c>
      <c r="AC7" s="91">
        <f>SUM(AD7:AE7)</f>
        <v>38</v>
      </c>
      <c r="AD7" s="91">
        <f>SUM(AD$8:AD$207)</f>
        <v>38</v>
      </c>
      <c r="AE7" s="91">
        <f>SUM(AE$8:AE$207)</f>
        <v>0</v>
      </c>
      <c r="AF7" s="91">
        <f>SUM(AG7:AI7)</f>
        <v>8405</v>
      </c>
      <c r="AG7" s="91">
        <f>SUM(AG$8:AG$207)</f>
        <v>8405</v>
      </c>
      <c r="AH7" s="91">
        <f>SUM(AH$8:AH$207)</f>
        <v>0</v>
      </c>
      <c r="AI7" s="91">
        <f>SUM(AI$8:AI$207)</f>
        <v>0</v>
      </c>
      <c r="AJ7" s="91">
        <f>SUM(AK7:AS7)</f>
        <v>8538</v>
      </c>
      <c r="AK7" s="91">
        <f t="shared" ref="AK7:AS7" si="2">SUM(AK$8:AK$207)</f>
        <v>134</v>
      </c>
      <c r="AL7" s="91">
        <f t="shared" si="2"/>
        <v>133</v>
      </c>
      <c r="AM7" s="91">
        <f t="shared" si="2"/>
        <v>8256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3</v>
      </c>
      <c r="AS7" s="91">
        <f t="shared" si="2"/>
        <v>12</v>
      </c>
      <c r="AT7" s="91">
        <f>SUM(AU7:AY7)</f>
        <v>181</v>
      </c>
      <c r="AU7" s="91">
        <f>SUM(AU$8:AU$207)</f>
        <v>134</v>
      </c>
      <c r="AV7" s="91">
        <f>SUM(AV$8:AV$207)</f>
        <v>0</v>
      </c>
      <c r="AW7" s="91">
        <f>SUM(AW$8:AW$207)</f>
        <v>47</v>
      </c>
      <c r="AX7" s="91">
        <f>SUM(AX$8:AX$207)</f>
        <v>0</v>
      </c>
      <c r="AY7" s="91">
        <f>SUM(AY$8:AY$207)</f>
        <v>0</v>
      </c>
      <c r="AZ7" s="91">
        <f>SUM(BA7:BC7)</f>
        <v>223</v>
      </c>
      <c r="BA7" s="91">
        <f>SUM(BA$8:BA$207)</f>
        <v>223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39</v>
      </c>
      <c r="B8" s="96" t="s">
        <v>260</v>
      </c>
      <c r="C8" s="85" t="s">
        <v>261</v>
      </c>
      <c r="D8" s="87">
        <f>SUM(E8,+H8,+K8)</f>
        <v>85724</v>
      </c>
      <c r="E8" s="87">
        <f>SUM(F8:G8)</f>
        <v>0</v>
      </c>
      <c r="F8" s="87">
        <v>0</v>
      </c>
      <c r="G8" s="87">
        <v>0</v>
      </c>
      <c r="H8" s="87">
        <f>SUM(I8:J8)</f>
        <v>12953</v>
      </c>
      <c r="I8" s="87">
        <v>12953</v>
      </c>
      <c r="J8" s="87">
        <v>0</v>
      </c>
      <c r="K8" s="87">
        <f>SUM(L8:M8)</f>
        <v>72771</v>
      </c>
      <c r="L8" s="87">
        <v>0</v>
      </c>
      <c r="M8" s="87">
        <v>72771</v>
      </c>
      <c r="N8" s="87">
        <f>SUM(O8,+V8,+AC8)</f>
        <v>85724</v>
      </c>
      <c r="O8" s="87">
        <f>SUM(P8:U8)</f>
        <v>12953</v>
      </c>
      <c r="P8" s="87">
        <v>11339</v>
      </c>
      <c r="Q8" s="87">
        <v>0</v>
      </c>
      <c r="R8" s="87">
        <v>0</v>
      </c>
      <c r="S8" s="87">
        <v>1614</v>
      </c>
      <c r="T8" s="87">
        <v>0</v>
      </c>
      <c r="U8" s="87">
        <v>0</v>
      </c>
      <c r="V8" s="87">
        <f>SUM(W8:AB8)</f>
        <v>72771</v>
      </c>
      <c r="W8" s="87">
        <v>67500</v>
      </c>
      <c r="X8" s="87">
        <v>0</v>
      </c>
      <c r="Y8" s="87">
        <v>0</v>
      </c>
      <c r="Z8" s="87">
        <v>5271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3229</v>
      </c>
      <c r="AG8" s="87">
        <v>3229</v>
      </c>
      <c r="AH8" s="87">
        <v>0</v>
      </c>
      <c r="AI8" s="87">
        <v>0</v>
      </c>
      <c r="AJ8" s="87">
        <f>SUM(AK8:AS8)</f>
        <v>3229</v>
      </c>
      <c r="AK8" s="87">
        <v>0</v>
      </c>
      <c r="AL8" s="87">
        <v>0</v>
      </c>
      <c r="AM8" s="87">
        <v>3229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60</v>
      </c>
      <c r="BA8" s="87">
        <v>60</v>
      </c>
      <c r="BB8" s="87">
        <v>0</v>
      </c>
      <c r="BC8" s="87">
        <v>0</v>
      </c>
    </row>
    <row r="9" spans="1:55" ht="13.5" customHeight="1">
      <c r="A9" s="98" t="s">
        <v>39</v>
      </c>
      <c r="B9" s="96" t="s">
        <v>264</v>
      </c>
      <c r="C9" s="85" t="s">
        <v>265</v>
      </c>
      <c r="D9" s="87">
        <f>SUM(E9,+H9,+K9)</f>
        <v>20530</v>
      </c>
      <c r="E9" s="87">
        <f>SUM(F9:G9)</f>
        <v>0</v>
      </c>
      <c r="F9" s="87">
        <v>0</v>
      </c>
      <c r="G9" s="87">
        <v>0</v>
      </c>
      <c r="H9" s="87">
        <f>SUM(I9:J9)</f>
        <v>2840</v>
      </c>
      <c r="I9" s="87">
        <v>2840</v>
      </c>
      <c r="J9" s="87">
        <v>0</v>
      </c>
      <c r="K9" s="87">
        <f>SUM(L9:M9)</f>
        <v>17690</v>
      </c>
      <c r="L9" s="87">
        <v>0</v>
      </c>
      <c r="M9" s="87">
        <v>17690</v>
      </c>
      <c r="N9" s="87">
        <f>SUM(O9,+V9,+AC9)</f>
        <v>20530</v>
      </c>
      <c r="O9" s="87">
        <f>SUM(P9:U9)</f>
        <v>2840</v>
      </c>
      <c r="P9" s="87">
        <v>73</v>
      </c>
      <c r="Q9" s="87">
        <v>0</v>
      </c>
      <c r="R9" s="87">
        <v>0</v>
      </c>
      <c r="S9" s="87">
        <v>2767</v>
      </c>
      <c r="T9" s="87">
        <v>0</v>
      </c>
      <c r="U9" s="87">
        <v>0</v>
      </c>
      <c r="V9" s="87">
        <f>SUM(W9:AB9)</f>
        <v>17690</v>
      </c>
      <c r="W9" s="87">
        <v>366</v>
      </c>
      <c r="X9" s="87">
        <v>0</v>
      </c>
      <c r="Y9" s="87">
        <v>0</v>
      </c>
      <c r="Z9" s="87">
        <v>17324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16</v>
      </c>
      <c r="AG9" s="87">
        <v>16</v>
      </c>
      <c r="AH9" s="87">
        <v>0</v>
      </c>
      <c r="AI9" s="87">
        <v>0</v>
      </c>
      <c r="AJ9" s="87">
        <f>SUM(AK9:AS9)</f>
        <v>16</v>
      </c>
      <c r="AK9" s="87">
        <v>0</v>
      </c>
      <c r="AL9" s="87">
        <v>0</v>
      </c>
      <c r="AM9" s="87">
        <v>16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39</v>
      </c>
      <c r="B10" s="96" t="s">
        <v>266</v>
      </c>
      <c r="C10" s="85" t="s">
        <v>267</v>
      </c>
      <c r="D10" s="87">
        <f>SUM(E10,+H10,+K10)</f>
        <v>45144</v>
      </c>
      <c r="E10" s="87">
        <f>SUM(F10:G10)</f>
        <v>0</v>
      </c>
      <c r="F10" s="87">
        <v>0</v>
      </c>
      <c r="G10" s="87">
        <v>0</v>
      </c>
      <c r="H10" s="87">
        <f>SUM(I10:J10)</f>
        <v>5790</v>
      </c>
      <c r="I10" s="87">
        <v>5790</v>
      </c>
      <c r="J10" s="87">
        <v>0</v>
      </c>
      <c r="K10" s="87">
        <f>SUM(L10:M10)</f>
        <v>39354</v>
      </c>
      <c r="L10" s="87">
        <v>20</v>
      </c>
      <c r="M10" s="87">
        <v>39334</v>
      </c>
      <c r="N10" s="87">
        <f>SUM(O10,+V10,+AC10)</f>
        <v>45144</v>
      </c>
      <c r="O10" s="87">
        <f>SUM(P10:U10)</f>
        <v>5810</v>
      </c>
      <c r="P10" s="87">
        <v>5810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39334</v>
      </c>
      <c r="W10" s="87">
        <v>39334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1387</v>
      </c>
      <c r="AG10" s="87">
        <v>1387</v>
      </c>
      <c r="AH10" s="87">
        <v>0</v>
      </c>
      <c r="AI10" s="87">
        <v>0</v>
      </c>
      <c r="AJ10" s="87">
        <f>SUM(AK10:AS10)</f>
        <v>1387</v>
      </c>
      <c r="AK10" s="87">
        <v>0</v>
      </c>
      <c r="AL10" s="87">
        <v>0</v>
      </c>
      <c r="AM10" s="87">
        <v>1375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12</v>
      </c>
      <c r="AT10" s="87">
        <f>SUM(AU10:AY10)</f>
        <v>47</v>
      </c>
      <c r="AU10" s="87">
        <v>0</v>
      </c>
      <c r="AV10" s="87">
        <v>0</v>
      </c>
      <c r="AW10" s="87">
        <v>47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39</v>
      </c>
      <c r="B11" s="96" t="s">
        <v>268</v>
      </c>
      <c r="C11" s="85" t="s">
        <v>269</v>
      </c>
      <c r="D11" s="87">
        <f>SUM(E11,+H11,+K11)</f>
        <v>14168</v>
      </c>
      <c r="E11" s="87">
        <f>SUM(F11:G11)</f>
        <v>800</v>
      </c>
      <c r="F11" s="87">
        <v>800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13368</v>
      </c>
      <c r="L11" s="87">
        <v>0</v>
      </c>
      <c r="M11" s="87">
        <v>13368</v>
      </c>
      <c r="N11" s="87">
        <f>SUM(O11,+V11,+AC11)</f>
        <v>14168</v>
      </c>
      <c r="O11" s="87">
        <f>SUM(P11:U11)</f>
        <v>800</v>
      </c>
      <c r="P11" s="87">
        <v>800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13368</v>
      </c>
      <c r="W11" s="87">
        <v>13368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973</v>
      </c>
      <c r="AG11" s="87">
        <v>973</v>
      </c>
      <c r="AH11" s="87">
        <v>0</v>
      </c>
      <c r="AI11" s="87">
        <v>0</v>
      </c>
      <c r="AJ11" s="87">
        <f>SUM(AK11:AS11)</f>
        <v>973</v>
      </c>
      <c r="AK11" s="87">
        <v>0</v>
      </c>
      <c r="AL11" s="87">
        <v>0</v>
      </c>
      <c r="AM11" s="87">
        <v>973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39</v>
      </c>
      <c r="B12" s="96" t="s">
        <v>270</v>
      </c>
      <c r="C12" s="85" t="s">
        <v>271</v>
      </c>
      <c r="D12" s="87">
        <f>SUM(E12,+H12,+K12)</f>
        <v>33620</v>
      </c>
      <c r="E12" s="87">
        <f>SUM(F12:G12)</f>
        <v>0</v>
      </c>
      <c r="F12" s="87">
        <v>0</v>
      </c>
      <c r="G12" s="87">
        <v>0</v>
      </c>
      <c r="H12" s="87">
        <f>SUM(I12:J12)</f>
        <v>9302</v>
      </c>
      <c r="I12" s="87">
        <v>9302</v>
      </c>
      <c r="J12" s="87">
        <v>0</v>
      </c>
      <c r="K12" s="87">
        <f>SUM(L12:M12)</f>
        <v>24318</v>
      </c>
      <c r="L12" s="87">
        <v>0</v>
      </c>
      <c r="M12" s="87">
        <v>24318</v>
      </c>
      <c r="N12" s="87">
        <f>SUM(O12,+V12,+AC12)</f>
        <v>33620</v>
      </c>
      <c r="O12" s="87">
        <f>SUM(P12:U12)</f>
        <v>9302</v>
      </c>
      <c r="P12" s="87">
        <v>9302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24318</v>
      </c>
      <c r="W12" s="87">
        <v>24318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10</v>
      </c>
      <c r="AG12" s="87">
        <v>10</v>
      </c>
      <c r="AH12" s="87">
        <v>0</v>
      </c>
      <c r="AI12" s="87">
        <v>0</v>
      </c>
      <c r="AJ12" s="87">
        <f>SUM(AK12:AS12)</f>
        <v>10</v>
      </c>
      <c r="AK12" s="87">
        <v>0</v>
      </c>
      <c r="AL12" s="87">
        <v>0</v>
      </c>
      <c r="AM12" s="87">
        <v>10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39</v>
      </c>
      <c r="B13" s="96" t="s">
        <v>272</v>
      </c>
      <c r="C13" s="85" t="s">
        <v>273</v>
      </c>
      <c r="D13" s="87">
        <f>SUM(E13,+H13,+K13)</f>
        <v>5461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5461</v>
      </c>
      <c r="L13" s="87">
        <v>826</v>
      </c>
      <c r="M13" s="87">
        <v>4635</v>
      </c>
      <c r="N13" s="87">
        <f>SUM(O13,+V13,+AC13)</f>
        <v>5461</v>
      </c>
      <c r="O13" s="87">
        <f>SUM(P13:U13)</f>
        <v>826</v>
      </c>
      <c r="P13" s="87">
        <v>826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4635</v>
      </c>
      <c r="W13" s="87">
        <v>4635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196</v>
      </c>
      <c r="AG13" s="87">
        <v>196</v>
      </c>
      <c r="AH13" s="87">
        <v>0</v>
      </c>
      <c r="AI13" s="87">
        <v>0</v>
      </c>
      <c r="AJ13" s="87">
        <f>SUM(AK13:AS13)</f>
        <v>196</v>
      </c>
      <c r="AK13" s="87">
        <v>0</v>
      </c>
      <c r="AL13" s="87">
        <v>0</v>
      </c>
      <c r="AM13" s="87">
        <v>196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39</v>
      </c>
      <c r="B14" s="96" t="s">
        <v>274</v>
      </c>
      <c r="C14" s="85" t="s">
        <v>275</v>
      </c>
      <c r="D14" s="87">
        <f>SUM(E14,+H14,+K14)</f>
        <v>6905</v>
      </c>
      <c r="E14" s="87">
        <f>SUM(F14:G14)</f>
        <v>0</v>
      </c>
      <c r="F14" s="87">
        <v>0</v>
      </c>
      <c r="G14" s="87">
        <v>0</v>
      </c>
      <c r="H14" s="87">
        <f>SUM(I14:J14)</f>
        <v>1039</v>
      </c>
      <c r="I14" s="87">
        <v>1039</v>
      </c>
      <c r="J14" s="87">
        <v>0</v>
      </c>
      <c r="K14" s="87">
        <f>SUM(L14:M14)</f>
        <v>5866</v>
      </c>
      <c r="L14" s="87">
        <v>0</v>
      </c>
      <c r="M14" s="87">
        <v>5866</v>
      </c>
      <c r="N14" s="87">
        <f>SUM(O14,+V14,+AC14)</f>
        <v>6929</v>
      </c>
      <c r="O14" s="87">
        <f>SUM(P14:U14)</f>
        <v>1039</v>
      </c>
      <c r="P14" s="87">
        <v>1039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5866</v>
      </c>
      <c r="W14" s="87">
        <v>5866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24</v>
      </c>
      <c r="AD14" s="87">
        <v>24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39</v>
      </c>
      <c r="B15" s="96" t="s">
        <v>276</v>
      </c>
      <c r="C15" s="85" t="s">
        <v>277</v>
      </c>
      <c r="D15" s="87">
        <f>SUM(E15,+H15,+K15)</f>
        <v>10875</v>
      </c>
      <c r="E15" s="87">
        <f>SUM(F15:G15)</f>
        <v>0</v>
      </c>
      <c r="F15" s="87">
        <v>0</v>
      </c>
      <c r="G15" s="87">
        <v>0</v>
      </c>
      <c r="H15" s="87">
        <f>SUM(I15:J15)</f>
        <v>2473</v>
      </c>
      <c r="I15" s="87">
        <v>2473</v>
      </c>
      <c r="J15" s="87">
        <v>0</v>
      </c>
      <c r="K15" s="87">
        <f>SUM(L15:M15)</f>
        <v>8402</v>
      </c>
      <c r="L15" s="87">
        <v>131</v>
      </c>
      <c r="M15" s="87">
        <v>8271</v>
      </c>
      <c r="N15" s="87">
        <f>SUM(O15,+V15,+AC15)</f>
        <v>10875</v>
      </c>
      <c r="O15" s="87">
        <f>SUM(P15:U15)</f>
        <v>2604</v>
      </c>
      <c r="P15" s="87">
        <v>0</v>
      </c>
      <c r="Q15" s="87">
        <v>0</v>
      </c>
      <c r="R15" s="87">
        <v>0</v>
      </c>
      <c r="S15" s="87">
        <v>2604</v>
      </c>
      <c r="T15" s="87">
        <v>0</v>
      </c>
      <c r="U15" s="87">
        <v>0</v>
      </c>
      <c r="V15" s="87">
        <f>SUM(W15:AB15)</f>
        <v>8271</v>
      </c>
      <c r="W15" s="87">
        <v>0</v>
      </c>
      <c r="X15" s="87">
        <v>0</v>
      </c>
      <c r="Y15" s="87">
        <v>0</v>
      </c>
      <c r="Z15" s="87">
        <v>8271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39</v>
      </c>
      <c r="B16" s="96" t="s">
        <v>278</v>
      </c>
      <c r="C16" s="85" t="s">
        <v>279</v>
      </c>
      <c r="D16" s="87">
        <f>SUM(E16,+H16,+K16)</f>
        <v>3612</v>
      </c>
      <c r="E16" s="87">
        <f>SUM(F16:G16)</f>
        <v>0</v>
      </c>
      <c r="F16" s="87">
        <v>0</v>
      </c>
      <c r="G16" s="87">
        <v>0</v>
      </c>
      <c r="H16" s="87">
        <f>SUM(I16:J16)</f>
        <v>761</v>
      </c>
      <c r="I16" s="87">
        <v>761</v>
      </c>
      <c r="J16" s="87">
        <v>0</v>
      </c>
      <c r="K16" s="87">
        <f>SUM(L16:M16)</f>
        <v>2851</v>
      </c>
      <c r="L16" s="87">
        <v>0</v>
      </c>
      <c r="M16" s="87">
        <v>2851</v>
      </c>
      <c r="N16" s="87">
        <f>SUM(O16,+V16,+AC16)</f>
        <v>3612</v>
      </c>
      <c r="O16" s="87">
        <f>SUM(P16:U16)</f>
        <v>761</v>
      </c>
      <c r="P16" s="87">
        <v>0</v>
      </c>
      <c r="Q16" s="87">
        <v>0</v>
      </c>
      <c r="R16" s="87">
        <v>0</v>
      </c>
      <c r="S16" s="87">
        <v>761</v>
      </c>
      <c r="T16" s="87">
        <v>0</v>
      </c>
      <c r="U16" s="87">
        <v>0</v>
      </c>
      <c r="V16" s="87">
        <f>SUM(W16:AB16)</f>
        <v>2851</v>
      </c>
      <c r="W16" s="87">
        <v>0</v>
      </c>
      <c r="X16" s="87">
        <v>0</v>
      </c>
      <c r="Y16" s="87">
        <v>0</v>
      </c>
      <c r="Z16" s="87">
        <v>2851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0</v>
      </c>
      <c r="AG16" s="87">
        <v>0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39</v>
      </c>
      <c r="B17" s="96" t="s">
        <v>280</v>
      </c>
      <c r="C17" s="85" t="s">
        <v>281</v>
      </c>
      <c r="D17" s="87">
        <f>SUM(E17,+H17,+K17)</f>
        <v>19659</v>
      </c>
      <c r="E17" s="87">
        <f>SUM(F17:G17)</f>
        <v>0</v>
      </c>
      <c r="F17" s="87">
        <v>0</v>
      </c>
      <c r="G17" s="87">
        <v>0</v>
      </c>
      <c r="H17" s="87">
        <f>SUM(I17:J17)</f>
        <v>9298</v>
      </c>
      <c r="I17" s="87">
        <v>3193</v>
      </c>
      <c r="J17" s="87">
        <v>6105</v>
      </c>
      <c r="K17" s="87">
        <f>SUM(L17:M17)</f>
        <v>10361</v>
      </c>
      <c r="L17" s="87">
        <v>265</v>
      </c>
      <c r="M17" s="87">
        <v>10096</v>
      </c>
      <c r="N17" s="87">
        <f>SUM(O17,+V17,+AC17)</f>
        <v>19659</v>
      </c>
      <c r="O17" s="87">
        <f>SUM(P17:U17)</f>
        <v>3458</v>
      </c>
      <c r="P17" s="87">
        <v>3458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16201</v>
      </c>
      <c r="W17" s="87">
        <v>16201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739</v>
      </c>
      <c r="AG17" s="87">
        <v>739</v>
      </c>
      <c r="AH17" s="87">
        <v>0</v>
      </c>
      <c r="AI17" s="87">
        <v>0</v>
      </c>
      <c r="AJ17" s="87">
        <f>SUM(AK17:AS17)</f>
        <v>739</v>
      </c>
      <c r="AK17" s="87">
        <v>0</v>
      </c>
      <c r="AL17" s="87">
        <v>0</v>
      </c>
      <c r="AM17" s="87">
        <v>739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39</v>
      </c>
      <c r="B18" s="96" t="s">
        <v>282</v>
      </c>
      <c r="C18" s="85" t="s">
        <v>283</v>
      </c>
      <c r="D18" s="87">
        <f>SUM(E18,+H18,+K18)</f>
        <v>28071</v>
      </c>
      <c r="E18" s="87">
        <f>SUM(F18:G18)</f>
        <v>0</v>
      </c>
      <c r="F18" s="87">
        <v>0</v>
      </c>
      <c r="G18" s="87">
        <v>0</v>
      </c>
      <c r="H18" s="87">
        <f>SUM(I18:J18)</f>
        <v>3863</v>
      </c>
      <c r="I18" s="87">
        <v>3863</v>
      </c>
      <c r="J18" s="87">
        <v>0</v>
      </c>
      <c r="K18" s="87">
        <f>SUM(L18:M18)</f>
        <v>24208</v>
      </c>
      <c r="L18" s="87">
        <v>0</v>
      </c>
      <c r="M18" s="87">
        <v>24208</v>
      </c>
      <c r="N18" s="87">
        <f>SUM(O18,+V18,+AC18)</f>
        <v>28071</v>
      </c>
      <c r="O18" s="87">
        <f>SUM(P18:U18)</f>
        <v>3863</v>
      </c>
      <c r="P18" s="87">
        <v>3863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24208</v>
      </c>
      <c r="W18" s="87">
        <v>24208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134</v>
      </c>
      <c r="AG18" s="87">
        <v>134</v>
      </c>
      <c r="AH18" s="87">
        <v>0</v>
      </c>
      <c r="AI18" s="87">
        <v>0</v>
      </c>
      <c r="AJ18" s="87">
        <f>SUM(AK18:AS18)</f>
        <v>134</v>
      </c>
      <c r="AK18" s="87">
        <v>134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134</v>
      </c>
      <c r="AU18" s="87">
        <v>134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39</v>
      </c>
      <c r="B19" s="96" t="s">
        <v>284</v>
      </c>
      <c r="C19" s="85" t="s">
        <v>285</v>
      </c>
      <c r="D19" s="87">
        <f>SUM(E19,+H19,+K19)</f>
        <v>4369</v>
      </c>
      <c r="E19" s="87">
        <f>SUM(F19:G19)</f>
        <v>0</v>
      </c>
      <c r="F19" s="87">
        <v>0</v>
      </c>
      <c r="G19" s="87">
        <v>0</v>
      </c>
      <c r="H19" s="87">
        <f>SUM(I19:J19)</f>
        <v>1147</v>
      </c>
      <c r="I19" s="87">
        <v>1147</v>
      </c>
      <c r="J19" s="87">
        <v>0</v>
      </c>
      <c r="K19" s="87">
        <f>SUM(L19:M19)</f>
        <v>3222</v>
      </c>
      <c r="L19" s="87">
        <v>228</v>
      </c>
      <c r="M19" s="87">
        <v>2994</v>
      </c>
      <c r="N19" s="87">
        <f>SUM(O19,+V19,+AC19)</f>
        <v>4369</v>
      </c>
      <c r="O19" s="87">
        <f>SUM(P19:U19)</f>
        <v>1375</v>
      </c>
      <c r="P19" s="87">
        <v>1375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2994</v>
      </c>
      <c r="W19" s="87">
        <v>2994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2</v>
      </c>
      <c r="AG19" s="87">
        <v>2</v>
      </c>
      <c r="AH19" s="87">
        <v>0</v>
      </c>
      <c r="AI19" s="87">
        <v>0</v>
      </c>
      <c r="AJ19" s="87">
        <f>SUM(AK19:AS19)</f>
        <v>2</v>
      </c>
      <c r="AK19" s="87">
        <v>0</v>
      </c>
      <c r="AL19" s="87">
        <v>0</v>
      </c>
      <c r="AM19" s="87">
        <v>2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39</v>
      </c>
      <c r="B20" s="96" t="s">
        <v>286</v>
      </c>
      <c r="C20" s="85" t="s">
        <v>287</v>
      </c>
      <c r="D20" s="87">
        <f>SUM(E20,+H20,+K20)</f>
        <v>6196</v>
      </c>
      <c r="E20" s="87">
        <f>SUM(F20:G20)</f>
        <v>0</v>
      </c>
      <c r="F20" s="87">
        <v>0</v>
      </c>
      <c r="G20" s="87">
        <v>0</v>
      </c>
      <c r="H20" s="87">
        <f>SUM(I20:J20)</f>
        <v>2229</v>
      </c>
      <c r="I20" s="87">
        <v>2229</v>
      </c>
      <c r="J20" s="87">
        <v>0</v>
      </c>
      <c r="K20" s="87">
        <f>SUM(L20:M20)</f>
        <v>3967</v>
      </c>
      <c r="L20" s="87">
        <v>0</v>
      </c>
      <c r="M20" s="87">
        <v>3967</v>
      </c>
      <c r="N20" s="87">
        <f>SUM(O20,+V20,+AC20)</f>
        <v>6196</v>
      </c>
      <c r="O20" s="87">
        <f>SUM(P20:U20)</f>
        <v>2229</v>
      </c>
      <c r="P20" s="87">
        <v>2229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3967</v>
      </c>
      <c r="W20" s="87">
        <v>3967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23</v>
      </c>
      <c r="AG20" s="87">
        <v>23</v>
      </c>
      <c r="AH20" s="87">
        <v>0</v>
      </c>
      <c r="AI20" s="87">
        <v>0</v>
      </c>
      <c r="AJ20" s="87">
        <f>SUM(AK20:AS20)</f>
        <v>23</v>
      </c>
      <c r="AK20" s="87">
        <v>0</v>
      </c>
      <c r="AL20" s="87">
        <v>0</v>
      </c>
      <c r="AM20" s="87">
        <v>23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39</v>
      </c>
      <c r="B21" s="96" t="s">
        <v>288</v>
      </c>
      <c r="C21" s="85" t="s">
        <v>289</v>
      </c>
      <c r="D21" s="87">
        <f>SUM(E21,+H21,+K21)</f>
        <v>13589</v>
      </c>
      <c r="E21" s="87">
        <f>SUM(F21:G21)</f>
        <v>0</v>
      </c>
      <c r="F21" s="87">
        <v>0</v>
      </c>
      <c r="G21" s="87">
        <v>0</v>
      </c>
      <c r="H21" s="87">
        <f>SUM(I21:J21)</f>
        <v>3857</v>
      </c>
      <c r="I21" s="87">
        <v>3857</v>
      </c>
      <c r="J21" s="87">
        <v>0</v>
      </c>
      <c r="K21" s="87">
        <f>SUM(L21:M21)</f>
        <v>9732</v>
      </c>
      <c r="L21" s="87">
        <v>0</v>
      </c>
      <c r="M21" s="87">
        <v>9732</v>
      </c>
      <c r="N21" s="87">
        <f>SUM(O21,+V21,+AC21)</f>
        <v>13589</v>
      </c>
      <c r="O21" s="87">
        <f>SUM(P21:U21)</f>
        <v>3857</v>
      </c>
      <c r="P21" s="87">
        <v>3857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9732</v>
      </c>
      <c r="W21" s="87">
        <v>9732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500</v>
      </c>
      <c r="AG21" s="87">
        <v>500</v>
      </c>
      <c r="AH21" s="87">
        <v>0</v>
      </c>
      <c r="AI21" s="87">
        <v>0</v>
      </c>
      <c r="AJ21" s="87">
        <f>SUM(AK21:AS21)</f>
        <v>500</v>
      </c>
      <c r="AK21" s="87">
        <v>0</v>
      </c>
      <c r="AL21" s="87">
        <v>0</v>
      </c>
      <c r="AM21" s="87">
        <v>500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39</v>
      </c>
      <c r="B22" s="96" t="s">
        <v>290</v>
      </c>
      <c r="C22" s="85" t="s">
        <v>291</v>
      </c>
      <c r="D22" s="87">
        <f>SUM(E22,+H22,+K22)</f>
        <v>48962</v>
      </c>
      <c r="E22" s="87">
        <f>SUM(F22:G22)</f>
        <v>0</v>
      </c>
      <c r="F22" s="87">
        <v>0</v>
      </c>
      <c r="G22" s="87">
        <v>0</v>
      </c>
      <c r="H22" s="87">
        <f>SUM(I22:J22)</f>
        <v>5490</v>
      </c>
      <c r="I22" s="87">
        <v>5490</v>
      </c>
      <c r="J22" s="87">
        <v>0</v>
      </c>
      <c r="K22" s="87">
        <f>SUM(L22:M22)</f>
        <v>43472</v>
      </c>
      <c r="L22" s="87">
        <v>0</v>
      </c>
      <c r="M22" s="87">
        <v>43472</v>
      </c>
      <c r="N22" s="87">
        <f>SUM(O22,+V22,+AC22)</f>
        <v>48975</v>
      </c>
      <c r="O22" s="87">
        <f>SUM(P22:U22)</f>
        <v>5490</v>
      </c>
      <c r="P22" s="87">
        <v>5490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43472</v>
      </c>
      <c r="W22" s="87">
        <v>43472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13</v>
      </c>
      <c r="AD22" s="87">
        <v>13</v>
      </c>
      <c r="AE22" s="87">
        <v>0</v>
      </c>
      <c r="AF22" s="87">
        <f>SUM(AG22:AI22)</f>
        <v>215</v>
      </c>
      <c r="AG22" s="87">
        <v>215</v>
      </c>
      <c r="AH22" s="87">
        <v>0</v>
      </c>
      <c r="AI22" s="87">
        <v>0</v>
      </c>
      <c r="AJ22" s="87">
        <f>SUM(AK22:AS22)</f>
        <v>348</v>
      </c>
      <c r="AK22" s="87">
        <v>0</v>
      </c>
      <c r="AL22" s="87">
        <v>133</v>
      </c>
      <c r="AM22" s="87">
        <v>215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133</v>
      </c>
      <c r="BA22" s="87">
        <v>133</v>
      </c>
      <c r="BB22" s="87">
        <v>0</v>
      </c>
      <c r="BC22" s="87">
        <v>0</v>
      </c>
    </row>
    <row r="23" spans="1:55" ht="13.5" customHeight="1">
      <c r="A23" s="98" t="s">
        <v>39</v>
      </c>
      <c r="B23" s="96" t="s">
        <v>292</v>
      </c>
      <c r="C23" s="85" t="s">
        <v>293</v>
      </c>
      <c r="D23" s="87">
        <f>SUM(E23,+H23,+K23)</f>
        <v>8460</v>
      </c>
      <c r="E23" s="87">
        <f>SUM(F23:G23)</f>
        <v>2056</v>
      </c>
      <c r="F23" s="87">
        <v>2056</v>
      </c>
      <c r="G23" s="87">
        <v>0</v>
      </c>
      <c r="H23" s="87">
        <f>SUM(I23:J23)</f>
        <v>6404</v>
      </c>
      <c r="I23" s="87">
        <v>0</v>
      </c>
      <c r="J23" s="87">
        <v>6404</v>
      </c>
      <c r="K23" s="87">
        <f>SUM(L23:M23)</f>
        <v>0</v>
      </c>
      <c r="L23" s="87">
        <v>0</v>
      </c>
      <c r="M23" s="87">
        <v>0</v>
      </c>
      <c r="N23" s="87">
        <f>SUM(O23,+V23,+AC23)</f>
        <v>8460</v>
      </c>
      <c r="O23" s="87">
        <f>SUM(P23:U23)</f>
        <v>2056</v>
      </c>
      <c r="P23" s="87">
        <v>2056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6404</v>
      </c>
      <c r="W23" s="87">
        <v>6404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311</v>
      </c>
      <c r="AG23" s="87">
        <v>311</v>
      </c>
      <c r="AH23" s="87">
        <v>0</v>
      </c>
      <c r="AI23" s="87">
        <v>0</v>
      </c>
      <c r="AJ23" s="87">
        <f>SUM(AK23:AS23)</f>
        <v>311</v>
      </c>
      <c r="AK23" s="87">
        <v>0</v>
      </c>
      <c r="AL23" s="87">
        <v>0</v>
      </c>
      <c r="AM23" s="87">
        <v>311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39</v>
      </c>
      <c r="B24" s="96" t="s">
        <v>294</v>
      </c>
      <c r="C24" s="85" t="s">
        <v>295</v>
      </c>
      <c r="D24" s="87">
        <f>SUM(E24,+H24,+K24)</f>
        <v>15453</v>
      </c>
      <c r="E24" s="87">
        <f>SUM(F24:G24)</f>
        <v>0</v>
      </c>
      <c r="F24" s="87">
        <v>0</v>
      </c>
      <c r="G24" s="87">
        <v>0</v>
      </c>
      <c r="H24" s="87">
        <f>SUM(I24:J24)</f>
        <v>5862</v>
      </c>
      <c r="I24" s="87">
        <v>5862</v>
      </c>
      <c r="J24" s="87">
        <v>0</v>
      </c>
      <c r="K24" s="87">
        <f>SUM(L24:M24)</f>
        <v>9591</v>
      </c>
      <c r="L24" s="87">
        <v>0</v>
      </c>
      <c r="M24" s="87">
        <v>9591</v>
      </c>
      <c r="N24" s="87">
        <f>SUM(O24,+V24,+AC24)</f>
        <v>15453</v>
      </c>
      <c r="O24" s="87">
        <f>SUM(P24:U24)</f>
        <v>5862</v>
      </c>
      <c r="P24" s="87">
        <v>5862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9591</v>
      </c>
      <c r="W24" s="87">
        <v>9591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131</v>
      </c>
      <c r="AG24" s="87">
        <v>131</v>
      </c>
      <c r="AH24" s="87">
        <v>0</v>
      </c>
      <c r="AI24" s="87">
        <v>0</v>
      </c>
      <c r="AJ24" s="87">
        <f>SUM(AK24:AS24)</f>
        <v>131</v>
      </c>
      <c r="AK24" s="87">
        <v>0</v>
      </c>
      <c r="AL24" s="87">
        <v>0</v>
      </c>
      <c r="AM24" s="87">
        <v>128</v>
      </c>
      <c r="AN24" s="87">
        <v>0</v>
      </c>
      <c r="AO24" s="87">
        <v>0</v>
      </c>
      <c r="AP24" s="87">
        <v>0</v>
      </c>
      <c r="AQ24" s="87">
        <v>0</v>
      </c>
      <c r="AR24" s="87">
        <v>3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39</v>
      </c>
      <c r="B25" s="96" t="s">
        <v>296</v>
      </c>
      <c r="C25" s="85" t="s">
        <v>297</v>
      </c>
      <c r="D25" s="87">
        <f>SUM(E25,+H25,+K25)</f>
        <v>1761</v>
      </c>
      <c r="E25" s="87">
        <f>SUM(F25:G25)</f>
        <v>0</v>
      </c>
      <c r="F25" s="87">
        <v>0</v>
      </c>
      <c r="G25" s="87">
        <v>0</v>
      </c>
      <c r="H25" s="87">
        <f>SUM(I25:J25)</f>
        <v>1761</v>
      </c>
      <c r="I25" s="87">
        <v>559</v>
      </c>
      <c r="J25" s="87">
        <v>1202</v>
      </c>
      <c r="K25" s="87">
        <f>SUM(L25:M25)</f>
        <v>0</v>
      </c>
      <c r="L25" s="87">
        <v>0</v>
      </c>
      <c r="M25" s="87">
        <v>0</v>
      </c>
      <c r="N25" s="87">
        <f>SUM(O25,+V25,+AC25)</f>
        <v>1761</v>
      </c>
      <c r="O25" s="87">
        <f>SUM(P25:U25)</f>
        <v>559</v>
      </c>
      <c r="P25" s="87">
        <v>0</v>
      </c>
      <c r="Q25" s="87">
        <v>0</v>
      </c>
      <c r="R25" s="87">
        <v>0</v>
      </c>
      <c r="S25" s="87">
        <v>559</v>
      </c>
      <c r="T25" s="87">
        <v>0</v>
      </c>
      <c r="U25" s="87">
        <v>0</v>
      </c>
      <c r="V25" s="87">
        <f>SUM(W25:AB25)</f>
        <v>1202</v>
      </c>
      <c r="W25" s="87">
        <v>0</v>
      </c>
      <c r="X25" s="87">
        <v>0</v>
      </c>
      <c r="Y25" s="87">
        <v>0</v>
      </c>
      <c r="Z25" s="87">
        <v>1202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39</v>
      </c>
      <c r="B26" s="96" t="s">
        <v>298</v>
      </c>
      <c r="C26" s="85" t="s">
        <v>299</v>
      </c>
      <c r="D26" s="87">
        <f>SUM(E26,+H26,+K26)</f>
        <v>9476</v>
      </c>
      <c r="E26" s="87">
        <f>SUM(F26:G26)</f>
        <v>0</v>
      </c>
      <c r="F26" s="87">
        <v>0</v>
      </c>
      <c r="G26" s="87">
        <v>0</v>
      </c>
      <c r="H26" s="87">
        <f>SUM(I26:J26)</f>
        <v>1721</v>
      </c>
      <c r="I26" s="87">
        <v>1164</v>
      </c>
      <c r="J26" s="87">
        <v>557</v>
      </c>
      <c r="K26" s="87">
        <f>SUM(L26:M26)</f>
        <v>7755</v>
      </c>
      <c r="L26" s="87">
        <v>286</v>
      </c>
      <c r="M26" s="87">
        <v>7469</v>
      </c>
      <c r="N26" s="87">
        <f>SUM(O26,+V26,+AC26)</f>
        <v>9476</v>
      </c>
      <c r="O26" s="87">
        <f>SUM(P26:U26)</f>
        <v>1450</v>
      </c>
      <c r="P26" s="87">
        <v>1450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8026</v>
      </c>
      <c r="W26" s="87">
        <v>8026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86</v>
      </c>
      <c r="AG26" s="87">
        <v>86</v>
      </c>
      <c r="AH26" s="87">
        <v>0</v>
      </c>
      <c r="AI26" s="87">
        <v>0</v>
      </c>
      <c r="AJ26" s="87">
        <f>SUM(AK26:AS26)</f>
        <v>86</v>
      </c>
      <c r="AK26" s="87">
        <v>0</v>
      </c>
      <c r="AL26" s="87">
        <v>0</v>
      </c>
      <c r="AM26" s="87">
        <v>86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39</v>
      </c>
      <c r="B27" s="96" t="s">
        <v>300</v>
      </c>
      <c r="C27" s="85" t="s">
        <v>301</v>
      </c>
      <c r="D27" s="87">
        <f>SUM(E27,+H27,+K27)</f>
        <v>5468</v>
      </c>
      <c r="E27" s="87">
        <f>SUM(F27:G27)</f>
        <v>0</v>
      </c>
      <c r="F27" s="87">
        <v>0</v>
      </c>
      <c r="G27" s="87">
        <v>0</v>
      </c>
      <c r="H27" s="87">
        <f>SUM(I27:J27)</f>
        <v>1470</v>
      </c>
      <c r="I27" s="87">
        <v>1470</v>
      </c>
      <c r="J27" s="87">
        <v>0</v>
      </c>
      <c r="K27" s="87">
        <f>SUM(L27:M27)</f>
        <v>3998</v>
      </c>
      <c r="L27" s="87">
        <v>0</v>
      </c>
      <c r="M27" s="87">
        <v>3998</v>
      </c>
      <c r="N27" s="87">
        <f>SUM(O27,+V27,+AC27)</f>
        <v>5468</v>
      </c>
      <c r="O27" s="87">
        <f>SUM(P27:U27)</f>
        <v>1470</v>
      </c>
      <c r="P27" s="87">
        <v>0</v>
      </c>
      <c r="Q27" s="87">
        <v>0</v>
      </c>
      <c r="R27" s="87">
        <v>0</v>
      </c>
      <c r="S27" s="87">
        <v>1470</v>
      </c>
      <c r="T27" s="87">
        <v>0</v>
      </c>
      <c r="U27" s="87">
        <v>0</v>
      </c>
      <c r="V27" s="87">
        <f>SUM(W27:AB27)</f>
        <v>3998</v>
      </c>
      <c r="W27" s="87">
        <v>0</v>
      </c>
      <c r="X27" s="87">
        <v>0</v>
      </c>
      <c r="Y27" s="87">
        <v>0</v>
      </c>
      <c r="Z27" s="87">
        <v>3998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39</v>
      </c>
      <c r="B28" s="96" t="s">
        <v>302</v>
      </c>
      <c r="C28" s="85" t="s">
        <v>303</v>
      </c>
      <c r="D28" s="87">
        <f>SUM(E28,+H28,+K28)</f>
        <v>2181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2181</v>
      </c>
      <c r="L28" s="87">
        <v>769</v>
      </c>
      <c r="M28" s="87">
        <v>1412</v>
      </c>
      <c r="N28" s="87">
        <f>SUM(O28,+V28,+AC28)</f>
        <v>2181</v>
      </c>
      <c r="O28" s="87">
        <f>SUM(P28:U28)</f>
        <v>769</v>
      </c>
      <c r="P28" s="87">
        <v>769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1412</v>
      </c>
      <c r="W28" s="87">
        <v>1412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0</v>
      </c>
      <c r="AG28" s="87">
        <v>0</v>
      </c>
      <c r="AH28" s="87">
        <v>0</v>
      </c>
      <c r="AI28" s="87">
        <v>0</v>
      </c>
      <c r="AJ28" s="87">
        <f>SUM(AK28:AS28)</f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39</v>
      </c>
      <c r="B29" s="96" t="s">
        <v>304</v>
      </c>
      <c r="C29" s="85" t="s">
        <v>305</v>
      </c>
      <c r="D29" s="87">
        <f>SUM(E29,+H29,+K29)</f>
        <v>478</v>
      </c>
      <c r="E29" s="87">
        <f>SUM(F29:G29)</f>
        <v>0</v>
      </c>
      <c r="F29" s="87">
        <v>0</v>
      </c>
      <c r="G29" s="87">
        <v>0</v>
      </c>
      <c r="H29" s="87">
        <f>SUM(I29:J29)</f>
        <v>166</v>
      </c>
      <c r="I29" s="87">
        <v>166</v>
      </c>
      <c r="J29" s="87">
        <v>0</v>
      </c>
      <c r="K29" s="87">
        <f>SUM(L29:M29)</f>
        <v>312</v>
      </c>
      <c r="L29" s="87">
        <v>0</v>
      </c>
      <c r="M29" s="87">
        <v>312</v>
      </c>
      <c r="N29" s="87">
        <f>SUM(O29,+V29,+AC29)</f>
        <v>478</v>
      </c>
      <c r="O29" s="87">
        <f>SUM(P29:U29)</f>
        <v>166</v>
      </c>
      <c r="P29" s="87">
        <v>166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312</v>
      </c>
      <c r="W29" s="87">
        <v>312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16</v>
      </c>
      <c r="AG29" s="87">
        <v>16</v>
      </c>
      <c r="AH29" s="87">
        <v>0</v>
      </c>
      <c r="AI29" s="87">
        <v>0</v>
      </c>
      <c r="AJ29" s="87">
        <f>SUM(AK29:AS29)</f>
        <v>16</v>
      </c>
      <c r="AK29" s="87">
        <v>0</v>
      </c>
      <c r="AL29" s="87">
        <v>0</v>
      </c>
      <c r="AM29" s="87">
        <v>16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39</v>
      </c>
      <c r="B30" s="96" t="s">
        <v>306</v>
      </c>
      <c r="C30" s="85" t="s">
        <v>307</v>
      </c>
      <c r="D30" s="87">
        <f>SUM(E30,+H30,+K30)</f>
        <v>4566</v>
      </c>
      <c r="E30" s="87">
        <f>SUM(F30:G30)</f>
        <v>0</v>
      </c>
      <c r="F30" s="87">
        <v>0</v>
      </c>
      <c r="G30" s="87">
        <v>0</v>
      </c>
      <c r="H30" s="87">
        <f>SUM(I30:J30)</f>
        <v>469</v>
      </c>
      <c r="I30" s="87">
        <v>469</v>
      </c>
      <c r="J30" s="87">
        <v>0</v>
      </c>
      <c r="K30" s="87">
        <f>SUM(L30:M30)</f>
        <v>4097</v>
      </c>
      <c r="L30" s="87">
        <v>0</v>
      </c>
      <c r="M30" s="87">
        <v>4097</v>
      </c>
      <c r="N30" s="87">
        <f>SUM(O30,+V30,+AC30)</f>
        <v>4567</v>
      </c>
      <c r="O30" s="87">
        <f>SUM(P30:U30)</f>
        <v>469</v>
      </c>
      <c r="P30" s="87">
        <v>469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4097</v>
      </c>
      <c r="W30" s="87">
        <v>4097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1</v>
      </c>
      <c r="AD30" s="87">
        <v>1</v>
      </c>
      <c r="AE30" s="87">
        <v>0</v>
      </c>
      <c r="AF30" s="87">
        <f>SUM(AG30:AI30)</f>
        <v>0</v>
      </c>
      <c r="AG30" s="87">
        <v>0</v>
      </c>
      <c r="AH30" s="87">
        <v>0</v>
      </c>
      <c r="AI30" s="87">
        <v>0</v>
      </c>
      <c r="AJ30" s="87">
        <f>SUM(AK30:AS30)</f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39</v>
      </c>
      <c r="B31" s="96" t="s">
        <v>308</v>
      </c>
      <c r="C31" s="85" t="s">
        <v>309</v>
      </c>
      <c r="D31" s="87">
        <f>SUM(E31,+H31,+K31)</f>
        <v>4089</v>
      </c>
      <c r="E31" s="87">
        <f>SUM(F31:G31)</f>
        <v>0</v>
      </c>
      <c r="F31" s="87">
        <v>0</v>
      </c>
      <c r="G31" s="87">
        <v>0</v>
      </c>
      <c r="H31" s="87">
        <f>SUM(I31:J31)</f>
        <v>926</v>
      </c>
      <c r="I31" s="87">
        <v>926</v>
      </c>
      <c r="J31" s="87">
        <v>0</v>
      </c>
      <c r="K31" s="87">
        <f>SUM(L31:M31)</f>
        <v>3163</v>
      </c>
      <c r="L31" s="87">
        <v>0</v>
      </c>
      <c r="M31" s="87">
        <v>3163</v>
      </c>
      <c r="N31" s="87">
        <f>SUM(O31,+V31,+AC31)</f>
        <v>4089</v>
      </c>
      <c r="O31" s="87">
        <f>SUM(P31:U31)</f>
        <v>926</v>
      </c>
      <c r="P31" s="87">
        <v>926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3163</v>
      </c>
      <c r="W31" s="87">
        <v>3163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200</v>
      </c>
      <c r="AG31" s="87">
        <v>200</v>
      </c>
      <c r="AH31" s="87">
        <v>0</v>
      </c>
      <c r="AI31" s="87">
        <v>0</v>
      </c>
      <c r="AJ31" s="87">
        <f>SUM(AK31:AS31)</f>
        <v>200</v>
      </c>
      <c r="AK31" s="87">
        <v>0</v>
      </c>
      <c r="AL31" s="87">
        <v>0</v>
      </c>
      <c r="AM31" s="87">
        <v>200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30</v>
      </c>
      <c r="BA31" s="87">
        <v>30</v>
      </c>
      <c r="BB31" s="87">
        <v>0</v>
      </c>
      <c r="BC31" s="87">
        <v>0</v>
      </c>
    </row>
    <row r="32" spans="1:55" ht="13.5" customHeight="1">
      <c r="A32" s="98" t="s">
        <v>39</v>
      </c>
      <c r="B32" s="96" t="s">
        <v>310</v>
      </c>
      <c r="C32" s="85" t="s">
        <v>311</v>
      </c>
      <c r="D32" s="87">
        <f>SUM(E32,+H32,+K32)</f>
        <v>1319</v>
      </c>
      <c r="E32" s="87">
        <f>SUM(F32:G32)</f>
        <v>0</v>
      </c>
      <c r="F32" s="87">
        <v>0</v>
      </c>
      <c r="G32" s="87">
        <v>0</v>
      </c>
      <c r="H32" s="87">
        <f>SUM(I32:J32)</f>
        <v>22</v>
      </c>
      <c r="I32" s="87">
        <v>22</v>
      </c>
      <c r="J32" s="87">
        <v>0</v>
      </c>
      <c r="K32" s="87">
        <f>SUM(L32:M32)</f>
        <v>1297</v>
      </c>
      <c r="L32" s="87">
        <v>0</v>
      </c>
      <c r="M32" s="87">
        <v>1297</v>
      </c>
      <c r="N32" s="87">
        <f>SUM(O32,+V32,+AC32)</f>
        <v>1319</v>
      </c>
      <c r="O32" s="87">
        <f>SUM(P32:U32)</f>
        <v>22</v>
      </c>
      <c r="P32" s="87">
        <v>22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1297</v>
      </c>
      <c r="W32" s="87">
        <v>1297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0</v>
      </c>
      <c r="AG32" s="87">
        <v>0</v>
      </c>
      <c r="AH32" s="87">
        <v>0</v>
      </c>
      <c r="AI32" s="87">
        <v>0</v>
      </c>
      <c r="AJ32" s="87">
        <f>SUM(AK32:AS32)</f>
        <v>0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39</v>
      </c>
      <c r="B33" s="96" t="s">
        <v>312</v>
      </c>
      <c r="C33" s="85" t="s">
        <v>313</v>
      </c>
      <c r="D33" s="87">
        <f>SUM(E33,+H33,+K33)</f>
        <v>3890</v>
      </c>
      <c r="E33" s="87">
        <f>SUM(F33:G33)</f>
        <v>0</v>
      </c>
      <c r="F33" s="87">
        <v>0</v>
      </c>
      <c r="G33" s="87">
        <v>0</v>
      </c>
      <c r="H33" s="87">
        <f>SUM(I33:J33)</f>
        <v>147</v>
      </c>
      <c r="I33" s="87">
        <v>147</v>
      </c>
      <c r="J33" s="87">
        <v>0</v>
      </c>
      <c r="K33" s="87">
        <f>SUM(L33:M33)</f>
        <v>3743</v>
      </c>
      <c r="L33" s="87">
        <v>157</v>
      </c>
      <c r="M33" s="87">
        <v>3586</v>
      </c>
      <c r="N33" s="87">
        <f>SUM(O33,+V33,+AC33)</f>
        <v>3890</v>
      </c>
      <c r="O33" s="87">
        <f>SUM(P33:U33)</f>
        <v>304</v>
      </c>
      <c r="P33" s="87">
        <v>304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3586</v>
      </c>
      <c r="W33" s="87">
        <v>3586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35</v>
      </c>
      <c r="AG33" s="87">
        <v>35</v>
      </c>
      <c r="AH33" s="87">
        <v>0</v>
      </c>
      <c r="AI33" s="87">
        <v>0</v>
      </c>
      <c r="AJ33" s="87">
        <f>SUM(AK33:AS33)</f>
        <v>35</v>
      </c>
      <c r="AK33" s="87">
        <v>0</v>
      </c>
      <c r="AL33" s="87">
        <v>0</v>
      </c>
      <c r="AM33" s="87">
        <v>35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39</v>
      </c>
      <c r="B34" s="96" t="s">
        <v>314</v>
      </c>
      <c r="C34" s="85" t="s">
        <v>315</v>
      </c>
      <c r="D34" s="87">
        <f>SUM(E34,+H34,+K34)</f>
        <v>1867</v>
      </c>
      <c r="E34" s="87">
        <f>SUM(F34:G34)</f>
        <v>0</v>
      </c>
      <c r="F34" s="87">
        <v>0</v>
      </c>
      <c r="G34" s="87">
        <v>0</v>
      </c>
      <c r="H34" s="87">
        <f>SUM(I34:J34)</f>
        <v>941</v>
      </c>
      <c r="I34" s="87">
        <v>941</v>
      </c>
      <c r="J34" s="87">
        <v>0</v>
      </c>
      <c r="K34" s="87">
        <f>SUM(L34:M34)</f>
        <v>926</v>
      </c>
      <c r="L34" s="87">
        <v>0</v>
      </c>
      <c r="M34" s="87">
        <v>926</v>
      </c>
      <c r="N34" s="87">
        <f>SUM(O34,+V34,+AC34)</f>
        <v>1867</v>
      </c>
      <c r="O34" s="87">
        <f>SUM(P34:U34)</f>
        <v>941</v>
      </c>
      <c r="P34" s="87">
        <v>941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926</v>
      </c>
      <c r="W34" s="87">
        <v>926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3</v>
      </c>
      <c r="AG34" s="87">
        <v>3</v>
      </c>
      <c r="AH34" s="87">
        <v>0</v>
      </c>
      <c r="AI34" s="87">
        <v>0</v>
      </c>
      <c r="AJ34" s="87">
        <f>SUM(AK34:AS34)</f>
        <v>3</v>
      </c>
      <c r="AK34" s="87">
        <v>0</v>
      </c>
      <c r="AL34" s="87">
        <v>0</v>
      </c>
      <c r="AM34" s="87">
        <v>3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39</v>
      </c>
      <c r="B35" s="96" t="s">
        <v>316</v>
      </c>
      <c r="C35" s="85" t="s">
        <v>317</v>
      </c>
      <c r="D35" s="87">
        <f>SUM(E35,+H35,+K35)</f>
        <v>2723</v>
      </c>
      <c r="E35" s="87">
        <f>SUM(F35:G35)</f>
        <v>0</v>
      </c>
      <c r="F35" s="87">
        <v>0</v>
      </c>
      <c r="G35" s="87">
        <v>0</v>
      </c>
      <c r="H35" s="87">
        <f>SUM(I35:J35)</f>
        <v>2723</v>
      </c>
      <c r="I35" s="87">
        <v>38</v>
      </c>
      <c r="J35" s="87">
        <v>2685</v>
      </c>
      <c r="K35" s="87">
        <f>SUM(L35:M35)</f>
        <v>0</v>
      </c>
      <c r="L35" s="87">
        <v>0</v>
      </c>
      <c r="M35" s="87">
        <v>0</v>
      </c>
      <c r="N35" s="87">
        <f>SUM(O35,+V35,+AC35)</f>
        <v>2723</v>
      </c>
      <c r="O35" s="87">
        <f>SUM(P35:U35)</f>
        <v>38</v>
      </c>
      <c r="P35" s="87">
        <v>38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2685</v>
      </c>
      <c r="W35" s="87">
        <v>2685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187</v>
      </c>
      <c r="AG35" s="87">
        <v>187</v>
      </c>
      <c r="AH35" s="87">
        <v>0</v>
      </c>
      <c r="AI35" s="87">
        <v>0</v>
      </c>
      <c r="AJ35" s="87">
        <f>SUM(AK35:AS35)</f>
        <v>187</v>
      </c>
      <c r="AK35" s="87">
        <v>0</v>
      </c>
      <c r="AL35" s="87">
        <v>0</v>
      </c>
      <c r="AM35" s="87">
        <v>187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39</v>
      </c>
      <c r="B36" s="96" t="s">
        <v>318</v>
      </c>
      <c r="C36" s="85" t="s">
        <v>319</v>
      </c>
      <c r="D36" s="87">
        <f>SUM(E36,+H36,+K36)</f>
        <v>4475</v>
      </c>
      <c r="E36" s="87">
        <f>SUM(F36:G36)</f>
        <v>3099</v>
      </c>
      <c r="F36" s="87">
        <v>3099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1376</v>
      </c>
      <c r="L36" s="87">
        <v>517</v>
      </c>
      <c r="M36" s="87">
        <v>859</v>
      </c>
      <c r="N36" s="87">
        <f>SUM(O36,+V36,+AC36)</f>
        <v>4475</v>
      </c>
      <c r="O36" s="87">
        <f>SUM(P36:U36)</f>
        <v>3616</v>
      </c>
      <c r="P36" s="87">
        <v>517</v>
      </c>
      <c r="Q36" s="87">
        <v>0</v>
      </c>
      <c r="R36" s="87">
        <v>0</v>
      </c>
      <c r="S36" s="87">
        <v>3099</v>
      </c>
      <c r="T36" s="87">
        <v>0</v>
      </c>
      <c r="U36" s="87">
        <v>0</v>
      </c>
      <c r="V36" s="87">
        <f>SUM(W36:AB36)</f>
        <v>859</v>
      </c>
      <c r="W36" s="87">
        <v>859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0</v>
      </c>
      <c r="AG36" s="87">
        <v>0</v>
      </c>
      <c r="AH36" s="87">
        <v>0</v>
      </c>
      <c r="AI36" s="87">
        <v>0</v>
      </c>
      <c r="AJ36" s="87">
        <f>SUM(AK36:AS36)</f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39</v>
      </c>
      <c r="B37" s="96" t="s">
        <v>320</v>
      </c>
      <c r="C37" s="85" t="s">
        <v>321</v>
      </c>
      <c r="D37" s="87">
        <f>SUM(E37,+H37,+K37)</f>
        <v>12</v>
      </c>
      <c r="E37" s="87">
        <f>SUM(F37:G37)</f>
        <v>12</v>
      </c>
      <c r="F37" s="87">
        <v>0</v>
      </c>
      <c r="G37" s="87">
        <v>12</v>
      </c>
      <c r="H37" s="87">
        <f>SUM(I37:J37)</f>
        <v>0</v>
      </c>
      <c r="I37" s="87">
        <v>0</v>
      </c>
      <c r="J37" s="87">
        <v>0</v>
      </c>
      <c r="K37" s="87">
        <f>SUM(L37:M37)</f>
        <v>0</v>
      </c>
      <c r="L37" s="87">
        <v>0</v>
      </c>
      <c r="M37" s="87">
        <v>0</v>
      </c>
      <c r="N37" s="87">
        <f>SUM(O37,+V37,+AC37)</f>
        <v>12</v>
      </c>
      <c r="O37" s="87">
        <f>SUM(P37:U37)</f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12</v>
      </c>
      <c r="W37" s="87">
        <v>12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12</v>
      </c>
      <c r="AG37" s="87">
        <v>12</v>
      </c>
      <c r="AH37" s="87">
        <v>0</v>
      </c>
      <c r="AI37" s="87">
        <v>0</v>
      </c>
      <c r="AJ37" s="87">
        <f>SUM(AK37:AS37)</f>
        <v>12</v>
      </c>
      <c r="AK37" s="87">
        <v>0</v>
      </c>
      <c r="AL37" s="87">
        <v>0</v>
      </c>
      <c r="AM37" s="87">
        <v>12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37">
    <sortCondition ref="A8:A37"/>
    <sortCondition ref="B8:B37"/>
    <sortCondition ref="C8:C3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15000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15100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15202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15204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15205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15206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15208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15209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15210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15211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15212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15213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15216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15217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15218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15222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15223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15224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15225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15226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15227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15307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15342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15361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15385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15405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15461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15482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15504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15581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15586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2024-01-29T01:19:52Z</dcterms:modified>
</cp:coreProperties>
</file>