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4神奈川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組合分担金内訳!$A$6:$BE$39</definedName>
    <definedName name="_xlnm._FilterDatabase" localSheetId="3" hidden="1">'廃棄物事業経費（歳出）'!$A$6:$CI$46</definedName>
    <definedName name="_xlnm._FilterDatabase" localSheetId="2" hidden="1">'廃棄物事業経費（歳入）'!$A$6:$AE$46</definedName>
    <definedName name="_xlnm._FilterDatabase" localSheetId="0" hidden="1">'廃棄物事業経費（市町村）'!$A$6:$DJ$39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組合分担金内訳!$2:$40</definedName>
    <definedName name="_xlnm.Print_Area" localSheetId="3">'廃棄物事業経費（歳出）'!$2:$47</definedName>
    <definedName name="_xlnm.Print_Area" localSheetId="2">'廃棄物事業経費（歳入）'!$2:$47</definedName>
    <definedName name="_xlnm.Print_Area" localSheetId="0">'廃棄物事業経費（市町村）'!$2:$40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10" i="5"/>
  <c r="I13" i="5"/>
  <c r="I14" i="5"/>
  <c r="I18" i="5"/>
  <c r="I21" i="5"/>
  <c r="I22" i="5"/>
  <c r="I26" i="5"/>
  <c r="I29" i="5"/>
  <c r="I30" i="5"/>
  <c r="I34" i="5"/>
  <c r="I37" i="5"/>
  <c r="I3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G8" i="5"/>
  <c r="I8" i="5" s="1"/>
  <c r="G9" i="5"/>
  <c r="I9" i="5" s="1"/>
  <c r="G10" i="5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G19" i="5"/>
  <c r="I19" i="5" s="1"/>
  <c r="G20" i="5"/>
  <c r="G21" i="5"/>
  <c r="G22" i="5"/>
  <c r="G23" i="5"/>
  <c r="I23" i="5" s="1"/>
  <c r="G24" i="5"/>
  <c r="I24" i="5" s="1"/>
  <c r="G25" i="5"/>
  <c r="I25" i="5" s="1"/>
  <c r="G26" i="5"/>
  <c r="G27" i="5"/>
  <c r="I27" i="5" s="1"/>
  <c r="G28" i="5"/>
  <c r="G29" i="5"/>
  <c r="G30" i="5"/>
  <c r="G31" i="5"/>
  <c r="I31" i="5" s="1"/>
  <c r="G32" i="5"/>
  <c r="I32" i="5" s="1"/>
  <c r="G33" i="5"/>
  <c r="I33" i="5" s="1"/>
  <c r="G34" i="5"/>
  <c r="G35" i="5"/>
  <c r="I35" i="5" s="1"/>
  <c r="G36" i="5"/>
  <c r="G37" i="5"/>
  <c r="G38" i="5"/>
  <c r="G39" i="5"/>
  <c r="I39" i="5" s="1"/>
  <c r="G40" i="5"/>
  <c r="I40" i="5" s="1"/>
  <c r="F10" i="5"/>
  <c r="F11" i="5"/>
  <c r="F15" i="5"/>
  <c r="F18" i="5"/>
  <c r="F19" i="5"/>
  <c r="F23" i="5"/>
  <c r="F26" i="5"/>
  <c r="F27" i="5"/>
  <c r="F31" i="5"/>
  <c r="F34" i="5"/>
  <c r="F35" i="5"/>
  <c r="F39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D8" i="5"/>
  <c r="F8" i="5" s="1"/>
  <c r="D9" i="5"/>
  <c r="F9" i="5" s="1"/>
  <c r="D10" i="5"/>
  <c r="D11" i="5"/>
  <c r="D12" i="5"/>
  <c r="F12" i="5" s="1"/>
  <c r="D13" i="5"/>
  <c r="F13" i="5" s="1"/>
  <c r="D14" i="5"/>
  <c r="F14" i="5" s="1"/>
  <c r="D15" i="5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D24" i="5"/>
  <c r="F24" i="5" s="1"/>
  <c r="D25" i="5"/>
  <c r="F25" i="5" s="1"/>
  <c r="D26" i="5"/>
  <c r="D27" i="5"/>
  <c r="D28" i="5"/>
  <c r="F28" i="5" s="1"/>
  <c r="D29" i="5"/>
  <c r="F29" i="5" s="1"/>
  <c r="D30" i="5"/>
  <c r="F30" i="5" s="1"/>
  <c r="D31" i="5"/>
  <c r="D32" i="5"/>
  <c r="F32" i="5" s="1"/>
  <c r="D33" i="5"/>
  <c r="F33" i="5" s="1"/>
  <c r="D34" i="5"/>
  <c r="D35" i="5"/>
  <c r="D36" i="5"/>
  <c r="F36" i="5" s="1"/>
  <c r="D37" i="5"/>
  <c r="F37" i="5" s="1"/>
  <c r="D38" i="5"/>
  <c r="F38" i="5" s="1"/>
  <c r="D39" i="5"/>
  <c r="D40" i="5"/>
  <c r="F4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A39" i="4"/>
  <c r="CA4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V2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Q23" i="4"/>
  <c r="BQ31" i="4"/>
  <c r="BQ47" i="4"/>
  <c r="BP4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I15" i="4"/>
  <c r="BI31" i="4"/>
  <c r="BH31" i="4"/>
  <c r="BH39" i="4"/>
  <c r="BG15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CA31" i="4" s="1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O8" i="4"/>
  <c r="AO9" i="4"/>
  <c r="AO10" i="4"/>
  <c r="AO11" i="4"/>
  <c r="AO12" i="4"/>
  <c r="AO13" i="4"/>
  <c r="AO14" i="4"/>
  <c r="AO15" i="4"/>
  <c r="BQ15" i="4" s="1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N32" i="4"/>
  <c r="BG32" i="4" s="1"/>
  <c r="AN33" i="4"/>
  <c r="BG33" i="4" s="1"/>
  <c r="AN34" i="4"/>
  <c r="BG34" i="4" s="1"/>
  <c r="AN35" i="4"/>
  <c r="BG35" i="4" s="1"/>
  <c r="AN36" i="4"/>
  <c r="BG36" i="4" s="1"/>
  <c r="AN37" i="4"/>
  <c r="BG37" i="4" s="1"/>
  <c r="AN38" i="4"/>
  <c r="BG38" i="4" s="1"/>
  <c r="AN39" i="4"/>
  <c r="BG39" i="4" s="1"/>
  <c r="AN40" i="4"/>
  <c r="BG40" i="4" s="1"/>
  <c r="AN41" i="4"/>
  <c r="BG41" i="4" s="1"/>
  <c r="AN42" i="4"/>
  <c r="BG42" i="4" s="1"/>
  <c r="AN43" i="4"/>
  <c r="BG43" i="4" s="1"/>
  <c r="AN44" i="4"/>
  <c r="BG44" i="4" s="1"/>
  <c r="AN45" i="4"/>
  <c r="BG45" i="4" s="1"/>
  <c r="AN46" i="4"/>
  <c r="BG46" i="4" s="1"/>
  <c r="AN47" i="4"/>
  <c r="BG47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BH23" i="4" s="1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E15" i="4"/>
  <c r="CI15" i="4" s="1"/>
  <c r="AE23" i="4"/>
  <c r="CI23" i="4" s="1"/>
  <c r="AE39" i="4"/>
  <c r="CI39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AE31" i="4" s="1"/>
  <c r="CI31" i="4" s="1"/>
  <c r="D32" i="4"/>
  <c r="BH32" i="4" s="1"/>
  <c r="D33" i="4"/>
  <c r="BH33" i="4" s="1"/>
  <c r="D34" i="4"/>
  <c r="BH34" i="4" s="1"/>
  <c r="D35" i="4"/>
  <c r="BH35" i="4" s="1"/>
  <c r="D36" i="4"/>
  <c r="BH36" i="4" s="1"/>
  <c r="D37" i="4"/>
  <c r="BH37" i="4" s="1"/>
  <c r="D38" i="4"/>
  <c r="BH38" i="4" s="1"/>
  <c r="D39" i="4"/>
  <c r="D40" i="4"/>
  <c r="BH40" i="4" s="1"/>
  <c r="D41" i="4"/>
  <c r="BH41" i="4" s="1"/>
  <c r="D42" i="4"/>
  <c r="BH42" i="4" s="1"/>
  <c r="D43" i="4"/>
  <c r="BH43" i="4" s="1"/>
  <c r="D44" i="4"/>
  <c r="BH44" i="4" s="1"/>
  <c r="D45" i="4"/>
  <c r="BH45" i="4" s="1"/>
  <c r="D46" i="4"/>
  <c r="BH46" i="4" s="1"/>
  <c r="D47" i="4"/>
  <c r="BH4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W31" i="3"/>
  <c r="W39" i="3"/>
  <c r="W47" i="3"/>
  <c r="V23" i="3"/>
  <c r="V3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8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8" i="2"/>
  <c r="CJ12" i="2"/>
  <c r="CI8" i="2"/>
  <c r="BZ8" i="2"/>
  <c r="DB8" i="2" s="1"/>
  <c r="BZ9" i="2"/>
  <c r="BZ10" i="2"/>
  <c r="BZ11" i="2"/>
  <c r="DB11" i="2" s="1"/>
  <c r="BZ12" i="2"/>
  <c r="DB12" i="2" s="1"/>
  <c r="BZ13" i="2"/>
  <c r="DB13" i="2" s="1"/>
  <c r="BZ14" i="2"/>
  <c r="BU8" i="2"/>
  <c r="CW8" i="2" s="1"/>
  <c r="BU9" i="2"/>
  <c r="CW9" i="2" s="1"/>
  <c r="BU10" i="2"/>
  <c r="BU11" i="2"/>
  <c r="BO11" i="2" s="1"/>
  <c r="BU12" i="2"/>
  <c r="CW12" i="2" s="1"/>
  <c r="BU13" i="2"/>
  <c r="CW13" i="2" s="1"/>
  <c r="BU14" i="2"/>
  <c r="CW14" i="2" s="1"/>
  <c r="BP8" i="2"/>
  <c r="BO8" i="2" s="1"/>
  <c r="BP9" i="2"/>
  <c r="CR9" i="2" s="1"/>
  <c r="BP10" i="2"/>
  <c r="CR10" i="2" s="1"/>
  <c r="BP11" i="2"/>
  <c r="BP12" i="2"/>
  <c r="BP13" i="2"/>
  <c r="CR13" i="2" s="1"/>
  <c r="BP14" i="2"/>
  <c r="CR14" i="2" s="1"/>
  <c r="BO13" i="2"/>
  <c r="BO14" i="2"/>
  <c r="BH8" i="2"/>
  <c r="BH9" i="2"/>
  <c r="CJ9" i="2" s="1"/>
  <c r="BH10" i="2"/>
  <c r="CJ10" i="2" s="1"/>
  <c r="BH11" i="2"/>
  <c r="CJ11" i="2" s="1"/>
  <c r="BH12" i="2"/>
  <c r="BH13" i="2"/>
  <c r="CJ13" i="2" s="1"/>
  <c r="BH14" i="2"/>
  <c r="BG8" i="2"/>
  <c r="BG12" i="2"/>
  <c r="CI12" i="2" s="1"/>
  <c r="BG13" i="2"/>
  <c r="AX8" i="2"/>
  <c r="AX9" i="2"/>
  <c r="AM9" i="2" s="1"/>
  <c r="BF9" i="2" s="1"/>
  <c r="AX10" i="2"/>
  <c r="AX11" i="2"/>
  <c r="AX12" i="2"/>
  <c r="AX13" i="2"/>
  <c r="AX14" i="2"/>
  <c r="AS8" i="2"/>
  <c r="AS9" i="2"/>
  <c r="AS10" i="2"/>
  <c r="AM10" i="2" s="1"/>
  <c r="AS11" i="2"/>
  <c r="AS12" i="2"/>
  <c r="AS13" i="2"/>
  <c r="AS14" i="2"/>
  <c r="AM14" i="2" s="1"/>
  <c r="BF14" i="2" s="1"/>
  <c r="AN8" i="2"/>
  <c r="AM8" i="2" s="1"/>
  <c r="BF8" i="2" s="1"/>
  <c r="AN9" i="2"/>
  <c r="AN10" i="2"/>
  <c r="AN11" i="2"/>
  <c r="AM11" i="2" s="1"/>
  <c r="BF11" i="2" s="1"/>
  <c r="AN12" i="2"/>
  <c r="AN13" i="2"/>
  <c r="AN14" i="2"/>
  <c r="AM12" i="2"/>
  <c r="BF12" i="2" s="1"/>
  <c r="AM13" i="2"/>
  <c r="BF13" i="2" s="1"/>
  <c r="AF8" i="2"/>
  <c r="AF9" i="2"/>
  <c r="AE9" i="2" s="1"/>
  <c r="AF10" i="2"/>
  <c r="AE10" i="2" s="1"/>
  <c r="AF11" i="2"/>
  <c r="AF12" i="2"/>
  <c r="AF13" i="2"/>
  <c r="AE13" i="2" s="1"/>
  <c r="CI13" i="2" s="1"/>
  <c r="AF14" i="2"/>
  <c r="AE8" i="2"/>
  <c r="AE11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2" i="2"/>
  <c r="W14" i="2"/>
  <c r="N8" i="2"/>
  <c r="M8" i="2" s="1"/>
  <c r="N9" i="2"/>
  <c r="N10" i="2"/>
  <c r="N11" i="2"/>
  <c r="N12" i="2"/>
  <c r="M12" i="2" s="1"/>
  <c r="N13" i="2"/>
  <c r="M13" i="2" s="1"/>
  <c r="V13" i="2" s="1"/>
  <c r="N14" i="2"/>
  <c r="M9" i="2"/>
  <c r="M10" i="2"/>
  <c r="M11" i="2"/>
  <c r="M14" i="2"/>
  <c r="E8" i="2"/>
  <c r="E9" i="2"/>
  <c r="W9" i="2" s="1"/>
  <c r="E10" i="2"/>
  <c r="E11" i="2"/>
  <c r="W11" i="2" s="1"/>
  <c r="E12" i="2"/>
  <c r="E13" i="2"/>
  <c r="E14" i="2"/>
  <c r="D14" i="2" s="1"/>
  <c r="V14" i="2" s="1"/>
  <c r="D8" i="2"/>
  <c r="D9" i="2"/>
  <c r="D11" i="2"/>
  <c r="V11" i="2" s="1"/>
  <c r="D12" i="2"/>
  <c r="V12" i="2" s="1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B11" i="1"/>
  <c r="DB22" i="1"/>
  <c r="DB30" i="1"/>
  <c r="DB37" i="1"/>
  <c r="DB3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W9" i="1"/>
  <c r="CW16" i="1"/>
  <c r="CW25" i="1"/>
  <c r="CW33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R12" i="1"/>
  <c r="CR20" i="1"/>
  <c r="CR28" i="1"/>
  <c r="CR3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J10" i="1"/>
  <c r="CJ18" i="1"/>
  <c r="CJ19" i="1"/>
  <c r="CJ20" i="1"/>
  <c r="CJ26" i="1"/>
  <c r="CJ27" i="1"/>
  <c r="CJ34" i="1"/>
  <c r="CI10" i="1"/>
  <c r="CI11" i="1"/>
  <c r="CI34" i="1"/>
  <c r="BZ8" i="1"/>
  <c r="BZ9" i="1"/>
  <c r="DB9" i="1" s="1"/>
  <c r="BZ10" i="1"/>
  <c r="BZ11" i="1"/>
  <c r="BZ12" i="1"/>
  <c r="BZ13" i="1"/>
  <c r="BZ14" i="1"/>
  <c r="BZ15" i="1"/>
  <c r="DB15" i="1" s="1"/>
  <c r="BZ16" i="1"/>
  <c r="BZ17" i="1"/>
  <c r="DB17" i="1" s="1"/>
  <c r="BZ18" i="1"/>
  <c r="DB18" i="1" s="1"/>
  <c r="BZ19" i="1"/>
  <c r="DB19" i="1" s="1"/>
  <c r="BZ20" i="1"/>
  <c r="DB20" i="1" s="1"/>
  <c r="BZ21" i="1"/>
  <c r="BZ22" i="1"/>
  <c r="BZ23" i="1"/>
  <c r="DB23" i="1" s="1"/>
  <c r="BZ24" i="1"/>
  <c r="BZ25" i="1"/>
  <c r="DB25" i="1" s="1"/>
  <c r="BZ26" i="1"/>
  <c r="DB26" i="1" s="1"/>
  <c r="BZ27" i="1"/>
  <c r="DB27" i="1" s="1"/>
  <c r="BZ28" i="1"/>
  <c r="DB28" i="1" s="1"/>
  <c r="BZ29" i="1"/>
  <c r="BZ30" i="1"/>
  <c r="BZ31" i="1"/>
  <c r="DB31" i="1" s="1"/>
  <c r="BZ32" i="1"/>
  <c r="BZ33" i="1"/>
  <c r="DB33" i="1" s="1"/>
  <c r="BZ34" i="1"/>
  <c r="DB34" i="1" s="1"/>
  <c r="BZ35" i="1"/>
  <c r="DB35" i="1" s="1"/>
  <c r="BZ36" i="1"/>
  <c r="DB36" i="1" s="1"/>
  <c r="BZ37" i="1"/>
  <c r="BZ38" i="1"/>
  <c r="BZ39" i="1"/>
  <c r="DB39" i="1" s="1"/>
  <c r="BZ40" i="1"/>
  <c r="BU8" i="1"/>
  <c r="CW8" i="1" s="1"/>
  <c r="BU9" i="1"/>
  <c r="BU10" i="1"/>
  <c r="CW10" i="1" s="1"/>
  <c r="BU11" i="1"/>
  <c r="CW11" i="1" s="1"/>
  <c r="BU12" i="1"/>
  <c r="BU13" i="1"/>
  <c r="CW13" i="1" s="1"/>
  <c r="BU14" i="1"/>
  <c r="CW14" i="1" s="1"/>
  <c r="BU15" i="1"/>
  <c r="BU16" i="1"/>
  <c r="BO16" i="1" s="1"/>
  <c r="BU17" i="1"/>
  <c r="BU18" i="1"/>
  <c r="CW18" i="1" s="1"/>
  <c r="BU19" i="1"/>
  <c r="CW19" i="1" s="1"/>
  <c r="BU20" i="1"/>
  <c r="BU21" i="1"/>
  <c r="CW21" i="1" s="1"/>
  <c r="BU22" i="1"/>
  <c r="CW22" i="1" s="1"/>
  <c r="BU23" i="1"/>
  <c r="BU24" i="1"/>
  <c r="CW24" i="1" s="1"/>
  <c r="BU25" i="1"/>
  <c r="BU26" i="1"/>
  <c r="CW26" i="1" s="1"/>
  <c r="BU27" i="1"/>
  <c r="CW27" i="1" s="1"/>
  <c r="BU28" i="1"/>
  <c r="BU29" i="1"/>
  <c r="CW29" i="1" s="1"/>
  <c r="BU30" i="1"/>
  <c r="CW30" i="1" s="1"/>
  <c r="BU31" i="1"/>
  <c r="BU32" i="1"/>
  <c r="BO32" i="1" s="1"/>
  <c r="BU33" i="1"/>
  <c r="BU34" i="1"/>
  <c r="CW34" i="1" s="1"/>
  <c r="BU35" i="1"/>
  <c r="CW35" i="1" s="1"/>
  <c r="BU36" i="1"/>
  <c r="BU37" i="1"/>
  <c r="CW37" i="1" s="1"/>
  <c r="BU38" i="1"/>
  <c r="CW38" i="1" s="1"/>
  <c r="BU39" i="1"/>
  <c r="BU40" i="1"/>
  <c r="CW40" i="1" s="1"/>
  <c r="BP8" i="1"/>
  <c r="CR8" i="1" s="1"/>
  <c r="BP9" i="1"/>
  <c r="BP10" i="1"/>
  <c r="BO10" i="1" s="1"/>
  <c r="CH10" i="1" s="1"/>
  <c r="DJ10" i="1" s="1"/>
  <c r="BP11" i="1"/>
  <c r="BP12" i="1"/>
  <c r="BP13" i="1"/>
  <c r="CR13" i="1" s="1"/>
  <c r="BP14" i="1"/>
  <c r="BP15" i="1"/>
  <c r="BP16" i="1"/>
  <c r="CR16" i="1" s="1"/>
  <c r="BP17" i="1"/>
  <c r="BP18" i="1"/>
  <c r="BO18" i="1" s="1"/>
  <c r="CH18" i="1" s="1"/>
  <c r="BP19" i="1"/>
  <c r="BP20" i="1"/>
  <c r="BP21" i="1"/>
  <c r="CR21" i="1" s="1"/>
  <c r="BP22" i="1"/>
  <c r="BP23" i="1"/>
  <c r="BP24" i="1"/>
  <c r="CR24" i="1" s="1"/>
  <c r="BP25" i="1"/>
  <c r="BP26" i="1"/>
  <c r="BO26" i="1" s="1"/>
  <c r="CQ26" i="1" s="1"/>
  <c r="BP27" i="1"/>
  <c r="BP28" i="1"/>
  <c r="BP29" i="1"/>
  <c r="CR29" i="1" s="1"/>
  <c r="BP30" i="1"/>
  <c r="BP31" i="1"/>
  <c r="BP32" i="1"/>
  <c r="CR32" i="1" s="1"/>
  <c r="BP33" i="1"/>
  <c r="BP34" i="1"/>
  <c r="BO34" i="1" s="1"/>
  <c r="BP35" i="1"/>
  <c r="BP36" i="1"/>
  <c r="BP37" i="1"/>
  <c r="CR37" i="1" s="1"/>
  <c r="BP38" i="1"/>
  <c r="BP39" i="1"/>
  <c r="BP40" i="1"/>
  <c r="CR40" i="1" s="1"/>
  <c r="BO12" i="1"/>
  <c r="BO20" i="1"/>
  <c r="BO21" i="1"/>
  <c r="BO22" i="1"/>
  <c r="BO28" i="1"/>
  <c r="BO36" i="1"/>
  <c r="BO37" i="1"/>
  <c r="BO38" i="1"/>
  <c r="BH8" i="1"/>
  <c r="CJ8" i="1" s="1"/>
  <c r="BH9" i="1"/>
  <c r="BH10" i="1"/>
  <c r="BH11" i="1"/>
  <c r="CJ11" i="1" s="1"/>
  <c r="BH12" i="1"/>
  <c r="CJ12" i="1" s="1"/>
  <c r="BH13" i="1"/>
  <c r="BH14" i="1"/>
  <c r="BH15" i="1"/>
  <c r="BH16" i="1"/>
  <c r="CJ16" i="1" s="1"/>
  <c r="BH17" i="1"/>
  <c r="BH18" i="1"/>
  <c r="BH19" i="1"/>
  <c r="BH20" i="1"/>
  <c r="BG20" i="1" s="1"/>
  <c r="BH21" i="1"/>
  <c r="BH22" i="1"/>
  <c r="BH23" i="1"/>
  <c r="BH24" i="1"/>
  <c r="CJ24" i="1" s="1"/>
  <c r="BH25" i="1"/>
  <c r="BH26" i="1"/>
  <c r="BH27" i="1"/>
  <c r="BH28" i="1"/>
  <c r="CJ28" i="1" s="1"/>
  <c r="BH29" i="1"/>
  <c r="BH30" i="1"/>
  <c r="BH31" i="1"/>
  <c r="BH32" i="1"/>
  <c r="CJ32" i="1" s="1"/>
  <c r="BH33" i="1"/>
  <c r="BH34" i="1"/>
  <c r="BH35" i="1"/>
  <c r="BG35" i="1" s="1"/>
  <c r="CI35" i="1" s="1"/>
  <c r="BH36" i="1"/>
  <c r="CJ36" i="1" s="1"/>
  <c r="BH37" i="1"/>
  <c r="BH38" i="1"/>
  <c r="BH39" i="1"/>
  <c r="BH40" i="1"/>
  <c r="CJ40" i="1" s="1"/>
  <c r="BG9" i="1"/>
  <c r="BG10" i="1"/>
  <c r="BG11" i="1"/>
  <c r="BG12" i="1"/>
  <c r="BG14" i="1"/>
  <c r="BG17" i="1"/>
  <c r="BG18" i="1"/>
  <c r="CI18" i="1" s="1"/>
  <c r="BG19" i="1"/>
  <c r="CI19" i="1" s="1"/>
  <c r="BG22" i="1"/>
  <c r="BG25" i="1"/>
  <c r="BG26" i="1"/>
  <c r="CI26" i="1" s="1"/>
  <c r="BG27" i="1"/>
  <c r="CI27" i="1" s="1"/>
  <c r="BG28" i="1"/>
  <c r="BG30" i="1"/>
  <c r="BG33" i="1"/>
  <c r="BG34" i="1"/>
  <c r="BG36" i="1"/>
  <c r="BG38" i="1"/>
  <c r="BF10" i="1"/>
  <c r="BF13" i="1"/>
  <c r="BF26" i="1"/>
  <c r="BF27" i="1"/>
  <c r="AX8" i="1"/>
  <c r="AX9" i="1"/>
  <c r="AX10" i="1"/>
  <c r="DB10" i="1" s="1"/>
  <c r="AX11" i="1"/>
  <c r="AX12" i="1"/>
  <c r="DB12" i="1" s="1"/>
  <c r="AX13" i="1"/>
  <c r="AX14" i="1"/>
  <c r="AX15" i="1"/>
  <c r="AX16" i="1"/>
  <c r="AX17" i="1"/>
  <c r="AX18" i="1"/>
  <c r="AX19" i="1"/>
  <c r="AX20" i="1"/>
  <c r="AX21" i="1"/>
  <c r="AM21" i="1" s="1"/>
  <c r="AX22" i="1"/>
  <c r="AX23" i="1"/>
  <c r="AX24" i="1"/>
  <c r="AX25" i="1"/>
  <c r="AX26" i="1"/>
  <c r="AX27" i="1"/>
  <c r="AX28" i="1"/>
  <c r="AX29" i="1"/>
  <c r="DB29" i="1" s="1"/>
  <c r="AX30" i="1"/>
  <c r="AX31" i="1"/>
  <c r="AX32" i="1"/>
  <c r="AX33" i="1"/>
  <c r="AM33" i="1" s="1"/>
  <c r="BF33" i="1" s="1"/>
  <c r="AX34" i="1"/>
  <c r="AX35" i="1"/>
  <c r="AX36" i="1"/>
  <c r="AX37" i="1"/>
  <c r="AM37" i="1" s="1"/>
  <c r="BF37" i="1" s="1"/>
  <c r="AX38" i="1"/>
  <c r="AX39" i="1"/>
  <c r="AX40" i="1"/>
  <c r="AS8" i="1"/>
  <c r="AS9" i="1"/>
  <c r="AS10" i="1"/>
  <c r="AS11" i="1"/>
  <c r="AS12" i="1"/>
  <c r="AS13" i="1"/>
  <c r="AS14" i="1"/>
  <c r="AS15" i="1"/>
  <c r="AM15" i="1" s="1"/>
  <c r="BF15" i="1" s="1"/>
  <c r="AS16" i="1"/>
  <c r="AS17" i="1"/>
  <c r="CW17" i="1" s="1"/>
  <c r="AS18" i="1"/>
  <c r="AS19" i="1"/>
  <c r="AS20" i="1"/>
  <c r="AS21" i="1"/>
  <c r="AS22" i="1"/>
  <c r="AS23" i="1"/>
  <c r="AM23" i="1" s="1"/>
  <c r="BF23" i="1" s="1"/>
  <c r="AS24" i="1"/>
  <c r="AS25" i="1"/>
  <c r="AS26" i="1"/>
  <c r="AS27" i="1"/>
  <c r="AS28" i="1"/>
  <c r="AS29" i="1"/>
  <c r="AS30" i="1"/>
  <c r="AS31" i="1"/>
  <c r="AM31" i="1" s="1"/>
  <c r="BF31" i="1" s="1"/>
  <c r="AS32" i="1"/>
  <c r="AS33" i="1"/>
  <c r="AS34" i="1"/>
  <c r="AS35" i="1"/>
  <c r="AS36" i="1"/>
  <c r="AS37" i="1"/>
  <c r="AS38" i="1"/>
  <c r="AS39" i="1"/>
  <c r="AM39" i="1" s="1"/>
  <c r="BF39" i="1" s="1"/>
  <c r="AS40" i="1"/>
  <c r="AN8" i="1"/>
  <c r="AN9" i="1"/>
  <c r="AN10" i="1"/>
  <c r="AN11" i="1"/>
  <c r="AM11" i="1" s="1"/>
  <c r="BF11" i="1" s="1"/>
  <c r="AN12" i="1"/>
  <c r="AN13" i="1"/>
  <c r="AN14" i="1"/>
  <c r="AM14" i="1" s="1"/>
  <c r="AN15" i="1"/>
  <c r="AN16" i="1"/>
  <c r="AN17" i="1"/>
  <c r="AN18" i="1"/>
  <c r="AM18" i="1" s="1"/>
  <c r="BF18" i="1" s="1"/>
  <c r="AN19" i="1"/>
  <c r="AM19" i="1" s="1"/>
  <c r="BF19" i="1" s="1"/>
  <c r="AN20" i="1"/>
  <c r="AN21" i="1"/>
  <c r="AN22" i="1"/>
  <c r="AM22" i="1" s="1"/>
  <c r="AN23" i="1"/>
  <c r="AN24" i="1"/>
  <c r="AN25" i="1"/>
  <c r="AN26" i="1"/>
  <c r="AN27" i="1"/>
  <c r="AM27" i="1" s="1"/>
  <c r="AN28" i="1"/>
  <c r="AN29" i="1"/>
  <c r="AN30" i="1"/>
  <c r="AN31" i="1"/>
  <c r="AN32" i="1"/>
  <c r="AN33" i="1"/>
  <c r="AN34" i="1"/>
  <c r="AM34" i="1" s="1"/>
  <c r="BF34" i="1" s="1"/>
  <c r="AN35" i="1"/>
  <c r="AM35" i="1" s="1"/>
  <c r="BF35" i="1" s="1"/>
  <c r="AN36" i="1"/>
  <c r="AN37" i="1"/>
  <c r="AN38" i="1"/>
  <c r="AM38" i="1" s="1"/>
  <c r="AN39" i="1"/>
  <c r="AN40" i="1"/>
  <c r="AM9" i="1"/>
  <c r="AM10" i="1"/>
  <c r="AM13" i="1"/>
  <c r="AM17" i="1"/>
  <c r="BF17" i="1" s="1"/>
  <c r="AM25" i="1"/>
  <c r="BF25" i="1" s="1"/>
  <c r="AM26" i="1"/>
  <c r="AM30" i="1"/>
  <c r="AF8" i="1"/>
  <c r="AF9" i="1"/>
  <c r="AE9" i="1" s="1"/>
  <c r="CI9" i="1" s="1"/>
  <c r="AF10" i="1"/>
  <c r="AF11" i="1"/>
  <c r="AF12" i="1"/>
  <c r="AF13" i="1"/>
  <c r="AF14" i="1"/>
  <c r="AF15" i="1"/>
  <c r="AF16" i="1"/>
  <c r="AE16" i="1" s="1"/>
  <c r="AF17" i="1"/>
  <c r="AE17" i="1" s="1"/>
  <c r="CI17" i="1" s="1"/>
  <c r="AF18" i="1"/>
  <c r="AF19" i="1"/>
  <c r="AF20" i="1"/>
  <c r="AE20" i="1" s="1"/>
  <c r="AF21" i="1"/>
  <c r="AE21" i="1" s="1"/>
  <c r="AF22" i="1"/>
  <c r="AF23" i="1"/>
  <c r="AF24" i="1"/>
  <c r="AE24" i="1" s="1"/>
  <c r="AF25" i="1"/>
  <c r="AE25" i="1" s="1"/>
  <c r="CI25" i="1" s="1"/>
  <c r="AF26" i="1"/>
  <c r="AF27" i="1"/>
  <c r="AF28" i="1"/>
  <c r="AF29" i="1"/>
  <c r="AF30" i="1"/>
  <c r="AF31" i="1"/>
  <c r="AF32" i="1"/>
  <c r="AE32" i="1" s="1"/>
  <c r="AF33" i="1"/>
  <c r="AE33" i="1" s="1"/>
  <c r="CI33" i="1" s="1"/>
  <c r="AF34" i="1"/>
  <c r="AF35" i="1"/>
  <c r="AF36" i="1"/>
  <c r="AF37" i="1"/>
  <c r="AF38" i="1"/>
  <c r="AF39" i="1"/>
  <c r="AF40" i="1"/>
  <c r="AE8" i="1"/>
  <c r="AE10" i="1"/>
  <c r="AE11" i="1"/>
  <c r="AE12" i="1"/>
  <c r="AE13" i="1"/>
  <c r="AE15" i="1"/>
  <c r="AE18" i="1"/>
  <c r="AE19" i="1"/>
  <c r="AE23" i="1"/>
  <c r="AE26" i="1"/>
  <c r="AE27" i="1"/>
  <c r="AE28" i="1"/>
  <c r="AE29" i="1"/>
  <c r="AE31" i="1"/>
  <c r="AE34" i="1"/>
  <c r="AE35" i="1"/>
  <c r="AE36" i="1"/>
  <c r="AE37" i="1"/>
  <c r="AE39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15" i="1"/>
  <c r="W16" i="1"/>
  <c r="W21" i="1"/>
  <c r="W23" i="1"/>
  <c r="W29" i="1"/>
  <c r="W31" i="1"/>
  <c r="W32" i="1"/>
  <c r="W35" i="1"/>
  <c r="W39" i="1"/>
  <c r="V39" i="1"/>
  <c r="N8" i="1"/>
  <c r="N9" i="1"/>
  <c r="N10" i="1"/>
  <c r="N11" i="1"/>
  <c r="M11" i="1" s="1"/>
  <c r="N12" i="1"/>
  <c r="N13" i="1"/>
  <c r="W13" i="1" s="1"/>
  <c r="N14" i="1"/>
  <c r="N15" i="1"/>
  <c r="N16" i="1"/>
  <c r="N17" i="1"/>
  <c r="N18" i="1"/>
  <c r="M18" i="1" s="1"/>
  <c r="N19" i="1"/>
  <c r="M19" i="1" s="1"/>
  <c r="N20" i="1"/>
  <c r="N21" i="1"/>
  <c r="M21" i="1" s="1"/>
  <c r="V21" i="1" s="1"/>
  <c r="N22" i="1"/>
  <c r="N23" i="1"/>
  <c r="N24" i="1"/>
  <c r="N25" i="1"/>
  <c r="N26" i="1"/>
  <c r="N27" i="1"/>
  <c r="M27" i="1" s="1"/>
  <c r="N28" i="1"/>
  <c r="N29" i="1"/>
  <c r="M29" i="1" s="1"/>
  <c r="V29" i="1" s="1"/>
  <c r="N30" i="1"/>
  <c r="N31" i="1"/>
  <c r="N32" i="1"/>
  <c r="N33" i="1"/>
  <c r="N34" i="1"/>
  <c r="N35" i="1"/>
  <c r="M35" i="1" s="1"/>
  <c r="N36" i="1"/>
  <c r="N37" i="1"/>
  <c r="W37" i="1" s="1"/>
  <c r="N38" i="1"/>
  <c r="N39" i="1"/>
  <c r="N40" i="1"/>
  <c r="M8" i="1"/>
  <c r="M9" i="1"/>
  <c r="M10" i="1"/>
  <c r="M12" i="1"/>
  <c r="M13" i="1"/>
  <c r="V13" i="1" s="1"/>
  <c r="M15" i="1"/>
  <c r="M16" i="1"/>
  <c r="M17" i="1"/>
  <c r="M20" i="1"/>
  <c r="M23" i="1"/>
  <c r="M24" i="1"/>
  <c r="M25" i="1"/>
  <c r="M26" i="1"/>
  <c r="V26" i="1" s="1"/>
  <c r="M28" i="1"/>
  <c r="M31" i="1"/>
  <c r="M32" i="1"/>
  <c r="M33" i="1"/>
  <c r="M34" i="1"/>
  <c r="V34" i="1" s="1"/>
  <c r="M36" i="1"/>
  <c r="M37" i="1"/>
  <c r="V37" i="1" s="1"/>
  <c r="M39" i="1"/>
  <c r="M40" i="1"/>
  <c r="E8" i="1"/>
  <c r="E9" i="1"/>
  <c r="E10" i="1"/>
  <c r="W10" i="1" s="1"/>
  <c r="E11" i="1"/>
  <c r="W11" i="1" s="1"/>
  <c r="E12" i="1"/>
  <c r="D12" i="1" s="1"/>
  <c r="V12" i="1" s="1"/>
  <c r="E13" i="1"/>
  <c r="E14" i="1"/>
  <c r="E15" i="1"/>
  <c r="E16" i="1"/>
  <c r="D16" i="1" s="1"/>
  <c r="V16" i="1" s="1"/>
  <c r="E17" i="1"/>
  <c r="W17" i="1" s="1"/>
  <c r="E18" i="1"/>
  <c r="W18" i="1" s="1"/>
  <c r="E19" i="1"/>
  <c r="W19" i="1" s="1"/>
  <c r="E20" i="1"/>
  <c r="D20" i="1" s="1"/>
  <c r="V20" i="1" s="1"/>
  <c r="E21" i="1"/>
  <c r="E22" i="1"/>
  <c r="E23" i="1"/>
  <c r="E24" i="1"/>
  <c r="D24" i="1" s="1"/>
  <c r="V24" i="1" s="1"/>
  <c r="E25" i="1"/>
  <c r="W25" i="1" s="1"/>
  <c r="E26" i="1"/>
  <c r="W26" i="1" s="1"/>
  <c r="E27" i="1"/>
  <c r="W27" i="1" s="1"/>
  <c r="E28" i="1"/>
  <c r="D28" i="1" s="1"/>
  <c r="V28" i="1" s="1"/>
  <c r="E29" i="1"/>
  <c r="E30" i="1"/>
  <c r="E31" i="1"/>
  <c r="E32" i="1"/>
  <c r="E33" i="1"/>
  <c r="W33" i="1" s="1"/>
  <c r="E34" i="1"/>
  <c r="W34" i="1" s="1"/>
  <c r="E35" i="1"/>
  <c r="D35" i="1" s="1"/>
  <c r="V35" i="1" s="1"/>
  <c r="E36" i="1"/>
  <c r="D36" i="1" s="1"/>
  <c r="V36" i="1" s="1"/>
  <c r="E37" i="1"/>
  <c r="E38" i="1"/>
  <c r="E39" i="1"/>
  <c r="E40" i="1"/>
  <c r="W40" i="1" s="1"/>
  <c r="D8" i="1"/>
  <c r="V8" i="1" s="1"/>
  <c r="D10" i="1"/>
  <c r="V10" i="1" s="1"/>
  <c r="D11" i="1"/>
  <c r="V11" i="1" s="1"/>
  <c r="D13" i="1"/>
  <c r="D14" i="1"/>
  <c r="D15" i="1"/>
  <c r="V15" i="1" s="1"/>
  <c r="D18" i="1"/>
  <c r="V18" i="1" s="1"/>
  <c r="D19" i="1"/>
  <c r="V19" i="1" s="1"/>
  <c r="D21" i="1"/>
  <c r="D22" i="1"/>
  <c r="D23" i="1"/>
  <c r="V23" i="1" s="1"/>
  <c r="D26" i="1"/>
  <c r="D29" i="1"/>
  <c r="D30" i="1"/>
  <c r="D31" i="1"/>
  <c r="V31" i="1" s="1"/>
  <c r="D32" i="1"/>
  <c r="V32" i="1" s="1"/>
  <c r="D34" i="1"/>
  <c r="D37" i="1"/>
  <c r="D38" i="1"/>
  <c r="D39" i="1"/>
  <c r="D40" i="1"/>
  <c r="V40" i="1" s="1"/>
  <c r="BF30" i="1" l="1"/>
  <c r="BF38" i="1"/>
  <c r="CH32" i="1"/>
  <c r="BF21" i="1"/>
  <c r="CI20" i="1"/>
  <c r="CQ16" i="1"/>
  <c r="CQ34" i="1"/>
  <c r="DJ18" i="1"/>
  <c r="CH12" i="1"/>
  <c r="DJ12" i="1" s="1"/>
  <c r="W30" i="1"/>
  <c r="M30" i="1"/>
  <c r="V30" i="1" s="1"/>
  <c r="W20" i="1"/>
  <c r="AM29" i="1"/>
  <c r="BF29" i="1" s="1"/>
  <c r="CJ39" i="1"/>
  <c r="BG39" i="1"/>
  <c r="CI39" i="1" s="1"/>
  <c r="CJ31" i="1"/>
  <c r="BG31" i="1"/>
  <c r="CI31" i="1" s="1"/>
  <c r="CJ23" i="1"/>
  <c r="BG23" i="1"/>
  <c r="CI23" i="1" s="1"/>
  <c r="CJ15" i="1"/>
  <c r="BG15" i="1"/>
  <c r="CI15" i="1" s="1"/>
  <c r="BO40" i="1"/>
  <c r="BO24" i="1"/>
  <c r="BO8" i="1"/>
  <c r="BO33" i="1"/>
  <c r="CR33" i="1"/>
  <c r="BO25" i="1"/>
  <c r="CR25" i="1"/>
  <c r="BO17" i="1"/>
  <c r="CR17" i="1"/>
  <c r="BO9" i="1"/>
  <c r="CR9" i="1"/>
  <c r="CH26" i="1"/>
  <c r="DJ26" i="1" s="1"/>
  <c r="CR27" i="1"/>
  <c r="CI28" i="1"/>
  <c r="CQ38" i="1"/>
  <c r="CH38" i="1"/>
  <c r="CQ22" i="1"/>
  <c r="CH22" i="1"/>
  <c r="AE30" i="1"/>
  <c r="CI30" i="1" s="1"/>
  <c r="CJ30" i="1"/>
  <c r="CW20" i="1"/>
  <c r="AM20" i="1"/>
  <c r="BF20" i="1" s="1"/>
  <c r="CQ21" i="1"/>
  <c r="CH21" i="1"/>
  <c r="CQ18" i="1"/>
  <c r="CR19" i="1"/>
  <c r="W14" i="1"/>
  <c r="M14" i="1"/>
  <c r="V14" i="1" s="1"/>
  <c r="CW12" i="1"/>
  <c r="AM12" i="1"/>
  <c r="BF12" i="1" s="1"/>
  <c r="CQ37" i="1"/>
  <c r="BO23" i="1"/>
  <c r="CR23" i="1"/>
  <c r="CI38" i="1"/>
  <c r="CI12" i="1"/>
  <c r="CQ36" i="1"/>
  <c r="CH36" i="1"/>
  <c r="CQ20" i="1"/>
  <c r="CH20" i="1"/>
  <c r="DJ20" i="1" s="1"/>
  <c r="CR38" i="1"/>
  <c r="CR30" i="1"/>
  <c r="CR22" i="1"/>
  <c r="CR14" i="1"/>
  <c r="CW39" i="1"/>
  <c r="CW31" i="1"/>
  <c r="CW23" i="1"/>
  <c r="CW15" i="1"/>
  <c r="DB40" i="1"/>
  <c r="DB32" i="1"/>
  <c r="DB24" i="1"/>
  <c r="DB16" i="1"/>
  <c r="DB8" i="1"/>
  <c r="CW32" i="1"/>
  <c r="DB21" i="1"/>
  <c r="CJ29" i="1"/>
  <c r="BG29" i="1"/>
  <c r="CI29" i="1" s="1"/>
  <c r="BO15" i="1"/>
  <c r="CR15" i="1"/>
  <c r="CJ35" i="1"/>
  <c r="CQ10" i="1"/>
  <c r="CR11" i="1"/>
  <c r="CJ14" i="2"/>
  <c r="BG14" i="2"/>
  <c r="CI14" i="2" s="1"/>
  <c r="CQ13" i="2"/>
  <c r="CH13" i="2"/>
  <c r="DJ13" i="2" s="1"/>
  <c r="W22" i="1"/>
  <c r="M22" i="1"/>
  <c r="V22" i="1" s="1"/>
  <c r="AE22" i="1"/>
  <c r="CI22" i="1" s="1"/>
  <c r="CJ22" i="1"/>
  <c r="AE14" i="1"/>
  <c r="BF14" i="1" s="1"/>
  <c r="CJ14" i="1"/>
  <c r="CW36" i="1"/>
  <c r="AM36" i="1"/>
  <c r="BF36" i="1" s="1"/>
  <c r="BF9" i="1"/>
  <c r="CJ37" i="1"/>
  <c r="BG37" i="1"/>
  <c r="CI37" i="1" s="1"/>
  <c r="CJ13" i="1"/>
  <c r="BG13" i="1"/>
  <c r="CI13" i="1" s="1"/>
  <c r="BO39" i="1"/>
  <c r="CR39" i="1"/>
  <c r="D27" i="1"/>
  <c r="V27" i="1" s="1"/>
  <c r="D9" i="1"/>
  <c r="V9" i="1" s="1"/>
  <c r="W9" i="1"/>
  <c r="W28" i="1"/>
  <c r="D17" i="1"/>
  <c r="V17" i="1" s="1"/>
  <c r="CI36" i="1"/>
  <c r="D25" i="1"/>
  <c r="V25" i="1" s="1"/>
  <c r="W24" i="1"/>
  <c r="W12" i="1"/>
  <c r="AM40" i="1"/>
  <c r="BF40" i="1" s="1"/>
  <c r="AM32" i="1"/>
  <c r="BF32" i="1" s="1"/>
  <c r="AM24" i="1"/>
  <c r="BF24" i="1" s="1"/>
  <c r="AM16" i="1"/>
  <c r="BF16" i="1" s="1"/>
  <c r="AM8" i="1"/>
  <c r="BF8" i="1" s="1"/>
  <c r="BO30" i="1"/>
  <c r="BO14" i="1"/>
  <c r="CH34" i="1"/>
  <c r="DJ34" i="1" s="1"/>
  <c r="CQ28" i="1"/>
  <c r="CH28" i="1"/>
  <c r="DJ28" i="1" s="1"/>
  <c r="W38" i="1"/>
  <c r="M38" i="1"/>
  <c r="V38" i="1" s="1"/>
  <c r="AE38" i="1"/>
  <c r="CJ38" i="1"/>
  <c r="CW28" i="1"/>
  <c r="AM28" i="1"/>
  <c r="BF28" i="1" s="1"/>
  <c r="CI14" i="1"/>
  <c r="CJ21" i="1"/>
  <c r="BG21" i="1"/>
  <c r="CI21" i="1" s="1"/>
  <c r="BO31" i="1"/>
  <c r="CR31" i="1"/>
  <c r="D33" i="1"/>
  <c r="V33" i="1" s="1"/>
  <c r="W36" i="1"/>
  <c r="CJ33" i="1"/>
  <c r="CJ25" i="1"/>
  <c r="CJ17" i="1"/>
  <c r="CJ9" i="1"/>
  <c r="BO29" i="1"/>
  <c r="BO13" i="1"/>
  <c r="DB13" i="1"/>
  <c r="CR35" i="1"/>
  <c r="W10" i="2"/>
  <c r="D10" i="2"/>
  <c r="V10" i="2" s="1"/>
  <c r="CR34" i="1"/>
  <c r="CR26" i="1"/>
  <c r="CR18" i="1"/>
  <c r="CR10" i="1"/>
  <c r="BF10" i="2"/>
  <c r="BP39" i="4"/>
  <c r="BO35" i="1"/>
  <c r="BO27" i="1"/>
  <c r="BO19" i="1"/>
  <c r="BO11" i="1"/>
  <c r="DB14" i="1"/>
  <c r="V9" i="2"/>
  <c r="W8" i="2"/>
  <c r="CR12" i="2"/>
  <c r="BO12" i="2"/>
  <c r="CQ11" i="2"/>
  <c r="CH11" i="2"/>
  <c r="DJ11" i="2" s="1"/>
  <c r="DB10" i="2"/>
  <c r="BO10" i="2"/>
  <c r="CW11" i="2"/>
  <c r="BG40" i="1"/>
  <c r="CI40" i="1" s="1"/>
  <c r="BG32" i="1"/>
  <c r="CI32" i="1" s="1"/>
  <c r="BG24" i="1"/>
  <c r="CI24" i="1" s="1"/>
  <c r="BG16" i="1"/>
  <c r="CI16" i="1" s="1"/>
  <c r="BG8" i="1"/>
  <c r="CI8" i="1" s="1"/>
  <c r="V8" i="2"/>
  <c r="CR11" i="2"/>
  <c r="CW10" i="2"/>
  <c r="DB9" i="2"/>
  <c r="I36" i="5"/>
  <c r="I28" i="5"/>
  <c r="I20" i="5"/>
  <c r="AE47" i="4"/>
  <c r="CI47" i="4" s="1"/>
  <c r="CQ14" i="2"/>
  <c r="CQ8" i="2"/>
  <c r="CH8" i="2"/>
  <c r="DJ8" i="2" s="1"/>
  <c r="W13" i="2"/>
  <c r="AE46" i="4"/>
  <c r="CI46" i="4" s="1"/>
  <c r="AE38" i="4"/>
  <c r="CI38" i="4" s="1"/>
  <c r="AE30" i="4"/>
  <c r="CI30" i="4" s="1"/>
  <c r="AE22" i="4"/>
  <c r="CI22" i="4" s="1"/>
  <c r="AE14" i="4"/>
  <c r="CI14" i="4" s="1"/>
  <c r="AE45" i="4"/>
  <c r="CI45" i="4" s="1"/>
  <c r="AE37" i="4"/>
  <c r="CI37" i="4" s="1"/>
  <c r="AE29" i="4"/>
  <c r="CI29" i="4" s="1"/>
  <c r="AE21" i="4"/>
  <c r="CI21" i="4" s="1"/>
  <c r="AE13" i="4"/>
  <c r="CI13" i="4" s="1"/>
  <c r="CH14" i="2"/>
  <c r="DJ14" i="2" s="1"/>
  <c r="AE44" i="4"/>
  <c r="CI44" i="4" s="1"/>
  <c r="AE36" i="4"/>
  <c r="CI36" i="4" s="1"/>
  <c r="AE28" i="4"/>
  <c r="CI28" i="4" s="1"/>
  <c r="AE20" i="4"/>
  <c r="CI20" i="4" s="1"/>
  <c r="AE12" i="4"/>
  <c r="CI12" i="4" s="1"/>
  <c r="BG11" i="2"/>
  <c r="CI11" i="2" s="1"/>
  <c r="BO9" i="2"/>
  <c r="AE43" i="4"/>
  <c r="CI43" i="4" s="1"/>
  <c r="AE35" i="4"/>
  <c r="CI35" i="4" s="1"/>
  <c r="AE27" i="4"/>
  <c r="CI27" i="4" s="1"/>
  <c r="AE19" i="4"/>
  <c r="CI19" i="4" s="1"/>
  <c r="AE11" i="4"/>
  <c r="CI11" i="4" s="1"/>
  <c r="BG10" i="2"/>
  <c r="CI10" i="2" s="1"/>
  <c r="AE42" i="4"/>
  <c r="CI42" i="4" s="1"/>
  <c r="AE34" i="4"/>
  <c r="CI34" i="4" s="1"/>
  <c r="AE26" i="4"/>
  <c r="CI26" i="4" s="1"/>
  <c r="AE18" i="4"/>
  <c r="CI18" i="4" s="1"/>
  <c r="AE10" i="4"/>
  <c r="CI10" i="4" s="1"/>
  <c r="BG9" i="2"/>
  <c r="CI9" i="2" s="1"/>
  <c r="AE41" i="4"/>
  <c r="CI41" i="4" s="1"/>
  <c r="AE33" i="4"/>
  <c r="CI33" i="4" s="1"/>
  <c r="AE25" i="4"/>
  <c r="CI25" i="4" s="1"/>
  <c r="AE17" i="4"/>
  <c r="CI17" i="4" s="1"/>
  <c r="AE9" i="4"/>
  <c r="CI9" i="4" s="1"/>
  <c r="AE40" i="4"/>
  <c r="CI40" i="4" s="1"/>
  <c r="AE32" i="4"/>
  <c r="CI32" i="4" s="1"/>
  <c r="AE24" i="4"/>
  <c r="CI24" i="4" s="1"/>
  <c r="AE16" i="4"/>
  <c r="CI16" i="4" s="1"/>
  <c r="AE8" i="4"/>
  <c r="CI8" i="4" s="1"/>
  <c r="C1" i="8"/>
  <c r="B1" i="8"/>
  <c r="CQ14" i="1" l="1"/>
  <c r="CH14" i="1"/>
  <c r="DJ14" i="1" s="1"/>
  <c r="CQ15" i="1"/>
  <c r="CH15" i="1"/>
  <c r="DJ15" i="1" s="1"/>
  <c r="DJ22" i="1"/>
  <c r="CQ9" i="1"/>
  <c r="CH9" i="1"/>
  <c r="DJ9" i="1" s="1"/>
  <c r="CQ24" i="1"/>
  <c r="CH24" i="1"/>
  <c r="DJ24" i="1" s="1"/>
  <c r="CQ12" i="1"/>
  <c r="BF22" i="1"/>
  <c r="CQ8" i="1"/>
  <c r="CH8" i="1"/>
  <c r="DJ8" i="1" s="1"/>
  <c r="CQ23" i="1"/>
  <c r="CH23" i="1"/>
  <c r="DJ23" i="1" s="1"/>
  <c r="CQ40" i="1"/>
  <c r="CH40" i="1"/>
  <c r="DJ40" i="1" s="1"/>
  <c r="DJ21" i="1"/>
  <c r="CQ17" i="1"/>
  <c r="CH17" i="1"/>
  <c r="DJ17" i="1" s="1"/>
  <c r="CQ10" i="2"/>
  <c r="CH10" i="2"/>
  <c r="DJ10" i="2" s="1"/>
  <c r="CQ29" i="1"/>
  <c r="CH29" i="1"/>
  <c r="DJ29" i="1" s="1"/>
  <c r="CQ31" i="1"/>
  <c r="CH31" i="1"/>
  <c r="DJ31" i="1" s="1"/>
  <c r="CH27" i="1"/>
  <c r="DJ27" i="1" s="1"/>
  <c r="CQ27" i="1"/>
  <c r="CQ33" i="1"/>
  <c r="CH33" i="1"/>
  <c r="DJ33" i="1" s="1"/>
  <c r="CH9" i="2"/>
  <c r="DJ9" i="2" s="1"/>
  <c r="CQ9" i="2"/>
  <c r="CQ12" i="2"/>
  <c r="CH12" i="2"/>
  <c r="DJ12" i="2" s="1"/>
  <c r="CH35" i="1"/>
  <c r="DJ35" i="1" s="1"/>
  <c r="CQ35" i="1"/>
  <c r="CQ30" i="1"/>
  <c r="CH30" i="1"/>
  <c r="DJ30" i="1" s="1"/>
  <c r="DJ32" i="1"/>
  <c r="CQ13" i="1"/>
  <c r="CH13" i="1"/>
  <c r="DJ13" i="1" s="1"/>
  <c r="CQ39" i="1"/>
  <c r="CH39" i="1"/>
  <c r="DJ39" i="1" s="1"/>
  <c r="CH37" i="1"/>
  <c r="DJ37" i="1" s="1"/>
  <c r="DJ38" i="1"/>
  <c r="CQ32" i="1"/>
  <c r="CH11" i="1"/>
  <c r="DJ11" i="1" s="1"/>
  <c r="CQ11" i="1"/>
  <c r="DJ36" i="1"/>
  <c r="CQ25" i="1"/>
  <c r="CH25" i="1"/>
  <c r="DJ25" i="1" s="1"/>
  <c r="CH16" i="1"/>
  <c r="DJ16" i="1" s="1"/>
  <c r="CH19" i="1"/>
  <c r="DJ19" i="1" s="1"/>
  <c r="CQ19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DH7" i="2" s="1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AP7" i="2"/>
  <c r="AO7" i="2"/>
  <c r="CS7" i="2" s="1"/>
  <c r="AK7" i="2"/>
  <c r="CO7" i="2" s="1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7" i="2"/>
  <c r="AC7" i="2"/>
  <c r="CO7" i="1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BU7" i="2" l="1"/>
  <c r="Y7" i="2"/>
  <c r="AS7" i="2"/>
  <c r="BP7" i="2"/>
  <c r="DE7" i="2"/>
  <c r="Z7" i="2"/>
  <c r="AD7" i="2"/>
  <c r="CX7" i="2"/>
  <c r="AA7" i="2"/>
  <c r="DA7" i="2"/>
  <c r="AF7" i="2"/>
  <c r="AE7" i="2" s="1"/>
  <c r="DF7" i="2"/>
  <c r="N7" i="2"/>
  <c r="M7" i="2" s="1"/>
  <c r="BZ7" i="2"/>
  <c r="CU7" i="2"/>
  <c r="CM7" i="2"/>
  <c r="CY7" i="2"/>
  <c r="DI7" i="2"/>
  <c r="D7" i="6"/>
  <c r="BH7" i="2"/>
  <c r="AC7" i="1"/>
  <c r="BK7" i="4"/>
  <c r="BN7" i="4"/>
  <c r="BY7" i="4"/>
  <c r="CH7" i="4"/>
  <c r="CZ7" i="1"/>
  <c r="DI7" i="1"/>
  <c r="Z7" i="1"/>
  <c r="CF7" i="4"/>
  <c r="CL7" i="1"/>
  <c r="CV7" i="1"/>
  <c r="DF7" i="1"/>
  <c r="CK7" i="1"/>
  <c r="CU7" i="1"/>
  <c r="Z7" i="3"/>
  <c r="BR7" i="4"/>
  <c r="CB7" i="4"/>
  <c r="AA7" i="3"/>
  <c r="DD7" i="1"/>
  <c r="E7" i="4"/>
  <c r="D7" i="4" s="1"/>
  <c r="W7" i="4"/>
  <c r="BW7" i="4"/>
  <c r="AC7" i="3"/>
  <c r="E7" i="1"/>
  <c r="D7" i="1" s="1"/>
  <c r="AD7" i="1"/>
  <c r="AN7" i="1"/>
  <c r="CM7" i="1"/>
  <c r="CX7" i="1"/>
  <c r="BM7" i="4"/>
  <c r="BX7" i="4"/>
  <c r="CY7" i="1"/>
  <c r="BB7" i="5"/>
  <c r="BL7" i="4"/>
  <c r="DG7" i="1"/>
  <c r="BE7" i="5"/>
  <c r="AX7" i="1"/>
  <c r="V7" i="5"/>
  <c r="AF7" i="1"/>
  <c r="AE7" i="1" s="1"/>
  <c r="Y7" i="3"/>
  <c r="Q7" i="5"/>
  <c r="BJ7" i="4"/>
  <c r="BH7" i="1"/>
  <c r="BG7" i="1" s="1"/>
  <c r="AT7" i="5"/>
  <c r="AB7" i="3"/>
  <c r="BT7" i="4"/>
  <c r="CD7" i="4"/>
  <c r="AA7" i="1"/>
  <c r="AT7" i="4"/>
  <c r="N7" i="5"/>
  <c r="AL7" i="5"/>
  <c r="R7" i="4"/>
  <c r="N7" i="1"/>
  <c r="AG7" i="4"/>
  <c r="AF7" i="4" s="1"/>
  <c r="H7" i="5"/>
  <c r="AD7" i="5"/>
  <c r="BO7" i="4"/>
  <c r="BZ7" i="4"/>
  <c r="AO7" i="4"/>
  <c r="CC7" i="4"/>
  <c r="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W7" i="2" l="1"/>
  <c r="BO7" i="2"/>
  <c r="W7" i="2"/>
  <c r="D7" i="2"/>
  <c r="V7" i="2" s="1"/>
  <c r="DB7" i="2"/>
  <c r="AM7" i="2"/>
  <c r="CJ7" i="2"/>
  <c r="BG7" i="2"/>
  <c r="CI7" i="2" s="1"/>
  <c r="W7" i="1"/>
  <c r="BV7" i="4"/>
  <c r="CR7" i="1"/>
  <c r="M7" i="1"/>
  <c r="V7" i="1" s="1"/>
  <c r="CA7" i="4"/>
  <c r="DB7" i="1"/>
  <c r="I7" i="5"/>
  <c r="CJ7" i="1"/>
  <c r="V7" i="3"/>
  <c r="AN7" i="4"/>
  <c r="BG7" i="4" s="1"/>
  <c r="CW7" i="1"/>
  <c r="CI7" i="1"/>
  <c r="AM7" i="1"/>
  <c r="BI7" i="4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CH7" i="2"/>
  <c r="BP7" i="4"/>
  <c r="CQ7" i="1"/>
  <c r="AE7" i="4"/>
  <c r="CI7" i="4" s="1"/>
  <c r="BF7" i="1"/>
  <c r="DJ7" i="1" s="1"/>
  <c r="E21" i="8"/>
  <c r="M13" i="8"/>
  <c r="M14" i="8" s="1"/>
  <c r="E13" i="8"/>
  <c r="F21" i="8"/>
  <c r="F13" i="8"/>
  <c r="L29" i="8"/>
  <c r="L30" i="8" s="1"/>
  <c r="M29" i="8"/>
  <c r="L13" i="8"/>
  <c r="DJ7" i="2" l="1"/>
  <c r="E16" i="8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<sst xmlns="http://schemas.openxmlformats.org/spreadsheetml/2006/main" count="2183" uniqueCount="405">
  <si>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</si>
  <si>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</si>
  <si>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</si>
  <si>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</si>
  <si>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</si>
  <si>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</si>
  <si>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</si>
  <si>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</si>
  <si>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</si>
  <si>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</si>
  <si>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</si>
  <si>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</si>
  <si>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</si>
  <si>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</si>
  <si>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</si>
  <si>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</si>
  <si>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</si>
  <si>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</si>
  <si>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</si>
  <si>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</si>
  <si>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</si>
  <si>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</si>
  <si>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</si>
  <si>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</si>
  <si>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</si>
  <si>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</si>
  <si>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</si>
  <si>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</si>
  <si>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</si>
  <si>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</si>
  <si>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</si>
  <si>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</si>
  <si>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</si>
  <si>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</si>
  <si>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</si>
  <si>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</si>
  <si>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</si>
  <si>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</si>
  <si>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</si>
  <si>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</si>
  <si>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</si>
  <si>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</si>
  <si>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</si>
  <si>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</si>
  <si>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</si>
  <si>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</si>
  <si>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</si>
  <si>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</si>
  <si>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</si>
  <si>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</si>
  <si>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</si>
  <si>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</si>
  <si>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</si>
  <si>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</si>
  <si>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</si>
  <si>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</si>
  <si>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</si>
  <si>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</si>
  <si>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</si>
  <si>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</si>
  <si>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</si>
  <si>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</si>
  <si>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</si>
  <si>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</si>
  <si>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</si>
  <si>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</si>
  <si>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</si>
  <si>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</si>
  <si>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</si>
  <si>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</si>
  <si>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</si>
  <si>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</si>
  <si>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</si>
  <si>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</si>
  <si>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</si>
  <si>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</si>
  <si>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</si>
  <si>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</si>
  <si>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</si>
  <si>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</si>
  <si>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</si>
  <si>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</si>
  <si>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</si>
  <si>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</si>
  <si>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</si>
  <si>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</si>
  <si>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</si>
  <si>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</si>
  <si>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</si>
  <si>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</si>
  <si>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</si>
  <si>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</si>
  <si>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</si>
  <si>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</si>
  <si>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</si>
  <si>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</si>
  <si>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</si>
  <si>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</si>
  <si>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</si>
  <si>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</si>
  <si>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</si>
  <si>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</si>
  <si>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</si>
  <si>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</si>
  <si>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</si>
  <si>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</si>
  <si>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</si>
  <si>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</si>
  <si>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</si>
  <si>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</si>
  <si>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</si>
  <si>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</si>
  <si>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</si>
  <si>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</si>
  <si>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</si>
  <si>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</si>
  <si>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</si>
  <si>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</si>
  <si>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</si>
  <si>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</si>
  <si>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</si>
  <si>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</si>
  <si>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</si>
  <si>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</si>
  <si>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</si>
  <si>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</si>
  <si>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</si>
  <si>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</si>
  <si>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</si>
  <si>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</si>
  <si>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</si>
  <si>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</si>
  <si>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</si>
  <si>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</si>
  <si>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</si>
  <si>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</si>
  <si>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</si>
  <si>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</si>
  <si>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</si>
  <si>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</si>
  <si>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</si>
  <si>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</si>
  <si>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</si>
  <si>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</si>
  <si>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</si>
  <si>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</si>
  <si>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</si>
  <si>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</si>
  <si>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</si>
  <si>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</si>
  <si>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</si>
  <si>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</si>
  <si>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</si>
  <si>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</si>
  <si>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</si>
  <si>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</si>
  <si>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</si>
  <si>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</si>
  <si>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</si>
  <si>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</si>
  <si>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</si>
  <si>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</si>
  <si>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</si>
  <si>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</si>
  <si>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</si>
  <si>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</si>
  <si>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</si>
  <si>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</si>
  <si>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</si>
  <si>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</si>
  <si>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</si>
  <si>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</si>
  <si>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</si>
  <si>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</si>
  <si>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</si>
  <si>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</si>
  <si>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</si>
  <si>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</si>
  <si>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</si>
  <si>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</si>
  <si>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</si>
  <si>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</si>
  <si>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</si>
  <si>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</si>
  <si>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</si>
  <si>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</si>
  <si>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</si>
  <si>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</si>
  <si>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</si>
  <si>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</si>
  <si>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</si>
  <si>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</si>
  <si>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</si>
  <si>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</si>
  <si>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</si>
  <si>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</si>
  <si>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</si>
  <si>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</si>
  <si>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</si>
  <si>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</si>
  <si>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</si>
  <si>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</si>
  <si>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</si>
  <si>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</si>
  <si>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</si>
  <si>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</si>
  <si>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</si>
  <si>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</si>
  <si>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</si>
  <si>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</si>
  <si>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</si>
  <si>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</si>
  <si>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</si>
  <si>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</si>
  <si>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</si>
  <si>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</si>
  <si>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</si>
  <si>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</si>
  <si>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</si>
  <si>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</si>
  <si>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</si>
  <si>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</si>
  <si>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</si>
  <si>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</si>
  <si>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</si>
  <si>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</si>
  <si>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</si>
  <si>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</si>
  <si>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</si>
  <si>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</si>
  <si>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</si>
  <si>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</si>
  <si>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</si>
  <si>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</si>
  <si>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</si>
  <si>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</si>
  <si>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</si>
  <si>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</si>
  <si>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</si>
  <si>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</si>
  <si>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</si>
  <si>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</si>
  <si>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</si>
  <si>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</si>
  <si>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</si>
  <si>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</si>
  <si>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</si>
  <si>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</si>
  <si>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</si>
  <si>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</si>
  <si>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</si>
  <si>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</si>
  <si>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</si>
  <si>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</si>
  <si>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</si>
  <si>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</si>
  <si>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</si>
  <si>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</si>
  <si>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</si>
  <si>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</si>
  <si>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</si>
  <si>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</si>
  <si>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</si>
  <si>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</si>
  <si>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</si>
  <si>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</si>
  <si>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</si>
  <si>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</si>
  <si>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</si>
  <si>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</si>
  <si>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</si>
  <si>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</si>
  <si>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</si>
  <si>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</si>
  <si>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</si>
  <si>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</si>
  <si>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</si>
  <si>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</si>
  <si>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</si>
  <si>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</si>
  <si>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</si>
  <si>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</si>
  <si>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</si>
  <si>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</si>
  <si>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</si>
  <si>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</si>
  <si>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</si>
  <si>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</si>
  <si>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</si>
  <si>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</si>
  <si>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</si>
  <si>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</si>
  <si>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</si>
  <si>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</si>
  <si>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</si>
  <si>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</si>
  <si>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</si>
  <si>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</si>
  <si>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</si>
  <si>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</si>
  <si>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</si>
  <si>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</si>
  <si>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</si>
  <si>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</si>
  <si>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</si>
  <si>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</si>
  <si>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</si>
  <si>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</si>
  <si>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</si>
  <si>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</si>
  <si>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</si>
  <si>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</si>
  <si>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</si>
  <si>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</si>
  <si>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</si>
  <si>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</si>
  <si>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14000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</si>
  <si>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</si>
  <si>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</si>
  <si>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</si>
  <si>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</si>
  <si>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</si>
  <si>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</si>
  <si>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14100</t>
  </si>
  <si>
    <t>横浜市</t>
  </si>
  <si>
    <t/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</si>
  <si>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</si>
  <si>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</si>
  <si>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</si>
  <si>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</si>
  <si>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</si>
  <si>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</si>
  <si>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</si>
  <si>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</si>
  <si>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</si>
  <si>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</si>
  <si>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</si>
  <si>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</si>
  <si>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</si>
  <si>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</si>
  <si>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</si>
  <si>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</si>
  <si>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</si>
  <si>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</si>
  <si>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</si>
  <si>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</si>
  <si>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</si>
  <si>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</si>
  <si>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14815</t>
  </si>
  <si>
    <t>秦野市伊勢原市環境衛生組合</t>
  </si>
  <si>
    <t>14212</t>
  </si>
  <si>
    <t>厚木市</t>
  </si>
  <si>
    <t>14840</t>
  </si>
  <si>
    <t>厚木愛甲環境施設組合</t>
  </si>
  <si>
    <t>14213</t>
  </si>
  <si>
    <t>大和市</t>
  </si>
  <si>
    <t>14214</t>
  </si>
  <si>
    <t>伊勢原市</t>
  </si>
  <si>
    <t>14215</t>
  </si>
  <si>
    <t>海老名市</t>
  </si>
  <si>
    <t>14818</t>
  </si>
  <si>
    <t>高座清掃施設組合</t>
  </si>
  <si>
    <t>14216</t>
  </si>
  <si>
    <t>座間市</t>
  </si>
  <si>
    <t>14217</t>
  </si>
  <si>
    <t>南足柄市</t>
  </si>
  <si>
    <t>14819</t>
  </si>
  <si>
    <t>足柄上衛生組合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</si>
  <si>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</si>
  <si>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</si>
  <si>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</si>
  <si>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</si>
  <si>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</si>
  <si>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</si>
  <si>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</si>
  <si>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</si>
  <si>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</si>
  <si>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</si>
  <si>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</si>
  <si>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</si>
  <si>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14829</t>
  </si>
  <si>
    <t>足柄東部清掃組合</t>
  </si>
  <si>
    <t>14362</t>
  </si>
  <si>
    <t>大井町</t>
  </si>
  <si>
    <t>14363</t>
  </si>
  <si>
    <t>松田町</t>
  </si>
  <si>
    <t>14364</t>
  </si>
  <si>
    <t>山北町</t>
  </si>
  <si>
    <t>14837</t>
  </si>
  <si>
    <t>足柄西部清掃組合</t>
  </si>
  <si>
    <t>14366</t>
  </si>
  <si>
    <t>開成町</t>
  </si>
  <si>
    <t>14382</t>
  </si>
  <si>
    <t>箱根町</t>
  </si>
  <si>
    <t>14383</t>
  </si>
  <si>
    <t>真鶴町</t>
  </si>
  <si>
    <t>14827</t>
  </si>
  <si>
    <t>湯河原町真鶴町衛生組合</t>
  </si>
  <si>
    <t>14384</t>
  </si>
  <si>
    <t>湯河原町</t>
  </si>
  <si>
    <t>14401</t>
  </si>
  <si>
    <t>愛川町</t>
  </si>
  <si>
    <t>14402</t>
  </si>
  <si>
    <t>清川村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</si>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</sst>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16</v>
      </c>
      <c r="B7" s="147" t="s">
        <v>316</v>
      </c>
      <c r="C7" s="131" t="s">
        <v>33</v>
      </c>
      <c r="D7" s="133">
        <f>SUM(E7,+L7)</f>
        <v>134368886</v>
      </c>
      <c r="E7" s="133">
        <f>SUM(F7:I7,K7)</f>
        <v>56760737</v>
      </c>
      <c r="F7" s="133">
        <f>SUM(F$8:F$207)</f>
        <v>5051157</v>
      </c>
      <c r="G7" s="133">
        <f>SUM(G$8:G$207)</f>
        <v>123686</v>
      </c>
      <c r="H7" s="133">
        <f>SUM(H$8:H$207)</f>
        <v>19062000</v>
      </c>
      <c r="I7" s="133">
        <f>SUM(I$8:I$207)</f>
        <v>15046469</v>
      </c>
      <c r="J7" s="136" t="s">
        <v>311</v>
      </c>
      <c r="K7" s="133">
        <f>SUM(K$8:K$207)</f>
        <v>17477425</v>
      </c>
      <c r="L7" s="133">
        <f>SUM(L$8:L$207)</f>
        <v>77608149</v>
      </c>
      <c r="M7" s="133">
        <f>SUM(N7,+U7)</f>
        <v>6025182</v>
      </c>
      <c r="N7" s="133">
        <f>SUM(O7:R7,T7)</f>
        <v>1061581</v>
      </c>
      <c r="O7" s="133">
        <f>SUM(O$8:O$207)</f>
        <v>23510</v>
      </c>
      <c r="P7" s="133">
        <f>SUM(P$8:P$207)</f>
        <v>27206</v>
      </c>
      <c r="Q7" s="133">
        <f>SUM(Q$8:Q$207)</f>
        <v>213800</v>
      </c>
      <c r="R7" s="133">
        <f>SUM(R$8:R$207)</f>
        <v>674228</v>
      </c>
      <c r="S7" s="136" t="s">
        <v>311</v>
      </c>
      <c r="T7" s="133">
        <f>SUM(T$8:T$207)</f>
        <v>122837</v>
      </c>
      <c r="U7" s="133">
        <f>SUM(U$8:U$207)</f>
        <v>4963601</v>
      </c>
      <c r="V7" s="133">
        <f t="shared" ref="V7:AA7" si="0">+SUM(D7,M7)</f>
        <v>140394068</v>
      </c>
      <c r="W7" s="133">
        <f t="shared" si="0"/>
        <v>57822318</v>
      </c>
      <c r="X7" s="133">
        <f t="shared" si="0"/>
        <v>5074667</v>
      </c>
      <c r="Y7" s="133">
        <f t="shared" si="0"/>
        <v>150892</v>
      </c>
      <c r="Z7" s="133">
        <f t="shared" si="0"/>
        <v>19275800</v>
      </c>
      <c r="AA7" s="133">
        <f t="shared" si="0"/>
        <v>15720697</v>
      </c>
      <c r="AB7" s="135" t="str">
        <f>IF(+SUM(J7,S7)=0,"-",+SUM(J7,S7))</f>
        <v>-</v>
      </c>
      <c r="AC7" s="133">
        <f>+SUM(K7,T7)</f>
        <v>17600262</v>
      </c>
      <c r="AD7" s="133">
        <f>+SUM(L7,U7)</f>
        <v>82571750</v>
      </c>
      <c r="AE7" s="133">
        <f>SUM(AF7,+AK7)</f>
        <v>24904322</v>
      </c>
      <c r="AF7" s="133">
        <f>SUM(AG7:AJ7)</f>
        <v>24446375</v>
      </c>
      <c r="AG7" s="133">
        <f t="shared" ref="AG7:AL7" si="1">SUM(AG$8:AG$207)</f>
        <v>8003</v>
      </c>
      <c r="AH7" s="133">
        <f t="shared" si="1"/>
        <v>20862070</v>
      </c>
      <c r="AI7" s="133">
        <f t="shared" si="1"/>
        <v>3144252</v>
      </c>
      <c r="AJ7" s="133">
        <f t="shared" si="1"/>
        <v>432050</v>
      </c>
      <c r="AK7" s="133">
        <f t="shared" si="1"/>
        <v>457947</v>
      </c>
      <c r="AL7" s="133">
        <f t="shared" si="1"/>
        <v>309980</v>
      </c>
      <c r="AM7" s="133">
        <f>SUM(AN7,AS7,AW7,AX7,BD7)</f>
        <v>103306232</v>
      </c>
      <c r="AN7" s="133">
        <f>SUM(AO7:AR7)</f>
        <v>35403810</v>
      </c>
      <c r="AO7" s="133">
        <f>SUM(AO$8:AO$207)</f>
        <v>9730588</v>
      </c>
      <c r="AP7" s="133">
        <f>SUM(AP$8:AP$207)</f>
        <v>20774019</v>
      </c>
      <c r="AQ7" s="133">
        <f>SUM(AQ$8:AQ$207)</f>
        <v>4655542</v>
      </c>
      <c r="AR7" s="133">
        <f>SUM(AR$8:AR$207)</f>
        <v>243661</v>
      </c>
      <c r="AS7" s="133">
        <f>SUM(AT7:AV7)</f>
        <v>21302767</v>
      </c>
      <c r="AT7" s="133">
        <f>SUM(AT$8:AT$207)</f>
        <v>3765131</v>
      </c>
      <c r="AU7" s="133">
        <f>SUM(AU$8:AU$207)</f>
        <v>16520168</v>
      </c>
      <c r="AV7" s="133">
        <f>SUM(AV$8:AV$207)</f>
        <v>1017468</v>
      </c>
      <c r="AW7" s="133">
        <f>SUM(AW$8:AW$207)</f>
        <v>959681</v>
      </c>
      <c r="AX7" s="133">
        <f>SUM(AY7:BB7)</f>
        <v>45499245</v>
      </c>
      <c r="AY7" s="133">
        <f t="shared" ref="AY7:BE7" si="2">SUM(AY$8:AY$207)</f>
        <v>22394100</v>
      </c>
      <c r="AZ7" s="133">
        <f t="shared" si="2"/>
        <v>20945226</v>
      </c>
      <c r="BA7" s="133">
        <f t="shared" si="2"/>
        <v>1901927</v>
      </c>
      <c r="BB7" s="133">
        <f t="shared" si="2"/>
        <v>257992</v>
      </c>
      <c r="BC7" s="133">
        <f t="shared" si="2"/>
        <v>3068524</v>
      </c>
      <c r="BD7" s="133">
        <f t="shared" si="2"/>
        <v>140729</v>
      </c>
      <c r="BE7" s="133">
        <f t="shared" si="2"/>
        <v>2779828</v>
      </c>
      <c r="BF7" s="133">
        <f>SUM(AE7,+AM7,+BE7)</f>
        <v>130990382</v>
      </c>
      <c r="BG7" s="133">
        <f>SUM(BH7,+BM7)</f>
        <v>222966</v>
      </c>
      <c r="BH7" s="133">
        <f>SUM(BI7:BL7)</f>
        <v>210466</v>
      </c>
      <c r="BI7" s="133">
        <f t="shared" ref="BI7:BN7" si="3">SUM(BI$8:BI$207)</f>
        <v>0</v>
      </c>
      <c r="BJ7" s="133">
        <f t="shared" si="3"/>
        <v>210466</v>
      </c>
      <c r="BK7" s="133">
        <f t="shared" si="3"/>
        <v>0</v>
      </c>
      <c r="BL7" s="133">
        <f t="shared" si="3"/>
        <v>0</v>
      </c>
      <c r="BM7" s="133">
        <f t="shared" si="3"/>
        <v>12500</v>
      </c>
      <c r="BN7" s="133">
        <f t="shared" si="3"/>
        <v>0</v>
      </c>
      <c r="BO7" s="133">
        <f>SUM(BP7,BU7,BY7,BZ7,CF7)</f>
        <v>5271596</v>
      </c>
      <c r="BP7" s="133">
        <f>SUM(BQ7:BT7)</f>
        <v>2004854</v>
      </c>
      <c r="BQ7" s="133">
        <f>SUM(BQ$8:BQ$207)</f>
        <v>537491</v>
      </c>
      <c r="BR7" s="133">
        <f>SUM(BR$8:BR$207)</f>
        <v>1290693</v>
      </c>
      <c r="BS7" s="133">
        <f>SUM(BS$8:BS$207)</f>
        <v>176670</v>
      </c>
      <c r="BT7" s="133">
        <f>SUM(BT$8:BT$207)</f>
        <v>0</v>
      </c>
      <c r="BU7" s="133">
        <f>SUM(BV7:BX7)</f>
        <v>1043139</v>
      </c>
      <c r="BV7" s="133">
        <f>SUM(BV$8:BV$207)</f>
        <v>228562</v>
      </c>
      <c r="BW7" s="133">
        <f>SUM(BW$8:BW$207)</f>
        <v>701914</v>
      </c>
      <c r="BX7" s="133">
        <f>SUM(BX$8:BX$207)</f>
        <v>112663</v>
      </c>
      <c r="BY7" s="133">
        <f>SUM(BY$8:BY$207)</f>
        <v>103419</v>
      </c>
      <c r="BZ7" s="133">
        <f>SUM(CA7:CD7)</f>
        <v>2117183</v>
      </c>
      <c r="CA7" s="133">
        <f t="shared" ref="CA7:CG7" si="4">SUM(CA$8:CA$207)</f>
        <v>1038886</v>
      </c>
      <c r="CB7" s="133">
        <f t="shared" si="4"/>
        <v>1018634</v>
      </c>
      <c r="CC7" s="133">
        <f t="shared" si="4"/>
        <v>38974</v>
      </c>
      <c r="CD7" s="133">
        <f t="shared" si="4"/>
        <v>20689</v>
      </c>
      <c r="CE7" s="133">
        <f t="shared" si="4"/>
        <v>196334</v>
      </c>
      <c r="CF7" s="133">
        <f t="shared" si="4"/>
        <v>3001</v>
      </c>
      <c r="CG7" s="133">
        <f t="shared" si="4"/>
        <v>334286</v>
      </c>
      <c r="CH7" s="133">
        <f>SUM(BG7,+BO7,+CG7)</f>
        <v>5828848</v>
      </c>
      <c r="CI7" s="133">
        <f>SUM(AE7,+BG7)</f>
        <v>25127288</v>
      </c>
      <c r="CJ7" s="133">
        <f>SUM(AF7,+BH7)</f>
        <v>24656841</v>
      </c>
      <c r="CK7" s="133">
        <f t="shared" ref="CK7:DJ7" si="5">SUM(AG7,+BI7)</f>
        <v>8003</v>
      </c>
      <c r="CL7" s="133">
        <f t="shared" si="5"/>
        <v>21072536</v>
      </c>
      <c r="CM7" s="133">
        <f t="shared" si="5"/>
        <v>3144252</v>
      </c>
      <c r="CN7" s="133">
        <f t="shared" si="5"/>
        <v>432050</v>
      </c>
      <c r="CO7" s="133">
        <f t="shared" si="5"/>
        <v>470447</v>
      </c>
      <c r="CP7" s="133">
        <f t="shared" si="5"/>
        <v>309980</v>
      </c>
      <c r="CQ7" s="133">
        <f t="shared" si="5"/>
        <v>108577828</v>
      </c>
      <c r="CR7" s="133">
        <f t="shared" si="5"/>
        <v>37408664</v>
      </c>
      <c r="CS7" s="133">
        <f t="shared" si="5"/>
        <v>10268079</v>
      </c>
      <c r="CT7" s="133">
        <f t="shared" si="5"/>
        <v>22064712</v>
      </c>
      <c r="CU7" s="133">
        <f t="shared" si="5"/>
        <v>4832212</v>
      </c>
      <c r="CV7" s="133">
        <f t="shared" si="5"/>
        <v>243661</v>
      </c>
      <c r="CW7" s="133">
        <f t="shared" si="5"/>
        <v>22345906</v>
      </c>
      <c r="CX7" s="133">
        <f t="shared" si="5"/>
        <v>3993693</v>
      </c>
      <c r="CY7" s="133">
        <f t="shared" si="5"/>
        <v>17222082</v>
      </c>
      <c r="CZ7" s="133">
        <f t="shared" si="5"/>
        <v>1130131</v>
      </c>
      <c r="DA7" s="133">
        <f t="shared" si="5"/>
        <v>1063100</v>
      </c>
      <c r="DB7" s="133">
        <f t="shared" si="5"/>
        <v>47616428</v>
      </c>
      <c r="DC7" s="133">
        <f t="shared" si="5"/>
        <v>23432986</v>
      </c>
      <c r="DD7" s="133">
        <f t="shared" si="5"/>
        <v>21963860</v>
      </c>
      <c r="DE7" s="133">
        <f t="shared" si="5"/>
        <v>1940901</v>
      </c>
      <c r="DF7" s="133">
        <f t="shared" si="5"/>
        <v>278681</v>
      </c>
      <c r="DG7" s="133">
        <f t="shared" si="5"/>
        <v>3264858</v>
      </c>
      <c r="DH7" s="133">
        <f t="shared" si="5"/>
        <v>143730</v>
      </c>
      <c r="DI7" s="133">
        <f t="shared" si="5"/>
        <v>3114114</v>
      </c>
      <c r="DJ7" s="133">
        <f t="shared" si="5"/>
        <v>136819230</v>
      </c>
    </row>
    <row r="8" spans="1:114" ht="13.5" customHeight="1" x14ac:dyDescent="0.15">
      <c r="A8" s="114" t="s">
        <v>16</v>
      </c>
      <c r="B8" s="115" t="s">
        <v>323</v>
      </c>
      <c r="C8" s="114" t="s">
        <v>324</v>
      </c>
      <c r="D8" s="116">
        <f>SUM(E8,+L8)</f>
        <v>40520232</v>
      </c>
      <c r="E8" s="116">
        <f>SUM(F8:I8,K8)</f>
        <v>16017913</v>
      </c>
      <c r="F8" s="116">
        <v>910651</v>
      </c>
      <c r="G8" s="116">
        <v>0</v>
      </c>
      <c r="H8" s="116">
        <v>3515000</v>
      </c>
      <c r="I8" s="116">
        <v>4543223</v>
      </c>
      <c r="J8" s="117" t="s">
        <v>404</v>
      </c>
      <c r="K8" s="116">
        <v>7049039</v>
      </c>
      <c r="L8" s="116">
        <v>24502319</v>
      </c>
      <c r="M8" s="116">
        <f>SUM(N8,+U8)</f>
        <v>1048675</v>
      </c>
      <c r="N8" s="116">
        <f>SUM(O8:R8,T8)</f>
        <v>137420</v>
      </c>
      <c r="O8" s="116">
        <v>19848</v>
      </c>
      <c r="P8" s="116">
        <v>0</v>
      </c>
      <c r="Q8" s="116">
        <v>10000</v>
      </c>
      <c r="R8" s="116">
        <v>68204</v>
      </c>
      <c r="S8" s="117" t="s">
        <v>404</v>
      </c>
      <c r="T8" s="116">
        <v>39368</v>
      </c>
      <c r="U8" s="116">
        <v>911255</v>
      </c>
      <c r="V8" s="116">
        <f>+SUM(D8,M8)</f>
        <v>41568907</v>
      </c>
      <c r="W8" s="116">
        <f>+SUM(E8,N8)</f>
        <v>16155333</v>
      </c>
      <c r="X8" s="116">
        <f>+SUM(F8,O8)</f>
        <v>930499</v>
      </c>
      <c r="Y8" s="116">
        <f>+SUM(G8,P8)</f>
        <v>0</v>
      </c>
      <c r="Z8" s="116">
        <f>+SUM(H8,Q8)</f>
        <v>3525000</v>
      </c>
      <c r="AA8" s="116">
        <f>+SUM(I8,R8)</f>
        <v>4611427</v>
      </c>
      <c r="AB8" s="117" t="str">
        <f>IF(+SUM(J8,S8)=0,"-",+SUM(J8,S8))</f>
        <v>-</v>
      </c>
      <c r="AC8" s="116">
        <f>+SUM(K8,T8)</f>
        <v>7088407</v>
      </c>
      <c r="AD8" s="116">
        <f>+SUM(L8,U8)</f>
        <v>25413574</v>
      </c>
      <c r="AE8" s="116">
        <f>SUM(AF8,+AK8)</f>
        <v>3356255</v>
      </c>
      <c r="AF8" s="116">
        <f>SUM(AG8:AJ8)</f>
        <v>3356255</v>
      </c>
      <c r="AG8" s="116">
        <v>8003</v>
      </c>
      <c r="AH8" s="116">
        <v>159424</v>
      </c>
      <c r="AI8" s="116">
        <v>2844078</v>
      </c>
      <c r="AJ8" s="116">
        <v>344750</v>
      </c>
      <c r="AK8" s="116">
        <v>0</v>
      </c>
      <c r="AL8" s="116">
        <v>0</v>
      </c>
      <c r="AM8" s="116">
        <f>SUM(AN8,AS8,AW8,AX8,BD8)</f>
        <v>35530016</v>
      </c>
      <c r="AN8" s="116">
        <f>SUM(AO8:AR8)</f>
        <v>15018682</v>
      </c>
      <c r="AO8" s="116">
        <v>5111400</v>
      </c>
      <c r="AP8" s="116">
        <v>8858183</v>
      </c>
      <c r="AQ8" s="116">
        <v>1001771</v>
      </c>
      <c r="AR8" s="116">
        <v>47328</v>
      </c>
      <c r="AS8" s="116">
        <f>SUM(AT8:AV8)</f>
        <v>10010181</v>
      </c>
      <c r="AT8" s="116">
        <v>1632650</v>
      </c>
      <c r="AU8" s="116">
        <v>7711179</v>
      </c>
      <c r="AV8" s="116">
        <v>666352</v>
      </c>
      <c r="AW8" s="116">
        <v>188364</v>
      </c>
      <c r="AX8" s="116">
        <f>SUM(AY8:BB8)</f>
        <v>10200477</v>
      </c>
      <c r="AY8" s="116">
        <v>6083413</v>
      </c>
      <c r="AZ8" s="116">
        <v>3870310</v>
      </c>
      <c r="BA8" s="116">
        <v>246754</v>
      </c>
      <c r="BB8" s="116">
        <v>0</v>
      </c>
      <c r="BC8" s="116">
        <v>0</v>
      </c>
      <c r="BD8" s="116">
        <v>112312</v>
      </c>
      <c r="BE8" s="116">
        <v>1633961</v>
      </c>
      <c r="BF8" s="116">
        <f>SUM(AE8,+AM8,+BE8)</f>
        <v>40520232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998423</v>
      </c>
      <c r="BP8" s="116">
        <f>SUM(BQ8:BT8)</f>
        <v>592874</v>
      </c>
      <c r="BQ8" s="116">
        <v>87473</v>
      </c>
      <c r="BR8" s="116">
        <v>505401</v>
      </c>
      <c r="BS8" s="116">
        <v>0</v>
      </c>
      <c r="BT8" s="116">
        <v>0</v>
      </c>
      <c r="BU8" s="116">
        <f>SUM(BV8:BX8)</f>
        <v>306833</v>
      </c>
      <c r="BV8" s="116">
        <v>180273</v>
      </c>
      <c r="BW8" s="116">
        <v>57540</v>
      </c>
      <c r="BX8" s="116">
        <v>69020</v>
      </c>
      <c r="BY8" s="116">
        <v>12335</v>
      </c>
      <c r="BZ8" s="116">
        <f>SUM(CA8:CD8)</f>
        <v>86381</v>
      </c>
      <c r="CA8" s="116">
        <v>378</v>
      </c>
      <c r="CB8" s="116">
        <v>86003</v>
      </c>
      <c r="CC8" s="116">
        <v>0</v>
      </c>
      <c r="CD8" s="116">
        <v>0</v>
      </c>
      <c r="CE8" s="116">
        <v>0</v>
      </c>
      <c r="CF8" s="116">
        <v>0</v>
      </c>
      <c r="CG8" s="116">
        <v>50252</v>
      </c>
      <c r="CH8" s="116">
        <f>SUM(BG8,+BO8,+CG8)</f>
        <v>1048675</v>
      </c>
      <c r="CI8" s="116">
        <f>SUM(AE8,+BG8)</f>
        <v>3356255</v>
      </c>
      <c r="CJ8" s="116">
        <f>SUM(AF8,+BH8)</f>
        <v>3356255</v>
      </c>
      <c r="CK8" s="116">
        <f>SUM(AG8,+BI8)</f>
        <v>8003</v>
      </c>
      <c r="CL8" s="116">
        <f>SUM(AH8,+BJ8)</f>
        <v>159424</v>
      </c>
      <c r="CM8" s="116">
        <f>SUM(AI8,+BK8)</f>
        <v>2844078</v>
      </c>
      <c r="CN8" s="116">
        <f>SUM(AJ8,+BL8)</f>
        <v>344750</v>
      </c>
      <c r="CO8" s="116">
        <f>SUM(AK8,+BM8)</f>
        <v>0</v>
      </c>
      <c r="CP8" s="116">
        <f>SUM(AL8,+BN8)</f>
        <v>0</v>
      </c>
      <c r="CQ8" s="116">
        <f>SUM(AM8,+BO8)</f>
        <v>36528439</v>
      </c>
      <c r="CR8" s="116">
        <f>SUM(AN8,+BP8)</f>
        <v>15611556</v>
      </c>
      <c r="CS8" s="116">
        <f>SUM(AO8,+BQ8)</f>
        <v>5198873</v>
      </c>
      <c r="CT8" s="116">
        <f>SUM(AP8,+BR8)</f>
        <v>9363584</v>
      </c>
      <c r="CU8" s="116">
        <f>SUM(AQ8,+BS8)</f>
        <v>1001771</v>
      </c>
      <c r="CV8" s="116">
        <f>SUM(AR8,+BT8)</f>
        <v>47328</v>
      </c>
      <c r="CW8" s="116">
        <f>SUM(AS8,+BU8)</f>
        <v>10317014</v>
      </c>
      <c r="CX8" s="116">
        <f>SUM(AT8,+BV8)</f>
        <v>1812923</v>
      </c>
      <c r="CY8" s="116">
        <f>SUM(AU8,+BW8)</f>
        <v>7768719</v>
      </c>
      <c r="CZ8" s="116">
        <f>SUM(AV8,+BX8)</f>
        <v>735372</v>
      </c>
      <c r="DA8" s="116">
        <f>SUM(AW8,+BY8)</f>
        <v>200699</v>
      </c>
      <c r="DB8" s="116">
        <f>SUM(AX8,+BZ8)</f>
        <v>10286858</v>
      </c>
      <c r="DC8" s="116">
        <f>SUM(AY8,+CA8)</f>
        <v>6083791</v>
      </c>
      <c r="DD8" s="116">
        <f>SUM(AZ8,+CB8)</f>
        <v>3956313</v>
      </c>
      <c r="DE8" s="116">
        <f>SUM(BA8,+CC8)</f>
        <v>246754</v>
      </c>
      <c r="DF8" s="116">
        <f>SUM(BB8,+CD8)</f>
        <v>0</v>
      </c>
      <c r="DG8" s="116">
        <f>SUM(BC8,+CE8)</f>
        <v>0</v>
      </c>
      <c r="DH8" s="116">
        <f>SUM(BD8,+CF8)</f>
        <v>112312</v>
      </c>
      <c r="DI8" s="116">
        <f>SUM(BE8,+CG8)</f>
        <v>1684213</v>
      </c>
      <c r="DJ8" s="116">
        <f>SUM(BF8,+CH8)</f>
        <v>41568907</v>
      </c>
    </row>
    <row r="9" spans="1:114" ht="13.5" customHeight="1" x14ac:dyDescent="0.15">
      <c r="A9" s="114" t="s">
        <v>16</v>
      </c>
      <c r="B9" s="115" t="s">
        <v>326</v>
      </c>
      <c r="C9" s="114" t="s">
        <v>327</v>
      </c>
      <c r="D9" s="116">
        <f>SUM(E9,+L9)</f>
        <v>28345468</v>
      </c>
      <c r="E9" s="116">
        <f>SUM(F9:I9,K9)</f>
        <v>16581111</v>
      </c>
      <c r="F9" s="116">
        <v>3108565</v>
      </c>
      <c r="G9" s="116">
        <v>0</v>
      </c>
      <c r="H9" s="116">
        <v>9126000</v>
      </c>
      <c r="I9" s="116">
        <v>1994768</v>
      </c>
      <c r="J9" s="117" t="s">
        <v>404</v>
      </c>
      <c r="K9" s="116">
        <v>2351778</v>
      </c>
      <c r="L9" s="116">
        <v>11764357</v>
      </c>
      <c r="M9" s="116">
        <f>SUM(N9,+U9)</f>
        <v>1020558</v>
      </c>
      <c r="N9" s="116">
        <f>SUM(O9:R9,T9)</f>
        <v>267557</v>
      </c>
      <c r="O9" s="116">
        <v>0</v>
      </c>
      <c r="P9" s="116">
        <v>0</v>
      </c>
      <c r="Q9" s="116">
        <v>141000</v>
      </c>
      <c r="R9" s="116">
        <v>126510</v>
      </c>
      <c r="S9" s="117" t="s">
        <v>404</v>
      </c>
      <c r="T9" s="116">
        <v>47</v>
      </c>
      <c r="U9" s="116">
        <v>753001</v>
      </c>
      <c r="V9" s="116">
        <f>+SUM(D9,M9)</f>
        <v>29366026</v>
      </c>
      <c r="W9" s="116">
        <f>+SUM(E9,N9)</f>
        <v>16848668</v>
      </c>
      <c r="X9" s="116">
        <f>+SUM(F9,O9)</f>
        <v>3108565</v>
      </c>
      <c r="Y9" s="116">
        <f>+SUM(G9,P9)</f>
        <v>0</v>
      </c>
      <c r="Z9" s="116">
        <f>+SUM(H9,Q9)</f>
        <v>9267000</v>
      </c>
      <c r="AA9" s="116">
        <f>+SUM(I9,R9)</f>
        <v>2121278</v>
      </c>
      <c r="AB9" s="117" t="str">
        <f>IF(+SUM(J9,S9)=0,"-",+SUM(J9,S9))</f>
        <v>-</v>
      </c>
      <c r="AC9" s="116">
        <f>+SUM(K9,T9)</f>
        <v>2351825</v>
      </c>
      <c r="AD9" s="116">
        <f>+SUM(L9,U9)</f>
        <v>12517358</v>
      </c>
      <c r="AE9" s="116">
        <f>SUM(AF9,+AK9)</f>
        <v>13675016</v>
      </c>
      <c r="AF9" s="116">
        <f>SUM(AG9:AJ9)</f>
        <v>13653546</v>
      </c>
      <c r="AG9" s="116">
        <v>0</v>
      </c>
      <c r="AH9" s="116">
        <v>13411467</v>
      </c>
      <c r="AI9" s="116">
        <v>242079</v>
      </c>
      <c r="AJ9" s="116">
        <v>0</v>
      </c>
      <c r="AK9" s="116">
        <v>21470</v>
      </c>
      <c r="AL9" s="116">
        <v>0</v>
      </c>
      <c r="AM9" s="116">
        <f>SUM(AN9,AS9,AW9,AX9,BD9)</f>
        <v>14670452</v>
      </c>
      <c r="AN9" s="116">
        <f>SUM(AO9:AR9)</f>
        <v>6483496</v>
      </c>
      <c r="AO9" s="116">
        <v>597983</v>
      </c>
      <c r="AP9" s="116">
        <v>4175300</v>
      </c>
      <c r="AQ9" s="116">
        <v>1638701</v>
      </c>
      <c r="AR9" s="116">
        <v>71512</v>
      </c>
      <c r="AS9" s="116">
        <f>SUM(AT9:AV9)</f>
        <v>924574</v>
      </c>
      <c r="AT9" s="116">
        <v>203903</v>
      </c>
      <c r="AU9" s="116">
        <v>703372</v>
      </c>
      <c r="AV9" s="116">
        <v>17299</v>
      </c>
      <c r="AW9" s="116">
        <v>661333</v>
      </c>
      <c r="AX9" s="116">
        <f>SUM(AY9:BB9)</f>
        <v>6595110</v>
      </c>
      <c r="AY9" s="116">
        <v>2703069</v>
      </c>
      <c r="AZ9" s="116">
        <v>3474238</v>
      </c>
      <c r="BA9" s="116">
        <v>417803</v>
      </c>
      <c r="BB9" s="116">
        <v>0</v>
      </c>
      <c r="BC9" s="116">
        <v>0</v>
      </c>
      <c r="BD9" s="116">
        <v>5939</v>
      </c>
      <c r="BE9" s="116">
        <v>0</v>
      </c>
      <c r="BF9" s="116">
        <f>SUM(AE9,+AM9,+BE9)</f>
        <v>28345468</v>
      </c>
      <c r="BG9" s="116">
        <f>SUM(BH9,+BM9)</f>
        <v>165568</v>
      </c>
      <c r="BH9" s="116">
        <f>SUM(BI9:BL9)</f>
        <v>153068</v>
      </c>
      <c r="BI9" s="116">
        <v>0</v>
      </c>
      <c r="BJ9" s="116">
        <v>153068</v>
      </c>
      <c r="BK9" s="116">
        <v>0</v>
      </c>
      <c r="BL9" s="116">
        <v>0</v>
      </c>
      <c r="BM9" s="116">
        <v>12500</v>
      </c>
      <c r="BN9" s="116">
        <v>0</v>
      </c>
      <c r="BO9" s="116">
        <f>SUM(BP9,BU9,BY9,BZ9,CF9)</f>
        <v>775693</v>
      </c>
      <c r="BP9" s="116">
        <f>SUM(BQ9:BT9)</f>
        <v>648075</v>
      </c>
      <c r="BQ9" s="116">
        <v>26161</v>
      </c>
      <c r="BR9" s="116">
        <v>557230</v>
      </c>
      <c r="BS9" s="116">
        <v>64684</v>
      </c>
      <c r="BT9" s="116">
        <v>0</v>
      </c>
      <c r="BU9" s="116">
        <f>SUM(BV9:BX9)</f>
        <v>43819</v>
      </c>
      <c r="BV9" s="116">
        <v>20207</v>
      </c>
      <c r="BW9" s="116">
        <v>23612</v>
      </c>
      <c r="BX9" s="116">
        <v>0</v>
      </c>
      <c r="BY9" s="116">
        <v>66612</v>
      </c>
      <c r="BZ9" s="116">
        <f>SUM(CA9:CD9)</f>
        <v>17187</v>
      </c>
      <c r="CA9" s="116">
        <v>13595</v>
      </c>
      <c r="CB9" s="116">
        <v>3592</v>
      </c>
      <c r="CC9" s="116">
        <v>0</v>
      </c>
      <c r="CD9" s="116">
        <v>0</v>
      </c>
      <c r="CE9" s="116">
        <v>0</v>
      </c>
      <c r="CF9" s="116">
        <v>0</v>
      </c>
      <c r="CG9" s="116">
        <v>79297</v>
      </c>
      <c r="CH9" s="116">
        <f>SUM(BG9,+BO9,+CG9)</f>
        <v>1020558</v>
      </c>
      <c r="CI9" s="116">
        <f>SUM(AE9,+BG9)</f>
        <v>13840584</v>
      </c>
      <c r="CJ9" s="116">
        <f>SUM(AF9,+BH9)</f>
        <v>13806614</v>
      </c>
      <c r="CK9" s="116">
        <f>SUM(AG9,+BI9)</f>
        <v>0</v>
      </c>
      <c r="CL9" s="116">
        <f>SUM(AH9,+BJ9)</f>
        <v>13564535</v>
      </c>
      <c r="CM9" s="116">
        <f>SUM(AI9,+BK9)</f>
        <v>242079</v>
      </c>
      <c r="CN9" s="116">
        <f>SUM(AJ9,+BL9)</f>
        <v>0</v>
      </c>
      <c r="CO9" s="116">
        <f>SUM(AK9,+BM9)</f>
        <v>33970</v>
      </c>
      <c r="CP9" s="116">
        <f>SUM(AL9,+BN9)</f>
        <v>0</v>
      </c>
      <c r="CQ9" s="116">
        <f>SUM(AM9,+BO9)</f>
        <v>15446145</v>
      </c>
      <c r="CR9" s="116">
        <f>SUM(AN9,+BP9)</f>
        <v>7131571</v>
      </c>
      <c r="CS9" s="116">
        <f>SUM(AO9,+BQ9)</f>
        <v>624144</v>
      </c>
      <c r="CT9" s="116">
        <f>SUM(AP9,+BR9)</f>
        <v>4732530</v>
      </c>
      <c r="CU9" s="116">
        <f>SUM(AQ9,+BS9)</f>
        <v>1703385</v>
      </c>
      <c r="CV9" s="116">
        <f>SUM(AR9,+BT9)</f>
        <v>71512</v>
      </c>
      <c r="CW9" s="116">
        <f>SUM(AS9,+BU9)</f>
        <v>968393</v>
      </c>
      <c r="CX9" s="116">
        <f>SUM(AT9,+BV9)</f>
        <v>224110</v>
      </c>
      <c r="CY9" s="116">
        <f>SUM(AU9,+BW9)</f>
        <v>726984</v>
      </c>
      <c r="CZ9" s="116">
        <f>SUM(AV9,+BX9)</f>
        <v>17299</v>
      </c>
      <c r="DA9" s="116">
        <f>SUM(AW9,+BY9)</f>
        <v>727945</v>
      </c>
      <c r="DB9" s="116">
        <f>SUM(AX9,+BZ9)</f>
        <v>6612297</v>
      </c>
      <c r="DC9" s="116">
        <f>SUM(AY9,+CA9)</f>
        <v>2716664</v>
      </c>
      <c r="DD9" s="116">
        <f>SUM(AZ9,+CB9)</f>
        <v>3477830</v>
      </c>
      <c r="DE9" s="116">
        <f>SUM(BA9,+CC9)</f>
        <v>417803</v>
      </c>
      <c r="DF9" s="116">
        <f>SUM(BB9,+CD9)</f>
        <v>0</v>
      </c>
      <c r="DG9" s="116">
        <f>SUM(BC9,+CE9)</f>
        <v>0</v>
      </c>
      <c r="DH9" s="116">
        <f>SUM(BD9,+CF9)</f>
        <v>5939</v>
      </c>
      <c r="DI9" s="116">
        <f>SUM(BE9,+CG9)</f>
        <v>79297</v>
      </c>
      <c r="DJ9" s="116">
        <f>SUM(BF9,+CH9)</f>
        <v>29366026</v>
      </c>
    </row>
    <row r="10" spans="1:114" ht="13.5" customHeight="1" x14ac:dyDescent="0.15">
      <c r="A10" s="114" t="s">
        <v>16</v>
      </c>
      <c r="B10" s="115" t="s">
        <v>328</v>
      </c>
      <c r="C10" s="114" t="s">
        <v>329</v>
      </c>
      <c r="D10" s="116">
        <f>SUM(E10,+L10)</f>
        <v>9442277</v>
      </c>
      <c r="E10" s="116">
        <f>SUM(F10:I10,K10)</f>
        <v>3592316</v>
      </c>
      <c r="F10" s="116">
        <v>0</v>
      </c>
      <c r="G10" s="116">
        <v>0</v>
      </c>
      <c r="H10" s="116">
        <v>367000</v>
      </c>
      <c r="I10" s="116">
        <v>1603578</v>
      </c>
      <c r="J10" s="117" t="s">
        <v>404</v>
      </c>
      <c r="K10" s="116">
        <v>1621738</v>
      </c>
      <c r="L10" s="116">
        <v>5849961</v>
      </c>
      <c r="M10" s="116">
        <f>SUM(N10,+U10)</f>
        <v>518441</v>
      </c>
      <c r="N10" s="116">
        <f>SUM(O10:R10,T10)</f>
        <v>53694</v>
      </c>
      <c r="O10" s="116">
        <v>0</v>
      </c>
      <c r="P10" s="116">
        <v>0</v>
      </c>
      <c r="Q10" s="116">
        <v>0</v>
      </c>
      <c r="R10" s="116">
        <v>53506</v>
      </c>
      <c r="S10" s="117" t="s">
        <v>404</v>
      </c>
      <c r="T10" s="116">
        <v>188</v>
      </c>
      <c r="U10" s="116">
        <v>464747</v>
      </c>
      <c r="V10" s="116">
        <f>+SUM(D10,M10)</f>
        <v>9960718</v>
      </c>
      <c r="W10" s="116">
        <f>+SUM(E10,N10)</f>
        <v>3646010</v>
      </c>
      <c r="X10" s="116">
        <f>+SUM(F10,O10)</f>
        <v>0</v>
      </c>
      <c r="Y10" s="116">
        <f>+SUM(G10,P10)</f>
        <v>0</v>
      </c>
      <c r="Z10" s="116">
        <f>+SUM(H10,Q10)</f>
        <v>367000</v>
      </c>
      <c r="AA10" s="116">
        <f>+SUM(I10,R10)</f>
        <v>1657084</v>
      </c>
      <c r="AB10" s="117" t="str">
        <f>IF(+SUM(J10,S10)=0,"-",+SUM(J10,S10))</f>
        <v>-</v>
      </c>
      <c r="AC10" s="116">
        <f>+SUM(K10,T10)</f>
        <v>1621926</v>
      </c>
      <c r="AD10" s="116">
        <f>+SUM(L10,U10)</f>
        <v>6314708</v>
      </c>
      <c r="AE10" s="116">
        <f>SUM(AF10,+AK10)</f>
        <v>518301</v>
      </c>
      <c r="AF10" s="116">
        <f>SUM(AG10:AJ10)</f>
        <v>518301</v>
      </c>
      <c r="AG10" s="116">
        <v>0</v>
      </c>
      <c r="AH10" s="116">
        <v>470256</v>
      </c>
      <c r="AI10" s="116">
        <v>48045</v>
      </c>
      <c r="AJ10" s="116">
        <v>0</v>
      </c>
      <c r="AK10" s="116">
        <v>0</v>
      </c>
      <c r="AL10" s="116">
        <v>0</v>
      </c>
      <c r="AM10" s="116">
        <f>SUM(AN10,AS10,AW10,AX10,BD10)</f>
        <v>8797198</v>
      </c>
      <c r="AN10" s="116">
        <f>SUM(AO10:AR10)</f>
        <v>2080610</v>
      </c>
      <c r="AO10" s="116">
        <v>873709</v>
      </c>
      <c r="AP10" s="116">
        <v>733026</v>
      </c>
      <c r="AQ10" s="116">
        <v>444258</v>
      </c>
      <c r="AR10" s="116">
        <v>29617</v>
      </c>
      <c r="AS10" s="116">
        <f>SUM(AT10:AV10)</f>
        <v>1948494</v>
      </c>
      <c r="AT10" s="116">
        <v>132534</v>
      </c>
      <c r="AU10" s="116">
        <v>1761602</v>
      </c>
      <c r="AV10" s="116">
        <v>54358</v>
      </c>
      <c r="AW10" s="116">
        <v>30529</v>
      </c>
      <c r="AX10" s="116">
        <f>SUM(AY10:BB10)</f>
        <v>4737565</v>
      </c>
      <c r="AY10" s="116">
        <v>2462265</v>
      </c>
      <c r="AZ10" s="116">
        <v>2263238</v>
      </c>
      <c r="BA10" s="116">
        <v>12062</v>
      </c>
      <c r="BB10" s="116">
        <v>0</v>
      </c>
      <c r="BC10" s="116">
        <v>0</v>
      </c>
      <c r="BD10" s="116">
        <v>0</v>
      </c>
      <c r="BE10" s="116">
        <v>126778</v>
      </c>
      <c r="BF10" s="116">
        <f>SUM(AE10,+AM10,+BE10)</f>
        <v>9442277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449827</v>
      </c>
      <c r="BP10" s="116">
        <f>SUM(BQ10:BT10)</f>
        <v>244342</v>
      </c>
      <c r="BQ10" s="116">
        <v>111065</v>
      </c>
      <c r="BR10" s="116">
        <v>103660</v>
      </c>
      <c r="BS10" s="116">
        <v>29617</v>
      </c>
      <c r="BT10" s="116">
        <v>0</v>
      </c>
      <c r="BU10" s="116">
        <f>SUM(BV10:BX10)</f>
        <v>66066</v>
      </c>
      <c r="BV10" s="116">
        <v>13196</v>
      </c>
      <c r="BW10" s="116">
        <v>52870</v>
      </c>
      <c r="BX10" s="116">
        <v>0</v>
      </c>
      <c r="BY10" s="116">
        <v>11223</v>
      </c>
      <c r="BZ10" s="116">
        <f>SUM(CA10:CD10)</f>
        <v>128196</v>
      </c>
      <c r="CA10" s="116">
        <v>23537</v>
      </c>
      <c r="CB10" s="116">
        <v>104659</v>
      </c>
      <c r="CC10" s="116">
        <v>0</v>
      </c>
      <c r="CD10" s="116">
        <v>0</v>
      </c>
      <c r="CE10" s="116">
        <v>0</v>
      </c>
      <c r="CF10" s="116">
        <v>0</v>
      </c>
      <c r="CG10" s="116">
        <v>68614</v>
      </c>
      <c r="CH10" s="116">
        <f>SUM(BG10,+BO10,+CG10)</f>
        <v>518441</v>
      </c>
      <c r="CI10" s="116">
        <f>SUM(AE10,+BG10)</f>
        <v>518301</v>
      </c>
      <c r="CJ10" s="116">
        <f>SUM(AF10,+BH10)</f>
        <v>518301</v>
      </c>
      <c r="CK10" s="116">
        <f>SUM(AG10,+BI10)</f>
        <v>0</v>
      </c>
      <c r="CL10" s="116">
        <f>SUM(AH10,+BJ10)</f>
        <v>470256</v>
      </c>
      <c r="CM10" s="116">
        <f>SUM(AI10,+BK10)</f>
        <v>48045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9247025</v>
      </c>
      <c r="CR10" s="116">
        <f>SUM(AN10,+BP10)</f>
        <v>2324952</v>
      </c>
      <c r="CS10" s="116">
        <f>SUM(AO10,+BQ10)</f>
        <v>984774</v>
      </c>
      <c r="CT10" s="116">
        <f>SUM(AP10,+BR10)</f>
        <v>836686</v>
      </c>
      <c r="CU10" s="116">
        <f>SUM(AQ10,+BS10)</f>
        <v>473875</v>
      </c>
      <c r="CV10" s="116">
        <f>SUM(AR10,+BT10)</f>
        <v>29617</v>
      </c>
      <c r="CW10" s="116">
        <f>SUM(AS10,+BU10)</f>
        <v>2014560</v>
      </c>
      <c r="CX10" s="116">
        <f>SUM(AT10,+BV10)</f>
        <v>145730</v>
      </c>
      <c r="CY10" s="116">
        <f>SUM(AU10,+BW10)</f>
        <v>1814472</v>
      </c>
      <c r="CZ10" s="116">
        <f>SUM(AV10,+BX10)</f>
        <v>54358</v>
      </c>
      <c r="DA10" s="116">
        <f>SUM(AW10,+BY10)</f>
        <v>41752</v>
      </c>
      <c r="DB10" s="116">
        <f>SUM(AX10,+BZ10)</f>
        <v>4865761</v>
      </c>
      <c r="DC10" s="116">
        <f>SUM(AY10,+CA10)</f>
        <v>2485802</v>
      </c>
      <c r="DD10" s="116">
        <f>SUM(AZ10,+CB10)</f>
        <v>2367897</v>
      </c>
      <c r="DE10" s="116">
        <f>SUM(BA10,+CC10)</f>
        <v>12062</v>
      </c>
      <c r="DF10" s="116">
        <f>SUM(BB10,+CD10)</f>
        <v>0</v>
      </c>
      <c r="DG10" s="116">
        <f>SUM(BC10,+CE10)</f>
        <v>0</v>
      </c>
      <c r="DH10" s="116">
        <f>SUM(BD10,+CF10)</f>
        <v>0</v>
      </c>
      <c r="DI10" s="116">
        <f>SUM(BE10,+CG10)</f>
        <v>195392</v>
      </c>
      <c r="DJ10" s="116">
        <f>SUM(BF10,+CH10)</f>
        <v>9960718</v>
      </c>
    </row>
    <row r="11" spans="1:114" ht="13.5" customHeight="1" x14ac:dyDescent="0.15">
      <c r="A11" s="114" t="s">
        <v>16</v>
      </c>
      <c r="B11" s="115" t="s">
        <v>330</v>
      </c>
      <c r="C11" s="114" t="s">
        <v>331</v>
      </c>
      <c r="D11" s="116">
        <f>SUM(E11,+L11)</f>
        <v>6085447</v>
      </c>
      <c r="E11" s="116">
        <f>SUM(F11:I11,K11)</f>
        <v>1553500</v>
      </c>
      <c r="F11" s="116">
        <v>0</v>
      </c>
      <c r="G11" s="116">
        <v>6967</v>
      </c>
      <c r="H11" s="116">
        <v>101300</v>
      </c>
      <c r="I11" s="116">
        <v>476095</v>
      </c>
      <c r="J11" s="117" t="s">
        <v>404</v>
      </c>
      <c r="K11" s="116">
        <v>969138</v>
      </c>
      <c r="L11" s="116">
        <v>4531947</v>
      </c>
      <c r="M11" s="116">
        <f>SUM(N11,+U11)</f>
        <v>391851</v>
      </c>
      <c r="N11" s="116">
        <f>SUM(O11:R11,T11)</f>
        <v>67730</v>
      </c>
      <c r="O11" s="116">
        <v>1790</v>
      </c>
      <c r="P11" s="116">
        <v>2328</v>
      </c>
      <c r="Q11" s="116">
        <v>0</v>
      </c>
      <c r="R11" s="116">
        <v>56591</v>
      </c>
      <c r="S11" s="117" t="s">
        <v>404</v>
      </c>
      <c r="T11" s="116">
        <v>7021</v>
      </c>
      <c r="U11" s="116">
        <v>324121</v>
      </c>
      <c r="V11" s="116">
        <f>+SUM(D11,M11)</f>
        <v>6477298</v>
      </c>
      <c r="W11" s="116">
        <f>+SUM(E11,N11)</f>
        <v>1621230</v>
      </c>
      <c r="X11" s="116">
        <f>+SUM(F11,O11)</f>
        <v>1790</v>
      </c>
      <c r="Y11" s="116">
        <f>+SUM(G11,P11)</f>
        <v>9295</v>
      </c>
      <c r="Z11" s="116">
        <f>+SUM(H11,Q11)</f>
        <v>101300</v>
      </c>
      <c r="AA11" s="116">
        <f>+SUM(I11,R11)</f>
        <v>532686</v>
      </c>
      <c r="AB11" s="117" t="str">
        <f>IF(+SUM(J11,S11)=0,"-",+SUM(J11,S11))</f>
        <v>-</v>
      </c>
      <c r="AC11" s="116">
        <f>+SUM(K11,T11)</f>
        <v>976159</v>
      </c>
      <c r="AD11" s="116">
        <f>+SUM(L11,U11)</f>
        <v>4856068</v>
      </c>
      <c r="AE11" s="116">
        <f>SUM(AF11,+AK11)</f>
        <v>81761</v>
      </c>
      <c r="AF11" s="116">
        <f>SUM(AG11:AJ11)</f>
        <v>81761</v>
      </c>
      <c r="AG11" s="116">
        <v>0</v>
      </c>
      <c r="AH11" s="116">
        <v>0</v>
      </c>
      <c r="AI11" s="116">
        <v>0</v>
      </c>
      <c r="AJ11" s="116">
        <v>81761</v>
      </c>
      <c r="AK11" s="116">
        <v>0</v>
      </c>
      <c r="AL11" s="116">
        <v>0</v>
      </c>
      <c r="AM11" s="116">
        <f>SUM(AN11,AS11,AW11,AX11,BD11)</f>
        <v>5644597</v>
      </c>
      <c r="AN11" s="116">
        <f>SUM(AO11:AR11)</f>
        <v>1825540</v>
      </c>
      <c r="AO11" s="116">
        <v>508889</v>
      </c>
      <c r="AP11" s="116">
        <v>1009702</v>
      </c>
      <c r="AQ11" s="116">
        <v>306949</v>
      </c>
      <c r="AR11" s="116">
        <v>0</v>
      </c>
      <c r="AS11" s="116">
        <f>SUM(AT11:AV11)</f>
        <v>533294</v>
      </c>
      <c r="AT11" s="116">
        <v>113262</v>
      </c>
      <c r="AU11" s="116">
        <v>390596</v>
      </c>
      <c r="AV11" s="116">
        <v>29436</v>
      </c>
      <c r="AW11" s="116">
        <v>9412</v>
      </c>
      <c r="AX11" s="116">
        <f>SUM(AY11:BB11)</f>
        <v>3275562</v>
      </c>
      <c r="AY11" s="116">
        <v>1036779</v>
      </c>
      <c r="AZ11" s="116">
        <v>2136770</v>
      </c>
      <c r="BA11" s="116">
        <v>102013</v>
      </c>
      <c r="BB11" s="116">
        <v>0</v>
      </c>
      <c r="BC11" s="116">
        <v>0</v>
      </c>
      <c r="BD11" s="116">
        <v>789</v>
      </c>
      <c r="BE11" s="116">
        <v>359089</v>
      </c>
      <c r="BF11" s="116">
        <f>SUM(AE11,+AM11,+BE11)</f>
        <v>6085447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354786</v>
      </c>
      <c r="BP11" s="116">
        <f>SUM(BQ11:BT11)</f>
        <v>32310</v>
      </c>
      <c r="BQ11" s="116">
        <v>32310</v>
      </c>
      <c r="BR11" s="116">
        <v>0</v>
      </c>
      <c r="BS11" s="116">
        <v>0</v>
      </c>
      <c r="BT11" s="116">
        <v>0</v>
      </c>
      <c r="BU11" s="116">
        <f>SUM(BV11:BX11)</f>
        <v>31770</v>
      </c>
      <c r="BV11" s="116">
        <v>108</v>
      </c>
      <c r="BW11" s="116">
        <v>31662</v>
      </c>
      <c r="BX11" s="116">
        <v>0</v>
      </c>
      <c r="BY11" s="116">
        <v>0</v>
      </c>
      <c r="BZ11" s="116">
        <f>SUM(CA11:CD11)</f>
        <v>290706</v>
      </c>
      <c r="CA11" s="116">
        <v>107852</v>
      </c>
      <c r="CB11" s="116">
        <v>182854</v>
      </c>
      <c r="CC11" s="116">
        <v>0</v>
      </c>
      <c r="CD11" s="116">
        <v>0</v>
      </c>
      <c r="CE11" s="116">
        <v>0</v>
      </c>
      <c r="CF11" s="116">
        <v>0</v>
      </c>
      <c r="CG11" s="116">
        <v>37065</v>
      </c>
      <c r="CH11" s="116">
        <f>SUM(BG11,+BO11,+CG11)</f>
        <v>391851</v>
      </c>
      <c r="CI11" s="116">
        <f>SUM(AE11,+BG11)</f>
        <v>81761</v>
      </c>
      <c r="CJ11" s="116">
        <f>SUM(AF11,+BH11)</f>
        <v>81761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81761</v>
      </c>
      <c r="CO11" s="116">
        <f>SUM(AK11,+BM11)</f>
        <v>0</v>
      </c>
      <c r="CP11" s="116">
        <f>SUM(AL11,+BN11)</f>
        <v>0</v>
      </c>
      <c r="CQ11" s="116">
        <f>SUM(AM11,+BO11)</f>
        <v>5999383</v>
      </c>
      <c r="CR11" s="116">
        <f>SUM(AN11,+BP11)</f>
        <v>1857850</v>
      </c>
      <c r="CS11" s="116">
        <f>SUM(AO11,+BQ11)</f>
        <v>541199</v>
      </c>
      <c r="CT11" s="116">
        <f>SUM(AP11,+BR11)</f>
        <v>1009702</v>
      </c>
      <c r="CU11" s="116">
        <f>SUM(AQ11,+BS11)</f>
        <v>306949</v>
      </c>
      <c r="CV11" s="116">
        <f>SUM(AR11,+BT11)</f>
        <v>0</v>
      </c>
      <c r="CW11" s="116">
        <f>SUM(AS11,+BU11)</f>
        <v>565064</v>
      </c>
      <c r="CX11" s="116">
        <f>SUM(AT11,+BV11)</f>
        <v>113370</v>
      </c>
      <c r="CY11" s="116">
        <f>SUM(AU11,+BW11)</f>
        <v>422258</v>
      </c>
      <c r="CZ11" s="116">
        <f>SUM(AV11,+BX11)</f>
        <v>29436</v>
      </c>
      <c r="DA11" s="116">
        <f>SUM(AW11,+BY11)</f>
        <v>9412</v>
      </c>
      <c r="DB11" s="116">
        <f>SUM(AX11,+BZ11)</f>
        <v>3566268</v>
      </c>
      <c r="DC11" s="116">
        <f>SUM(AY11,+CA11)</f>
        <v>1144631</v>
      </c>
      <c r="DD11" s="116">
        <f>SUM(AZ11,+CB11)</f>
        <v>2319624</v>
      </c>
      <c r="DE11" s="116">
        <f>SUM(BA11,+CC11)</f>
        <v>102013</v>
      </c>
      <c r="DF11" s="116">
        <f>SUM(BB11,+CD11)</f>
        <v>0</v>
      </c>
      <c r="DG11" s="116">
        <f>SUM(BC11,+CE11)</f>
        <v>0</v>
      </c>
      <c r="DH11" s="116">
        <f>SUM(BD11,+CF11)</f>
        <v>789</v>
      </c>
      <c r="DI11" s="116">
        <f>SUM(BE11,+CG11)</f>
        <v>396154</v>
      </c>
      <c r="DJ11" s="116">
        <f>SUM(BF11,+CH11)</f>
        <v>6477298</v>
      </c>
    </row>
    <row r="12" spans="1:114" ht="13.5" customHeight="1" x14ac:dyDescent="0.15">
      <c r="A12" s="114" t="s">
        <v>16</v>
      </c>
      <c r="B12" s="115" t="s">
        <v>332</v>
      </c>
      <c r="C12" s="114" t="s">
        <v>333</v>
      </c>
      <c r="D12" s="116">
        <f>SUM(E12,+L12)</f>
        <v>2829724</v>
      </c>
      <c r="E12" s="116">
        <f>SUM(F12:I12,K12)</f>
        <v>794594</v>
      </c>
      <c r="F12" s="116">
        <v>762</v>
      </c>
      <c r="G12" s="116">
        <v>4133</v>
      </c>
      <c r="H12" s="116">
        <v>0</v>
      </c>
      <c r="I12" s="116">
        <v>668448</v>
      </c>
      <c r="J12" s="117" t="s">
        <v>404</v>
      </c>
      <c r="K12" s="116">
        <v>121251</v>
      </c>
      <c r="L12" s="116">
        <v>2035130</v>
      </c>
      <c r="M12" s="116">
        <f>SUM(N12,+U12)</f>
        <v>129758</v>
      </c>
      <c r="N12" s="116">
        <f>SUM(O12:R12,T12)</f>
        <v>7498</v>
      </c>
      <c r="O12" s="116">
        <v>0</v>
      </c>
      <c r="P12" s="116">
        <v>0</v>
      </c>
      <c r="Q12" s="116">
        <v>0</v>
      </c>
      <c r="R12" s="116">
        <v>7498</v>
      </c>
      <c r="S12" s="117" t="s">
        <v>404</v>
      </c>
      <c r="T12" s="116">
        <v>0</v>
      </c>
      <c r="U12" s="116">
        <v>122260</v>
      </c>
      <c r="V12" s="116">
        <f>+SUM(D12,M12)</f>
        <v>2959482</v>
      </c>
      <c r="W12" s="116">
        <f>+SUM(E12,N12)</f>
        <v>802092</v>
      </c>
      <c r="X12" s="116">
        <f>+SUM(F12,O12)</f>
        <v>762</v>
      </c>
      <c r="Y12" s="116">
        <f>+SUM(G12,P12)</f>
        <v>4133</v>
      </c>
      <c r="Z12" s="116">
        <f>+SUM(H12,Q12)</f>
        <v>0</v>
      </c>
      <c r="AA12" s="116">
        <f>+SUM(I12,R12)</f>
        <v>675946</v>
      </c>
      <c r="AB12" s="117" t="str">
        <f>IF(+SUM(J12,S12)=0,"-",+SUM(J12,S12))</f>
        <v>-</v>
      </c>
      <c r="AC12" s="116">
        <f>+SUM(K12,T12)</f>
        <v>121251</v>
      </c>
      <c r="AD12" s="116">
        <f>+SUM(L12,U12)</f>
        <v>2157390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2689035</v>
      </c>
      <c r="AN12" s="116">
        <f>SUM(AO12:AR12)</f>
        <v>1266734</v>
      </c>
      <c r="AO12" s="116">
        <v>254051</v>
      </c>
      <c r="AP12" s="116">
        <v>994203</v>
      </c>
      <c r="AQ12" s="116">
        <v>0</v>
      </c>
      <c r="AR12" s="116">
        <v>18480</v>
      </c>
      <c r="AS12" s="116">
        <f>SUM(AT12:AV12)</f>
        <v>203480</v>
      </c>
      <c r="AT12" s="116">
        <v>111479</v>
      </c>
      <c r="AU12" s="116">
        <v>75571</v>
      </c>
      <c r="AV12" s="116">
        <v>16430</v>
      </c>
      <c r="AW12" s="116">
        <v>0</v>
      </c>
      <c r="AX12" s="116">
        <f>SUM(AY12:BB12)</f>
        <v>1218821</v>
      </c>
      <c r="AY12" s="116">
        <v>303561</v>
      </c>
      <c r="AZ12" s="116">
        <v>868695</v>
      </c>
      <c r="BA12" s="116">
        <v>46565</v>
      </c>
      <c r="BB12" s="116">
        <v>0</v>
      </c>
      <c r="BC12" s="116">
        <v>0</v>
      </c>
      <c r="BD12" s="116">
        <v>0</v>
      </c>
      <c r="BE12" s="116">
        <v>140689</v>
      </c>
      <c r="BF12" s="116">
        <f>SUM(AE12,+AM12,+BE12)</f>
        <v>2829724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122466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122466</v>
      </c>
      <c r="CA12" s="116">
        <v>60594</v>
      </c>
      <c r="CB12" s="116">
        <v>61872</v>
      </c>
      <c r="CC12" s="116">
        <v>0</v>
      </c>
      <c r="CD12" s="116">
        <v>0</v>
      </c>
      <c r="CE12" s="116">
        <v>0</v>
      </c>
      <c r="CF12" s="116">
        <v>0</v>
      </c>
      <c r="CG12" s="116">
        <v>7292</v>
      </c>
      <c r="CH12" s="116">
        <f>SUM(BG12,+BO12,+CG12)</f>
        <v>129758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2811501</v>
      </c>
      <c r="CR12" s="116">
        <f>SUM(AN12,+BP12)</f>
        <v>1266734</v>
      </c>
      <c r="CS12" s="116">
        <f>SUM(AO12,+BQ12)</f>
        <v>254051</v>
      </c>
      <c r="CT12" s="116">
        <f>SUM(AP12,+BR12)</f>
        <v>994203</v>
      </c>
      <c r="CU12" s="116">
        <f>SUM(AQ12,+BS12)</f>
        <v>0</v>
      </c>
      <c r="CV12" s="116">
        <f>SUM(AR12,+BT12)</f>
        <v>18480</v>
      </c>
      <c r="CW12" s="116">
        <f>SUM(AS12,+BU12)</f>
        <v>203480</v>
      </c>
      <c r="CX12" s="116">
        <f>SUM(AT12,+BV12)</f>
        <v>111479</v>
      </c>
      <c r="CY12" s="116">
        <f>SUM(AU12,+BW12)</f>
        <v>75571</v>
      </c>
      <c r="CZ12" s="116">
        <f>SUM(AV12,+BX12)</f>
        <v>16430</v>
      </c>
      <c r="DA12" s="116">
        <f>SUM(AW12,+BY12)</f>
        <v>0</v>
      </c>
      <c r="DB12" s="116">
        <f>SUM(AX12,+BZ12)</f>
        <v>1341287</v>
      </c>
      <c r="DC12" s="116">
        <f>SUM(AY12,+CA12)</f>
        <v>364155</v>
      </c>
      <c r="DD12" s="116">
        <f>SUM(AZ12,+CB12)</f>
        <v>930567</v>
      </c>
      <c r="DE12" s="116">
        <f>SUM(BA12,+CC12)</f>
        <v>46565</v>
      </c>
      <c r="DF12" s="116">
        <f>SUM(BB12,+CD12)</f>
        <v>0</v>
      </c>
      <c r="DG12" s="116">
        <f>SUM(BC12,+CE12)</f>
        <v>0</v>
      </c>
      <c r="DH12" s="116">
        <f>SUM(BD12,+CF12)</f>
        <v>0</v>
      </c>
      <c r="DI12" s="116">
        <f>SUM(BE12,+CG12)</f>
        <v>147981</v>
      </c>
      <c r="DJ12" s="116">
        <f>SUM(BF12,+CH12)</f>
        <v>2959482</v>
      </c>
    </row>
    <row r="13" spans="1:114" ht="13.5" customHeight="1" x14ac:dyDescent="0.15">
      <c r="A13" s="114" t="s">
        <v>16</v>
      </c>
      <c r="B13" s="115" t="s">
        <v>334</v>
      </c>
      <c r="C13" s="114" t="s">
        <v>335</v>
      </c>
      <c r="D13" s="116">
        <f>SUM(E13,+L13)</f>
        <v>3754178</v>
      </c>
      <c r="E13" s="116">
        <f>SUM(F13:I13,K13)</f>
        <v>770742</v>
      </c>
      <c r="F13" s="116">
        <v>660</v>
      </c>
      <c r="G13" s="116">
        <v>0</v>
      </c>
      <c r="H13" s="116">
        <v>0</v>
      </c>
      <c r="I13" s="116">
        <v>516924</v>
      </c>
      <c r="J13" s="117" t="s">
        <v>404</v>
      </c>
      <c r="K13" s="116">
        <v>253158</v>
      </c>
      <c r="L13" s="116">
        <v>2983436</v>
      </c>
      <c r="M13" s="116">
        <f>SUM(N13,+U13)</f>
        <v>77629</v>
      </c>
      <c r="N13" s="116">
        <f>SUM(O13:R13,T13)</f>
        <v>804</v>
      </c>
      <c r="O13" s="116">
        <v>0</v>
      </c>
      <c r="P13" s="116">
        <v>0</v>
      </c>
      <c r="Q13" s="116">
        <v>0</v>
      </c>
      <c r="R13" s="116">
        <v>804</v>
      </c>
      <c r="S13" s="117" t="s">
        <v>404</v>
      </c>
      <c r="T13" s="116">
        <v>0</v>
      </c>
      <c r="U13" s="116">
        <v>76825</v>
      </c>
      <c r="V13" s="116">
        <f>+SUM(D13,M13)</f>
        <v>3831807</v>
      </c>
      <c r="W13" s="116">
        <f>+SUM(E13,N13)</f>
        <v>771546</v>
      </c>
      <c r="X13" s="116">
        <f>+SUM(F13,O13)</f>
        <v>660</v>
      </c>
      <c r="Y13" s="116">
        <f>+SUM(G13,P13)</f>
        <v>0</v>
      </c>
      <c r="Z13" s="116">
        <f>+SUM(H13,Q13)</f>
        <v>0</v>
      </c>
      <c r="AA13" s="116">
        <f>+SUM(I13,R13)</f>
        <v>517728</v>
      </c>
      <c r="AB13" s="117" t="str">
        <f>IF(+SUM(J13,S13)=0,"-",+SUM(J13,S13))</f>
        <v>-</v>
      </c>
      <c r="AC13" s="116">
        <f>+SUM(K13,T13)</f>
        <v>253158</v>
      </c>
      <c r="AD13" s="116">
        <f>+SUM(L13,U13)</f>
        <v>3060261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3647753</v>
      </c>
      <c r="AN13" s="116">
        <f>SUM(AO13:AR13)</f>
        <v>854771</v>
      </c>
      <c r="AO13" s="116">
        <v>283289</v>
      </c>
      <c r="AP13" s="116">
        <v>271898</v>
      </c>
      <c r="AQ13" s="116">
        <v>299584</v>
      </c>
      <c r="AR13" s="116">
        <v>0</v>
      </c>
      <c r="AS13" s="116">
        <f>SUM(AT13:AV13)</f>
        <v>512740</v>
      </c>
      <c r="AT13" s="116">
        <v>12469</v>
      </c>
      <c r="AU13" s="116">
        <v>497392</v>
      </c>
      <c r="AV13" s="116">
        <v>2879</v>
      </c>
      <c r="AW13" s="116">
        <v>3774</v>
      </c>
      <c r="AX13" s="116">
        <f>SUM(AY13:BB13)</f>
        <v>2264868</v>
      </c>
      <c r="AY13" s="116">
        <v>861039</v>
      </c>
      <c r="AZ13" s="116">
        <v>1400144</v>
      </c>
      <c r="BA13" s="116">
        <v>233</v>
      </c>
      <c r="BB13" s="116">
        <v>3452</v>
      </c>
      <c r="BC13" s="116">
        <v>0</v>
      </c>
      <c r="BD13" s="116">
        <v>11600</v>
      </c>
      <c r="BE13" s="116">
        <v>106425</v>
      </c>
      <c r="BF13" s="116">
        <f>SUM(AE13,+AM13,+BE13)</f>
        <v>3754178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77629</v>
      </c>
      <c r="BP13" s="116">
        <f>SUM(BQ13:BT13)</f>
        <v>41216</v>
      </c>
      <c r="BQ13" s="116">
        <v>21612</v>
      </c>
      <c r="BR13" s="116">
        <v>0</v>
      </c>
      <c r="BS13" s="116">
        <v>19604</v>
      </c>
      <c r="BT13" s="116">
        <v>0</v>
      </c>
      <c r="BU13" s="116">
        <f>SUM(BV13:BX13)</f>
        <v>18158</v>
      </c>
      <c r="BV13" s="116">
        <v>181</v>
      </c>
      <c r="BW13" s="116">
        <v>17977</v>
      </c>
      <c r="BX13" s="116">
        <v>0</v>
      </c>
      <c r="BY13" s="116">
        <v>0</v>
      </c>
      <c r="BZ13" s="116">
        <f>SUM(CA13:CD13)</f>
        <v>18255</v>
      </c>
      <c r="CA13" s="116">
        <v>5645</v>
      </c>
      <c r="CB13" s="116">
        <v>12610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77629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3725382</v>
      </c>
      <c r="CR13" s="116">
        <f>SUM(AN13,+BP13)</f>
        <v>895987</v>
      </c>
      <c r="CS13" s="116">
        <f>SUM(AO13,+BQ13)</f>
        <v>304901</v>
      </c>
      <c r="CT13" s="116">
        <f>SUM(AP13,+BR13)</f>
        <v>271898</v>
      </c>
      <c r="CU13" s="116">
        <f>SUM(AQ13,+BS13)</f>
        <v>319188</v>
      </c>
      <c r="CV13" s="116">
        <f>SUM(AR13,+BT13)</f>
        <v>0</v>
      </c>
      <c r="CW13" s="116">
        <f>SUM(AS13,+BU13)</f>
        <v>530898</v>
      </c>
      <c r="CX13" s="116">
        <f>SUM(AT13,+BV13)</f>
        <v>12650</v>
      </c>
      <c r="CY13" s="116">
        <f>SUM(AU13,+BW13)</f>
        <v>515369</v>
      </c>
      <c r="CZ13" s="116">
        <f>SUM(AV13,+BX13)</f>
        <v>2879</v>
      </c>
      <c r="DA13" s="116">
        <f>SUM(AW13,+BY13)</f>
        <v>3774</v>
      </c>
      <c r="DB13" s="116">
        <f>SUM(AX13,+BZ13)</f>
        <v>2283123</v>
      </c>
      <c r="DC13" s="116">
        <f>SUM(AY13,+CA13)</f>
        <v>866684</v>
      </c>
      <c r="DD13" s="116">
        <f>SUM(AZ13,+CB13)</f>
        <v>1412754</v>
      </c>
      <c r="DE13" s="116">
        <f>SUM(BA13,+CC13)</f>
        <v>233</v>
      </c>
      <c r="DF13" s="116">
        <f>SUM(BB13,+CD13)</f>
        <v>3452</v>
      </c>
      <c r="DG13" s="116">
        <f>SUM(BC13,+CE13)</f>
        <v>0</v>
      </c>
      <c r="DH13" s="116">
        <f>SUM(BD13,+CF13)</f>
        <v>11600</v>
      </c>
      <c r="DI13" s="116">
        <f>SUM(BE13,+CG13)</f>
        <v>106425</v>
      </c>
      <c r="DJ13" s="116">
        <f>SUM(BF13,+CH13)</f>
        <v>3831807</v>
      </c>
    </row>
    <row r="14" spans="1:114" ht="13.5" customHeight="1" x14ac:dyDescent="0.15">
      <c r="A14" s="114" t="s">
        <v>16</v>
      </c>
      <c r="B14" s="115" t="s">
        <v>336</v>
      </c>
      <c r="C14" s="114" t="s">
        <v>337</v>
      </c>
      <c r="D14" s="116">
        <f>SUM(E14,+L14)</f>
        <v>11822859</v>
      </c>
      <c r="E14" s="116">
        <f>SUM(F14:I14,K14)</f>
        <v>7682274</v>
      </c>
      <c r="F14" s="116">
        <v>864392</v>
      </c>
      <c r="G14" s="116">
        <v>0</v>
      </c>
      <c r="H14" s="116">
        <v>3366100</v>
      </c>
      <c r="I14" s="116">
        <v>1667629</v>
      </c>
      <c r="J14" s="117" t="s">
        <v>404</v>
      </c>
      <c r="K14" s="116">
        <v>1784153</v>
      </c>
      <c r="L14" s="116">
        <v>4140585</v>
      </c>
      <c r="M14" s="116">
        <f>SUM(N14,+U14)</f>
        <v>152364</v>
      </c>
      <c r="N14" s="116">
        <f>SUM(O14:R14,T14)</f>
        <v>10000</v>
      </c>
      <c r="O14" s="116">
        <v>0</v>
      </c>
      <c r="P14" s="116">
        <v>0</v>
      </c>
      <c r="Q14" s="116">
        <v>0</v>
      </c>
      <c r="R14" s="116">
        <v>0</v>
      </c>
      <c r="S14" s="117" t="s">
        <v>404</v>
      </c>
      <c r="T14" s="116">
        <v>10000</v>
      </c>
      <c r="U14" s="116">
        <v>142364</v>
      </c>
      <c r="V14" s="116">
        <f>+SUM(D14,M14)</f>
        <v>11975223</v>
      </c>
      <c r="W14" s="116">
        <f>+SUM(E14,N14)</f>
        <v>7692274</v>
      </c>
      <c r="X14" s="116">
        <f>+SUM(F14,O14)</f>
        <v>864392</v>
      </c>
      <c r="Y14" s="116">
        <f>+SUM(G14,P14)</f>
        <v>0</v>
      </c>
      <c r="Z14" s="116">
        <f>+SUM(H14,Q14)</f>
        <v>3366100</v>
      </c>
      <c r="AA14" s="116">
        <f>+SUM(I14,R14)</f>
        <v>1667629</v>
      </c>
      <c r="AB14" s="117" t="str">
        <f>IF(+SUM(J14,S14)=0,"-",+SUM(J14,S14))</f>
        <v>-</v>
      </c>
      <c r="AC14" s="116">
        <f>+SUM(K14,T14)</f>
        <v>1794153</v>
      </c>
      <c r="AD14" s="116">
        <f>+SUM(L14,U14)</f>
        <v>4282949</v>
      </c>
      <c r="AE14" s="116">
        <f>SUM(AF14,+AK14)</f>
        <v>5413478</v>
      </c>
      <c r="AF14" s="116">
        <f>SUM(AG14:AJ14)</f>
        <v>5384274</v>
      </c>
      <c r="AG14" s="116">
        <v>0</v>
      </c>
      <c r="AH14" s="116">
        <v>5380424</v>
      </c>
      <c r="AI14" s="116">
        <v>3850</v>
      </c>
      <c r="AJ14" s="116">
        <v>0</v>
      </c>
      <c r="AK14" s="116">
        <v>29204</v>
      </c>
      <c r="AL14" s="116">
        <v>0</v>
      </c>
      <c r="AM14" s="116">
        <f>SUM(AN14,AS14,AW14,AX14,BD14)</f>
        <v>6409381</v>
      </c>
      <c r="AN14" s="116">
        <f>SUM(AO14:AR14)</f>
        <v>1945228</v>
      </c>
      <c r="AO14" s="116">
        <v>588798</v>
      </c>
      <c r="AP14" s="116">
        <v>1134250</v>
      </c>
      <c r="AQ14" s="116">
        <v>222180</v>
      </c>
      <c r="AR14" s="116">
        <v>0</v>
      </c>
      <c r="AS14" s="116">
        <f>SUM(AT14:AV14)</f>
        <v>1002784</v>
      </c>
      <c r="AT14" s="116">
        <v>586560</v>
      </c>
      <c r="AU14" s="116">
        <v>358961</v>
      </c>
      <c r="AV14" s="116">
        <v>57263</v>
      </c>
      <c r="AW14" s="116">
        <v>0</v>
      </c>
      <c r="AX14" s="116">
        <f>SUM(AY14:BB14)</f>
        <v>3461369</v>
      </c>
      <c r="AY14" s="116">
        <v>1573196</v>
      </c>
      <c r="AZ14" s="116">
        <v>1813015</v>
      </c>
      <c r="BA14" s="116">
        <v>74068</v>
      </c>
      <c r="BB14" s="116">
        <v>1090</v>
      </c>
      <c r="BC14" s="116">
        <v>0</v>
      </c>
      <c r="BD14" s="116">
        <v>0</v>
      </c>
      <c r="BE14" s="116">
        <v>0</v>
      </c>
      <c r="BF14" s="116">
        <f>SUM(AE14,+AM14,+BE14)</f>
        <v>11822859</v>
      </c>
      <c r="BG14" s="116">
        <f>SUM(BH14,+BM14)</f>
        <v>31923</v>
      </c>
      <c r="BH14" s="116">
        <f>SUM(BI14:BL14)</f>
        <v>31923</v>
      </c>
      <c r="BI14" s="116">
        <v>0</v>
      </c>
      <c r="BJ14" s="116">
        <v>31923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120441</v>
      </c>
      <c r="BP14" s="116">
        <f>SUM(BQ14:BT14)</f>
        <v>57176</v>
      </c>
      <c r="BQ14" s="116">
        <v>12518</v>
      </c>
      <c r="BR14" s="116">
        <v>0</v>
      </c>
      <c r="BS14" s="116">
        <v>44658</v>
      </c>
      <c r="BT14" s="116">
        <v>0</v>
      </c>
      <c r="BU14" s="116">
        <f>SUM(BV14:BX14)</f>
        <v>46496</v>
      </c>
      <c r="BV14" s="116">
        <v>0</v>
      </c>
      <c r="BW14" s="116">
        <v>46496</v>
      </c>
      <c r="BX14" s="116">
        <v>0</v>
      </c>
      <c r="BY14" s="116">
        <v>0</v>
      </c>
      <c r="BZ14" s="116">
        <f>SUM(CA14:CD14)</f>
        <v>16769</v>
      </c>
      <c r="CA14" s="116">
        <v>409</v>
      </c>
      <c r="CB14" s="116">
        <v>16360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152364</v>
      </c>
      <c r="CI14" s="116">
        <f>SUM(AE14,+BG14)</f>
        <v>5445401</v>
      </c>
      <c r="CJ14" s="116">
        <f>SUM(AF14,+BH14)</f>
        <v>5416197</v>
      </c>
      <c r="CK14" s="116">
        <f>SUM(AG14,+BI14)</f>
        <v>0</v>
      </c>
      <c r="CL14" s="116">
        <f>SUM(AH14,+BJ14)</f>
        <v>5412347</v>
      </c>
      <c r="CM14" s="116">
        <f>SUM(AI14,+BK14)</f>
        <v>3850</v>
      </c>
      <c r="CN14" s="116">
        <f>SUM(AJ14,+BL14)</f>
        <v>0</v>
      </c>
      <c r="CO14" s="116">
        <f>SUM(AK14,+BM14)</f>
        <v>29204</v>
      </c>
      <c r="CP14" s="116">
        <f>SUM(AL14,+BN14)</f>
        <v>0</v>
      </c>
      <c r="CQ14" s="116">
        <f>SUM(AM14,+BO14)</f>
        <v>6529822</v>
      </c>
      <c r="CR14" s="116">
        <f>SUM(AN14,+BP14)</f>
        <v>2002404</v>
      </c>
      <c r="CS14" s="116">
        <f>SUM(AO14,+BQ14)</f>
        <v>601316</v>
      </c>
      <c r="CT14" s="116">
        <f>SUM(AP14,+BR14)</f>
        <v>1134250</v>
      </c>
      <c r="CU14" s="116">
        <f>SUM(AQ14,+BS14)</f>
        <v>266838</v>
      </c>
      <c r="CV14" s="116">
        <f>SUM(AR14,+BT14)</f>
        <v>0</v>
      </c>
      <c r="CW14" s="116">
        <f>SUM(AS14,+BU14)</f>
        <v>1049280</v>
      </c>
      <c r="CX14" s="116">
        <f>SUM(AT14,+BV14)</f>
        <v>586560</v>
      </c>
      <c r="CY14" s="116">
        <f>SUM(AU14,+BW14)</f>
        <v>405457</v>
      </c>
      <c r="CZ14" s="116">
        <f>SUM(AV14,+BX14)</f>
        <v>57263</v>
      </c>
      <c r="DA14" s="116">
        <f>SUM(AW14,+BY14)</f>
        <v>0</v>
      </c>
      <c r="DB14" s="116">
        <f>SUM(AX14,+BZ14)</f>
        <v>3478138</v>
      </c>
      <c r="DC14" s="116">
        <f>SUM(AY14,+CA14)</f>
        <v>1573605</v>
      </c>
      <c r="DD14" s="116">
        <f>SUM(AZ14,+CB14)</f>
        <v>1829375</v>
      </c>
      <c r="DE14" s="116">
        <f>SUM(BA14,+CC14)</f>
        <v>74068</v>
      </c>
      <c r="DF14" s="116">
        <f>SUM(BB14,+CD14)</f>
        <v>1090</v>
      </c>
      <c r="DG14" s="116">
        <f>SUM(BC14,+CE14)</f>
        <v>0</v>
      </c>
      <c r="DH14" s="116">
        <f>SUM(BD14,+CF14)</f>
        <v>0</v>
      </c>
      <c r="DI14" s="116">
        <f>SUM(BE14,+CG14)</f>
        <v>0</v>
      </c>
      <c r="DJ14" s="116">
        <f>SUM(BF14,+CH14)</f>
        <v>11975223</v>
      </c>
    </row>
    <row r="15" spans="1:114" ht="13.5" customHeight="1" x14ac:dyDescent="0.15">
      <c r="A15" s="114" t="s">
        <v>16</v>
      </c>
      <c r="B15" s="115" t="s">
        <v>338</v>
      </c>
      <c r="C15" s="114" t="s">
        <v>339</v>
      </c>
      <c r="D15" s="116">
        <f>SUM(E15,+L15)</f>
        <v>2474982</v>
      </c>
      <c r="E15" s="116">
        <f>SUM(F15:I15,K15)</f>
        <v>811377</v>
      </c>
      <c r="F15" s="116">
        <v>0</v>
      </c>
      <c r="G15" s="116">
        <v>1260</v>
      </c>
      <c r="H15" s="116">
        <v>206700</v>
      </c>
      <c r="I15" s="116">
        <v>360241</v>
      </c>
      <c r="J15" s="117" t="s">
        <v>404</v>
      </c>
      <c r="K15" s="116">
        <v>243176</v>
      </c>
      <c r="L15" s="116">
        <v>1663605</v>
      </c>
      <c r="M15" s="116">
        <f>SUM(N15,+U15)</f>
        <v>532666</v>
      </c>
      <c r="N15" s="116">
        <f>SUM(O15:R15,T15)</f>
        <v>310786</v>
      </c>
      <c r="O15" s="116">
        <v>0</v>
      </c>
      <c r="P15" s="116">
        <v>0</v>
      </c>
      <c r="Q15" s="116">
        <v>62800</v>
      </c>
      <c r="R15" s="116">
        <v>247986</v>
      </c>
      <c r="S15" s="117" t="s">
        <v>404</v>
      </c>
      <c r="T15" s="116">
        <v>0</v>
      </c>
      <c r="U15" s="116">
        <v>221880</v>
      </c>
      <c r="V15" s="116">
        <f>+SUM(D15,M15)</f>
        <v>3007648</v>
      </c>
      <c r="W15" s="116">
        <f>+SUM(E15,N15)</f>
        <v>1122163</v>
      </c>
      <c r="X15" s="116">
        <f>+SUM(F15,O15)</f>
        <v>0</v>
      </c>
      <c r="Y15" s="116">
        <f>+SUM(G15,P15)</f>
        <v>1260</v>
      </c>
      <c r="Z15" s="116">
        <f>+SUM(H15,Q15)</f>
        <v>269500</v>
      </c>
      <c r="AA15" s="116">
        <f>+SUM(I15,R15)</f>
        <v>608227</v>
      </c>
      <c r="AB15" s="117" t="str">
        <f>IF(+SUM(J15,S15)=0,"-",+SUM(J15,S15))</f>
        <v>-</v>
      </c>
      <c r="AC15" s="116">
        <f>+SUM(K15,T15)</f>
        <v>243176</v>
      </c>
      <c r="AD15" s="116">
        <f>+SUM(L15,U15)</f>
        <v>1885485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2404149</v>
      </c>
      <c r="AN15" s="116">
        <f>SUM(AO15:AR15)</f>
        <v>482660</v>
      </c>
      <c r="AO15" s="116">
        <v>132149</v>
      </c>
      <c r="AP15" s="116">
        <v>264551</v>
      </c>
      <c r="AQ15" s="116">
        <v>72081</v>
      </c>
      <c r="AR15" s="116">
        <v>13879</v>
      </c>
      <c r="AS15" s="116">
        <f>SUM(AT15:AV15)</f>
        <v>606306</v>
      </c>
      <c r="AT15" s="116">
        <v>25261</v>
      </c>
      <c r="AU15" s="116">
        <v>568808</v>
      </c>
      <c r="AV15" s="116">
        <v>12237</v>
      </c>
      <c r="AW15" s="116">
        <v>0</v>
      </c>
      <c r="AX15" s="116">
        <f>SUM(AY15:BB15)</f>
        <v>1305754</v>
      </c>
      <c r="AY15" s="116">
        <v>590472</v>
      </c>
      <c r="AZ15" s="116">
        <v>507624</v>
      </c>
      <c r="BA15" s="116">
        <v>207658</v>
      </c>
      <c r="BB15" s="116">
        <v>0</v>
      </c>
      <c r="BC15" s="116">
        <v>0</v>
      </c>
      <c r="BD15" s="116">
        <v>9429</v>
      </c>
      <c r="BE15" s="116">
        <v>70833</v>
      </c>
      <c r="BF15" s="116">
        <f>SUM(AE15,+AM15,+BE15)</f>
        <v>2474982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532666</v>
      </c>
      <c r="BP15" s="116">
        <f>SUM(BQ15:BT15)</f>
        <v>6940</v>
      </c>
      <c r="BQ15" s="116">
        <v>6940</v>
      </c>
      <c r="BR15" s="116">
        <v>0</v>
      </c>
      <c r="BS15" s="116">
        <v>0</v>
      </c>
      <c r="BT15" s="116">
        <v>0</v>
      </c>
      <c r="BU15" s="116">
        <f>SUM(BV15:BX15)</f>
        <v>205422</v>
      </c>
      <c r="BV15" s="116">
        <v>0</v>
      </c>
      <c r="BW15" s="116">
        <v>205422</v>
      </c>
      <c r="BX15" s="116">
        <v>0</v>
      </c>
      <c r="BY15" s="116">
        <v>0</v>
      </c>
      <c r="BZ15" s="116">
        <f>SUM(CA15:CD15)</f>
        <v>320304</v>
      </c>
      <c r="CA15" s="116">
        <v>286919</v>
      </c>
      <c r="CB15" s="116">
        <v>33385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532666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2936815</v>
      </c>
      <c r="CR15" s="116">
        <f>SUM(AN15,+BP15)</f>
        <v>489600</v>
      </c>
      <c r="CS15" s="116">
        <f>SUM(AO15,+BQ15)</f>
        <v>139089</v>
      </c>
      <c r="CT15" s="116">
        <f>SUM(AP15,+BR15)</f>
        <v>264551</v>
      </c>
      <c r="CU15" s="116">
        <f>SUM(AQ15,+BS15)</f>
        <v>72081</v>
      </c>
      <c r="CV15" s="116">
        <f>SUM(AR15,+BT15)</f>
        <v>13879</v>
      </c>
      <c r="CW15" s="116">
        <f>SUM(AS15,+BU15)</f>
        <v>811728</v>
      </c>
      <c r="CX15" s="116">
        <f>SUM(AT15,+BV15)</f>
        <v>25261</v>
      </c>
      <c r="CY15" s="116">
        <f>SUM(AU15,+BW15)</f>
        <v>774230</v>
      </c>
      <c r="CZ15" s="116">
        <f>SUM(AV15,+BX15)</f>
        <v>12237</v>
      </c>
      <c r="DA15" s="116">
        <f>SUM(AW15,+BY15)</f>
        <v>0</v>
      </c>
      <c r="DB15" s="116">
        <f>SUM(AX15,+BZ15)</f>
        <v>1626058</v>
      </c>
      <c r="DC15" s="116">
        <f>SUM(AY15,+CA15)</f>
        <v>877391</v>
      </c>
      <c r="DD15" s="116">
        <f>SUM(AZ15,+CB15)</f>
        <v>541009</v>
      </c>
      <c r="DE15" s="116">
        <f>SUM(BA15,+CC15)</f>
        <v>207658</v>
      </c>
      <c r="DF15" s="116">
        <f>SUM(BB15,+CD15)</f>
        <v>0</v>
      </c>
      <c r="DG15" s="116">
        <f>SUM(BC15,+CE15)</f>
        <v>0</v>
      </c>
      <c r="DH15" s="116">
        <f>SUM(BD15,+CF15)</f>
        <v>9429</v>
      </c>
      <c r="DI15" s="116">
        <f>SUM(BE15,+CG15)</f>
        <v>70833</v>
      </c>
      <c r="DJ15" s="116">
        <f>SUM(BF15,+CH15)</f>
        <v>3007648</v>
      </c>
    </row>
    <row r="16" spans="1:114" ht="13.5" customHeight="1" x14ac:dyDescent="0.15">
      <c r="A16" s="114" t="s">
        <v>16</v>
      </c>
      <c r="B16" s="115" t="s">
        <v>340</v>
      </c>
      <c r="C16" s="114" t="s">
        <v>341</v>
      </c>
      <c r="D16" s="116">
        <f>SUM(E16,+L16)</f>
        <v>3956544</v>
      </c>
      <c r="E16" s="116">
        <f>SUM(F16:I16,K16)</f>
        <v>2200570</v>
      </c>
      <c r="F16" s="116">
        <v>58368</v>
      </c>
      <c r="G16" s="116">
        <v>25544</v>
      </c>
      <c r="H16" s="116">
        <v>134900</v>
      </c>
      <c r="I16" s="116">
        <v>992288</v>
      </c>
      <c r="J16" s="117" t="s">
        <v>404</v>
      </c>
      <c r="K16" s="116">
        <v>989470</v>
      </c>
      <c r="L16" s="116">
        <v>1755974</v>
      </c>
      <c r="M16" s="116">
        <f>SUM(N16,+U16)</f>
        <v>258519</v>
      </c>
      <c r="N16" s="116">
        <f>SUM(O16:R16,T16)</f>
        <v>41321</v>
      </c>
      <c r="O16" s="116">
        <v>0</v>
      </c>
      <c r="P16" s="116">
        <v>11172</v>
      </c>
      <c r="Q16" s="116">
        <v>0</v>
      </c>
      <c r="R16" s="116">
        <v>30149</v>
      </c>
      <c r="S16" s="117" t="s">
        <v>404</v>
      </c>
      <c r="T16" s="116">
        <v>0</v>
      </c>
      <c r="U16" s="116">
        <v>217198</v>
      </c>
      <c r="V16" s="116">
        <f>+SUM(D16,M16)</f>
        <v>4215063</v>
      </c>
      <c r="W16" s="116">
        <f>+SUM(E16,N16)</f>
        <v>2241891</v>
      </c>
      <c r="X16" s="116">
        <f>+SUM(F16,O16)</f>
        <v>58368</v>
      </c>
      <c r="Y16" s="116">
        <f>+SUM(G16,P16)</f>
        <v>36716</v>
      </c>
      <c r="Z16" s="116">
        <f>+SUM(H16,Q16)</f>
        <v>134900</v>
      </c>
      <c r="AA16" s="116">
        <f>+SUM(I16,R16)</f>
        <v>1022437</v>
      </c>
      <c r="AB16" s="117" t="str">
        <f>IF(+SUM(J16,S16)=0,"-",+SUM(J16,S16))</f>
        <v>-</v>
      </c>
      <c r="AC16" s="116">
        <f>+SUM(K16,T16)</f>
        <v>989470</v>
      </c>
      <c r="AD16" s="116">
        <f>+SUM(L16,U16)</f>
        <v>1973172</v>
      </c>
      <c r="AE16" s="116">
        <f>SUM(AF16,+AK16)</f>
        <v>741844</v>
      </c>
      <c r="AF16" s="116">
        <f>SUM(AG16:AJ16)</f>
        <v>741844</v>
      </c>
      <c r="AG16" s="116">
        <v>0</v>
      </c>
      <c r="AH16" s="116">
        <v>741844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3214150</v>
      </c>
      <c r="AN16" s="116">
        <f>SUM(AO16:AR16)</f>
        <v>882634</v>
      </c>
      <c r="AO16" s="116">
        <v>218899</v>
      </c>
      <c r="AP16" s="116">
        <v>585229</v>
      </c>
      <c r="AQ16" s="116">
        <v>47104</v>
      </c>
      <c r="AR16" s="116">
        <v>31402</v>
      </c>
      <c r="AS16" s="116">
        <f>SUM(AT16:AV16)</f>
        <v>826039</v>
      </c>
      <c r="AT16" s="116">
        <v>103116</v>
      </c>
      <c r="AU16" s="116">
        <v>626425</v>
      </c>
      <c r="AV16" s="116">
        <v>96498</v>
      </c>
      <c r="AW16" s="116">
        <v>5038</v>
      </c>
      <c r="AX16" s="116">
        <f>SUM(AY16:BB16)</f>
        <v>1500439</v>
      </c>
      <c r="AY16" s="116">
        <v>748470</v>
      </c>
      <c r="AZ16" s="116">
        <v>569883</v>
      </c>
      <c r="BA16" s="116">
        <v>178799</v>
      </c>
      <c r="BB16" s="116">
        <v>3287</v>
      </c>
      <c r="BC16" s="116">
        <v>0</v>
      </c>
      <c r="BD16" s="116">
        <v>0</v>
      </c>
      <c r="BE16" s="116">
        <v>550</v>
      </c>
      <c r="BF16" s="116">
        <f>SUM(AE16,+AM16,+BE16)</f>
        <v>3956544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258519</v>
      </c>
      <c r="BP16" s="116">
        <f>SUM(BQ16:BT16)</f>
        <v>7496</v>
      </c>
      <c r="BQ16" s="116">
        <v>7496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251023</v>
      </c>
      <c r="CA16" s="116">
        <v>148500</v>
      </c>
      <c r="CB16" s="116">
        <v>89107</v>
      </c>
      <c r="CC16" s="116">
        <v>10071</v>
      </c>
      <c r="CD16" s="116">
        <v>3345</v>
      </c>
      <c r="CE16" s="116">
        <v>0</v>
      </c>
      <c r="CF16" s="116">
        <v>0</v>
      </c>
      <c r="CG16" s="116">
        <v>0</v>
      </c>
      <c r="CH16" s="116">
        <f>SUM(BG16,+BO16,+CG16)</f>
        <v>258519</v>
      </c>
      <c r="CI16" s="116">
        <f>SUM(AE16,+BG16)</f>
        <v>741844</v>
      </c>
      <c r="CJ16" s="116">
        <f>SUM(AF16,+BH16)</f>
        <v>741844</v>
      </c>
      <c r="CK16" s="116">
        <f>SUM(AG16,+BI16)</f>
        <v>0</v>
      </c>
      <c r="CL16" s="116">
        <f>SUM(AH16,+BJ16)</f>
        <v>741844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3472669</v>
      </c>
      <c r="CR16" s="116">
        <f>SUM(AN16,+BP16)</f>
        <v>890130</v>
      </c>
      <c r="CS16" s="116">
        <f>SUM(AO16,+BQ16)</f>
        <v>226395</v>
      </c>
      <c r="CT16" s="116">
        <f>SUM(AP16,+BR16)</f>
        <v>585229</v>
      </c>
      <c r="CU16" s="116">
        <f>SUM(AQ16,+BS16)</f>
        <v>47104</v>
      </c>
      <c r="CV16" s="116">
        <f>SUM(AR16,+BT16)</f>
        <v>31402</v>
      </c>
      <c r="CW16" s="116">
        <f>SUM(AS16,+BU16)</f>
        <v>826039</v>
      </c>
      <c r="CX16" s="116">
        <f>SUM(AT16,+BV16)</f>
        <v>103116</v>
      </c>
      <c r="CY16" s="116">
        <f>SUM(AU16,+BW16)</f>
        <v>626425</v>
      </c>
      <c r="CZ16" s="116">
        <f>SUM(AV16,+BX16)</f>
        <v>96498</v>
      </c>
      <c r="DA16" s="116">
        <f>SUM(AW16,+BY16)</f>
        <v>5038</v>
      </c>
      <c r="DB16" s="116">
        <f>SUM(AX16,+BZ16)</f>
        <v>1751462</v>
      </c>
      <c r="DC16" s="116">
        <f>SUM(AY16,+CA16)</f>
        <v>896970</v>
      </c>
      <c r="DD16" s="116">
        <f>SUM(AZ16,+CB16)</f>
        <v>658990</v>
      </c>
      <c r="DE16" s="116">
        <f>SUM(BA16,+CC16)</f>
        <v>188870</v>
      </c>
      <c r="DF16" s="116">
        <f>SUM(BB16,+CD16)</f>
        <v>6632</v>
      </c>
      <c r="DG16" s="116">
        <f>SUM(BC16,+CE16)</f>
        <v>0</v>
      </c>
      <c r="DH16" s="116">
        <f>SUM(BD16,+CF16)</f>
        <v>0</v>
      </c>
      <c r="DI16" s="116">
        <f>SUM(BE16,+CG16)</f>
        <v>550</v>
      </c>
      <c r="DJ16" s="116">
        <f>SUM(BF16,+CH16)</f>
        <v>4215063</v>
      </c>
    </row>
    <row r="17" spans="1:114" ht="13.5" customHeight="1" x14ac:dyDescent="0.15">
      <c r="A17" s="114" t="s">
        <v>16</v>
      </c>
      <c r="B17" s="115" t="s">
        <v>342</v>
      </c>
      <c r="C17" s="114" t="s">
        <v>343</v>
      </c>
      <c r="D17" s="116">
        <f>SUM(E17,+L17)</f>
        <v>1179373</v>
      </c>
      <c r="E17" s="116">
        <f>SUM(F17:I17,K17)</f>
        <v>625411</v>
      </c>
      <c r="F17" s="116">
        <v>0</v>
      </c>
      <c r="G17" s="116">
        <v>33625</v>
      </c>
      <c r="H17" s="116">
        <v>181200</v>
      </c>
      <c r="I17" s="116">
        <v>142514</v>
      </c>
      <c r="J17" s="117" t="s">
        <v>404</v>
      </c>
      <c r="K17" s="116">
        <v>268072</v>
      </c>
      <c r="L17" s="116">
        <v>553962</v>
      </c>
      <c r="M17" s="116">
        <f>SUM(N17,+U17)</f>
        <v>1560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404</v>
      </c>
      <c r="T17" s="116">
        <v>0</v>
      </c>
      <c r="U17" s="116">
        <v>1560</v>
      </c>
      <c r="V17" s="116">
        <f>+SUM(D17,M17)</f>
        <v>1180933</v>
      </c>
      <c r="W17" s="116">
        <f>+SUM(E17,N17)</f>
        <v>625411</v>
      </c>
      <c r="X17" s="116">
        <f>+SUM(F17,O17)</f>
        <v>0</v>
      </c>
      <c r="Y17" s="116">
        <f>+SUM(G17,P17)</f>
        <v>33625</v>
      </c>
      <c r="Z17" s="116">
        <f>+SUM(H17,Q17)</f>
        <v>181200</v>
      </c>
      <c r="AA17" s="116">
        <f>+SUM(I17,R17)</f>
        <v>142514</v>
      </c>
      <c r="AB17" s="117" t="str">
        <f>IF(+SUM(J17,S17)=0,"-",+SUM(J17,S17))</f>
        <v>-</v>
      </c>
      <c r="AC17" s="116">
        <f>+SUM(K17,T17)</f>
        <v>268072</v>
      </c>
      <c r="AD17" s="116">
        <f>+SUM(L17,U17)</f>
        <v>555522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1179373</v>
      </c>
      <c r="AN17" s="116">
        <f>SUM(AO17:AR17)</f>
        <v>394404</v>
      </c>
      <c r="AO17" s="116">
        <v>73922</v>
      </c>
      <c r="AP17" s="116">
        <v>121263</v>
      </c>
      <c r="AQ17" s="116">
        <v>194888</v>
      </c>
      <c r="AR17" s="116">
        <v>4331</v>
      </c>
      <c r="AS17" s="116">
        <f>SUM(AT17:AV17)</f>
        <v>431530</v>
      </c>
      <c r="AT17" s="116">
        <v>6789</v>
      </c>
      <c r="AU17" s="116">
        <v>411883</v>
      </c>
      <c r="AV17" s="116">
        <v>12858</v>
      </c>
      <c r="AW17" s="116">
        <v>0</v>
      </c>
      <c r="AX17" s="116">
        <f>SUM(AY17:BB17)</f>
        <v>353439</v>
      </c>
      <c r="AY17" s="116">
        <v>116952</v>
      </c>
      <c r="AZ17" s="116">
        <v>143475</v>
      </c>
      <c r="BA17" s="116">
        <v>93012</v>
      </c>
      <c r="BB17" s="116">
        <v>0</v>
      </c>
      <c r="BC17" s="116">
        <v>0</v>
      </c>
      <c r="BD17" s="116">
        <v>0</v>
      </c>
      <c r="BE17" s="116">
        <v>0</v>
      </c>
      <c r="BF17" s="116">
        <f>SUM(AE17,+AM17,+BE17)</f>
        <v>1179373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1560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1560</v>
      </c>
      <c r="CA17" s="116">
        <v>90</v>
      </c>
      <c r="CB17" s="116">
        <v>1470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1560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1180933</v>
      </c>
      <c r="CR17" s="116">
        <f>SUM(AN17,+BP17)</f>
        <v>394404</v>
      </c>
      <c r="CS17" s="116">
        <f>SUM(AO17,+BQ17)</f>
        <v>73922</v>
      </c>
      <c r="CT17" s="116">
        <f>SUM(AP17,+BR17)</f>
        <v>121263</v>
      </c>
      <c r="CU17" s="116">
        <f>SUM(AQ17,+BS17)</f>
        <v>194888</v>
      </c>
      <c r="CV17" s="116">
        <f>SUM(AR17,+BT17)</f>
        <v>4331</v>
      </c>
      <c r="CW17" s="116">
        <f>SUM(AS17,+BU17)</f>
        <v>431530</v>
      </c>
      <c r="CX17" s="116">
        <f>SUM(AT17,+BV17)</f>
        <v>6789</v>
      </c>
      <c r="CY17" s="116">
        <f>SUM(AU17,+BW17)</f>
        <v>411883</v>
      </c>
      <c r="CZ17" s="116">
        <f>SUM(AV17,+BX17)</f>
        <v>12858</v>
      </c>
      <c r="DA17" s="116">
        <f>SUM(AW17,+BY17)</f>
        <v>0</v>
      </c>
      <c r="DB17" s="116">
        <f>SUM(AX17,+BZ17)</f>
        <v>354999</v>
      </c>
      <c r="DC17" s="116">
        <f>SUM(AY17,+CA17)</f>
        <v>117042</v>
      </c>
      <c r="DD17" s="116">
        <f>SUM(AZ17,+CB17)</f>
        <v>144945</v>
      </c>
      <c r="DE17" s="116">
        <f>SUM(BA17,+CC17)</f>
        <v>93012</v>
      </c>
      <c r="DF17" s="116">
        <f>SUM(BB17,+CD17)</f>
        <v>0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1180933</v>
      </c>
    </row>
    <row r="18" spans="1:114" ht="13.5" customHeight="1" x14ac:dyDescent="0.15">
      <c r="A18" s="114" t="s">
        <v>16</v>
      </c>
      <c r="B18" s="115" t="s">
        <v>344</v>
      </c>
      <c r="C18" s="114" t="s">
        <v>345</v>
      </c>
      <c r="D18" s="116">
        <f>SUM(E18,+L18)</f>
        <v>867367</v>
      </c>
      <c r="E18" s="116">
        <f>SUM(F18:I18,K18)</f>
        <v>122886</v>
      </c>
      <c r="F18" s="116">
        <v>0</v>
      </c>
      <c r="G18" s="116">
        <v>4438</v>
      </c>
      <c r="H18" s="116">
        <v>6100</v>
      </c>
      <c r="I18" s="116">
        <v>65861</v>
      </c>
      <c r="J18" s="117" t="s">
        <v>404</v>
      </c>
      <c r="K18" s="116">
        <v>46487</v>
      </c>
      <c r="L18" s="116">
        <v>744481</v>
      </c>
      <c r="M18" s="116">
        <f>SUM(N18,+U18)</f>
        <v>381884</v>
      </c>
      <c r="N18" s="116">
        <f>SUM(O18:R18,T18)</f>
        <v>14822</v>
      </c>
      <c r="O18" s="116">
        <v>0</v>
      </c>
      <c r="P18" s="116">
        <v>0</v>
      </c>
      <c r="Q18" s="116">
        <v>0</v>
      </c>
      <c r="R18" s="116">
        <v>14822</v>
      </c>
      <c r="S18" s="117" t="s">
        <v>404</v>
      </c>
      <c r="T18" s="116">
        <v>0</v>
      </c>
      <c r="U18" s="116">
        <v>367062</v>
      </c>
      <c r="V18" s="116">
        <f>+SUM(D18,M18)</f>
        <v>1249251</v>
      </c>
      <c r="W18" s="116">
        <f>+SUM(E18,N18)</f>
        <v>137708</v>
      </c>
      <c r="X18" s="116">
        <f>+SUM(F18,O18)</f>
        <v>0</v>
      </c>
      <c r="Y18" s="116">
        <f>+SUM(G18,P18)</f>
        <v>4438</v>
      </c>
      <c r="Z18" s="116">
        <f>+SUM(H18,Q18)</f>
        <v>6100</v>
      </c>
      <c r="AA18" s="116">
        <f>+SUM(I18,R18)</f>
        <v>80683</v>
      </c>
      <c r="AB18" s="117" t="str">
        <f>IF(+SUM(J18,S18)=0,"-",+SUM(J18,S18))</f>
        <v>-</v>
      </c>
      <c r="AC18" s="116">
        <f>+SUM(K18,T18)</f>
        <v>46487</v>
      </c>
      <c r="AD18" s="116">
        <f>+SUM(L18,U18)</f>
        <v>1111543</v>
      </c>
      <c r="AE18" s="116">
        <f>SUM(AF18,+AK18)</f>
        <v>12368</v>
      </c>
      <c r="AF18" s="116">
        <f>SUM(AG18:AJ18)</f>
        <v>6155</v>
      </c>
      <c r="AG18" s="116">
        <v>0</v>
      </c>
      <c r="AH18" s="116">
        <v>6155</v>
      </c>
      <c r="AI18" s="116">
        <v>0</v>
      </c>
      <c r="AJ18" s="116">
        <v>0</v>
      </c>
      <c r="AK18" s="116">
        <v>6213</v>
      </c>
      <c r="AL18" s="116">
        <v>0</v>
      </c>
      <c r="AM18" s="116">
        <f>SUM(AN18,AS18,AW18,AX18,BD18)</f>
        <v>789640</v>
      </c>
      <c r="AN18" s="116">
        <f>SUM(AO18:AR18)</f>
        <v>245848</v>
      </c>
      <c r="AO18" s="116">
        <v>35242</v>
      </c>
      <c r="AP18" s="116">
        <v>99845</v>
      </c>
      <c r="AQ18" s="116">
        <v>107270</v>
      </c>
      <c r="AR18" s="116">
        <v>3491</v>
      </c>
      <c r="AS18" s="116">
        <f>SUM(AT18:AV18)</f>
        <v>90522</v>
      </c>
      <c r="AT18" s="116">
        <v>23092</v>
      </c>
      <c r="AU18" s="116">
        <v>45288</v>
      </c>
      <c r="AV18" s="116">
        <v>22142</v>
      </c>
      <c r="AW18" s="116">
        <v>0</v>
      </c>
      <c r="AX18" s="116">
        <f>SUM(AY18:BB18)</f>
        <v>453270</v>
      </c>
      <c r="AY18" s="116">
        <v>175475</v>
      </c>
      <c r="AZ18" s="116">
        <v>210667</v>
      </c>
      <c r="BA18" s="116">
        <v>67128</v>
      </c>
      <c r="BB18" s="116">
        <v>0</v>
      </c>
      <c r="BC18" s="116">
        <v>0</v>
      </c>
      <c r="BD18" s="116">
        <v>0</v>
      </c>
      <c r="BE18" s="116">
        <v>65359</v>
      </c>
      <c r="BF18" s="116">
        <f>SUM(AE18,+AM18,+BE18)</f>
        <v>867367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381884</v>
      </c>
      <c r="BP18" s="116">
        <f>SUM(BQ18:BT18)</f>
        <v>52955</v>
      </c>
      <c r="BQ18" s="116">
        <v>52955</v>
      </c>
      <c r="BR18" s="116">
        <v>0</v>
      </c>
      <c r="BS18" s="116">
        <v>0</v>
      </c>
      <c r="BT18" s="116">
        <v>0</v>
      </c>
      <c r="BU18" s="116">
        <f>SUM(BV18:BX18)</f>
        <v>4518</v>
      </c>
      <c r="BV18" s="116">
        <v>1463</v>
      </c>
      <c r="BW18" s="116">
        <v>3055</v>
      </c>
      <c r="BX18" s="116">
        <v>0</v>
      </c>
      <c r="BY18" s="116">
        <v>0</v>
      </c>
      <c r="BZ18" s="116">
        <f>SUM(CA18:CD18)</f>
        <v>321410</v>
      </c>
      <c r="CA18" s="116">
        <v>38262</v>
      </c>
      <c r="CB18" s="116">
        <v>283148</v>
      </c>
      <c r="CC18" s="116">
        <v>0</v>
      </c>
      <c r="CD18" s="116">
        <v>0</v>
      </c>
      <c r="CE18" s="116">
        <v>0</v>
      </c>
      <c r="CF18" s="116">
        <v>3001</v>
      </c>
      <c r="CG18" s="116">
        <v>0</v>
      </c>
      <c r="CH18" s="116">
        <f>SUM(BG18,+BO18,+CG18)</f>
        <v>381884</v>
      </c>
      <c r="CI18" s="116">
        <f>SUM(AE18,+BG18)</f>
        <v>12368</v>
      </c>
      <c r="CJ18" s="116">
        <f>SUM(AF18,+BH18)</f>
        <v>6155</v>
      </c>
      <c r="CK18" s="116">
        <f>SUM(AG18,+BI18)</f>
        <v>0</v>
      </c>
      <c r="CL18" s="116">
        <f>SUM(AH18,+BJ18)</f>
        <v>6155</v>
      </c>
      <c r="CM18" s="116">
        <f>SUM(AI18,+BK18)</f>
        <v>0</v>
      </c>
      <c r="CN18" s="116">
        <f>SUM(AJ18,+BL18)</f>
        <v>0</v>
      </c>
      <c r="CO18" s="116">
        <f>SUM(AK18,+BM18)</f>
        <v>6213</v>
      </c>
      <c r="CP18" s="116">
        <f>SUM(AL18,+BN18)</f>
        <v>0</v>
      </c>
      <c r="CQ18" s="116">
        <f>SUM(AM18,+BO18)</f>
        <v>1171524</v>
      </c>
      <c r="CR18" s="116">
        <f>SUM(AN18,+BP18)</f>
        <v>298803</v>
      </c>
      <c r="CS18" s="116">
        <f>SUM(AO18,+BQ18)</f>
        <v>88197</v>
      </c>
      <c r="CT18" s="116">
        <f>SUM(AP18,+BR18)</f>
        <v>99845</v>
      </c>
      <c r="CU18" s="116">
        <f>SUM(AQ18,+BS18)</f>
        <v>107270</v>
      </c>
      <c r="CV18" s="116">
        <f>SUM(AR18,+BT18)</f>
        <v>3491</v>
      </c>
      <c r="CW18" s="116">
        <f>SUM(AS18,+BU18)</f>
        <v>95040</v>
      </c>
      <c r="CX18" s="116">
        <f>SUM(AT18,+BV18)</f>
        <v>24555</v>
      </c>
      <c r="CY18" s="116">
        <f>SUM(AU18,+BW18)</f>
        <v>48343</v>
      </c>
      <c r="CZ18" s="116">
        <f>SUM(AV18,+BX18)</f>
        <v>22142</v>
      </c>
      <c r="DA18" s="116">
        <f>SUM(AW18,+BY18)</f>
        <v>0</v>
      </c>
      <c r="DB18" s="116">
        <f>SUM(AX18,+BZ18)</f>
        <v>774680</v>
      </c>
      <c r="DC18" s="116">
        <f>SUM(AY18,+CA18)</f>
        <v>213737</v>
      </c>
      <c r="DD18" s="116">
        <f>SUM(AZ18,+CB18)</f>
        <v>493815</v>
      </c>
      <c r="DE18" s="116">
        <f>SUM(BA18,+CC18)</f>
        <v>67128</v>
      </c>
      <c r="DF18" s="116">
        <f>SUM(BB18,+CD18)</f>
        <v>0</v>
      </c>
      <c r="DG18" s="116">
        <f>SUM(BC18,+CE18)</f>
        <v>0</v>
      </c>
      <c r="DH18" s="116">
        <f>SUM(BD18,+CF18)</f>
        <v>3001</v>
      </c>
      <c r="DI18" s="116">
        <f>SUM(BE18,+CG18)</f>
        <v>65359</v>
      </c>
      <c r="DJ18" s="116">
        <f>SUM(BF18,+CH18)</f>
        <v>1249251</v>
      </c>
    </row>
    <row r="19" spans="1:114" ht="13.5" customHeight="1" x14ac:dyDescent="0.15">
      <c r="A19" s="114" t="s">
        <v>16</v>
      </c>
      <c r="B19" s="115" t="s">
        <v>346</v>
      </c>
      <c r="C19" s="114" t="s">
        <v>347</v>
      </c>
      <c r="D19" s="116">
        <f>SUM(E19,+L19)</f>
        <v>2042022</v>
      </c>
      <c r="E19" s="116">
        <f>SUM(F19:I19,K19)</f>
        <v>182027</v>
      </c>
      <c r="F19" s="116">
        <v>0</v>
      </c>
      <c r="G19" s="116">
        <v>0</v>
      </c>
      <c r="H19" s="116">
        <v>0</v>
      </c>
      <c r="I19" s="116">
        <v>42959</v>
      </c>
      <c r="J19" s="117" t="s">
        <v>404</v>
      </c>
      <c r="K19" s="116">
        <v>139068</v>
      </c>
      <c r="L19" s="116">
        <v>1859995</v>
      </c>
      <c r="M19" s="116">
        <f>SUM(N19,+U19)</f>
        <v>99195</v>
      </c>
      <c r="N19" s="116">
        <f>SUM(O19:R19,T19)</f>
        <v>6677</v>
      </c>
      <c r="O19" s="116">
        <v>0</v>
      </c>
      <c r="P19" s="116">
        <v>0</v>
      </c>
      <c r="Q19" s="116">
        <v>0</v>
      </c>
      <c r="R19" s="116">
        <v>6677</v>
      </c>
      <c r="S19" s="117" t="s">
        <v>404</v>
      </c>
      <c r="T19" s="116">
        <v>0</v>
      </c>
      <c r="U19" s="116">
        <v>92518</v>
      </c>
      <c r="V19" s="116">
        <f>+SUM(D19,M19)</f>
        <v>2141217</v>
      </c>
      <c r="W19" s="116">
        <f>+SUM(E19,N19)</f>
        <v>188704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49636</v>
      </c>
      <c r="AB19" s="117" t="str">
        <f>IF(+SUM(J19,S19)=0,"-",+SUM(J19,S19))</f>
        <v>-</v>
      </c>
      <c r="AC19" s="116">
        <f>+SUM(K19,T19)</f>
        <v>139068</v>
      </c>
      <c r="AD19" s="116">
        <f>+SUM(L19,U19)</f>
        <v>1952513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1105117</v>
      </c>
      <c r="AN19" s="116">
        <f>SUM(AO19:AR19)</f>
        <v>206127</v>
      </c>
      <c r="AO19" s="116">
        <v>81648</v>
      </c>
      <c r="AP19" s="116">
        <v>124479</v>
      </c>
      <c r="AQ19" s="116">
        <v>0</v>
      </c>
      <c r="AR19" s="116">
        <v>0</v>
      </c>
      <c r="AS19" s="116">
        <f>SUM(AT19:AV19)</f>
        <v>5293</v>
      </c>
      <c r="AT19" s="116">
        <v>5293</v>
      </c>
      <c r="AU19" s="116">
        <v>0</v>
      </c>
      <c r="AV19" s="116">
        <v>0</v>
      </c>
      <c r="AW19" s="116">
        <v>19059</v>
      </c>
      <c r="AX19" s="116">
        <f>SUM(AY19:BB19)</f>
        <v>874638</v>
      </c>
      <c r="AY19" s="116">
        <v>680571</v>
      </c>
      <c r="AZ19" s="116">
        <v>194067</v>
      </c>
      <c r="BA19" s="116">
        <v>0</v>
      </c>
      <c r="BB19" s="116">
        <v>0</v>
      </c>
      <c r="BC19" s="116">
        <v>923961</v>
      </c>
      <c r="BD19" s="116">
        <v>0</v>
      </c>
      <c r="BE19" s="116">
        <v>12944</v>
      </c>
      <c r="BF19" s="116">
        <f>SUM(AE19,+AM19,+BE19)</f>
        <v>1118061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28050</v>
      </c>
      <c r="BP19" s="116">
        <f>SUM(BQ19:BT19)</f>
        <v>10393</v>
      </c>
      <c r="BQ19" s="116">
        <v>10393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17657</v>
      </c>
      <c r="CA19" s="116">
        <v>17657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71145</v>
      </c>
      <c r="CH19" s="116">
        <f>SUM(BG19,+BO19,+CG19)</f>
        <v>99195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1133167</v>
      </c>
      <c r="CR19" s="116">
        <f>SUM(AN19,+BP19)</f>
        <v>216520</v>
      </c>
      <c r="CS19" s="116">
        <f>SUM(AO19,+BQ19)</f>
        <v>92041</v>
      </c>
      <c r="CT19" s="116">
        <f>SUM(AP19,+BR19)</f>
        <v>124479</v>
      </c>
      <c r="CU19" s="116">
        <f>SUM(AQ19,+BS19)</f>
        <v>0</v>
      </c>
      <c r="CV19" s="116">
        <f>SUM(AR19,+BT19)</f>
        <v>0</v>
      </c>
      <c r="CW19" s="116">
        <f>SUM(AS19,+BU19)</f>
        <v>5293</v>
      </c>
      <c r="CX19" s="116">
        <f>SUM(AT19,+BV19)</f>
        <v>5293</v>
      </c>
      <c r="CY19" s="116">
        <f>SUM(AU19,+BW19)</f>
        <v>0</v>
      </c>
      <c r="CZ19" s="116">
        <f>SUM(AV19,+BX19)</f>
        <v>0</v>
      </c>
      <c r="DA19" s="116">
        <f>SUM(AW19,+BY19)</f>
        <v>19059</v>
      </c>
      <c r="DB19" s="116">
        <f>SUM(AX19,+BZ19)</f>
        <v>892295</v>
      </c>
      <c r="DC19" s="116">
        <f>SUM(AY19,+CA19)</f>
        <v>698228</v>
      </c>
      <c r="DD19" s="116">
        <f>SUM(AZ19,+CB19)</f>
        <v>194067</v>
      </c>
      <c r="DE19" s="116">
        <f>SUM(BA19,+CC19)</f>
        <v>0</v>
      </c>
      <c r="DF19" s="116">
        <f>SUM(BB19,+CD19)</f>
        <v>0</v>
      </c>
      <c r="DG19" s="116">
        <f>SUM(BC19,+CE19)</f>
        <v>923961</v>
      </c>
      <c r="DH19" s="116">
        <f>SUM(BD19,+CF19)</f>
        <v>0</v>
      </c>
      <c r="DI19" s="116">
        <f>SUM(BE19,+CG19)</f>
        <v>84089</v>
      </c>
      <c r="DJ19" s="116">
        <f>SUM(BF19,+CH19)</f>
        <v>1217256</v>
      </c>
    </row>
    <row r="20" spans="1:114" ht="13.5" customHeight="1" x14ac:dyDescent="0.15">
      <c r="A20" s="114" t="s">
        <v>16</v>
      </c>
      <c r="B20" s="115" t="s">
        <v>350</v>
      </c>
      <c r="C20" s="114" t="s">
        <v>351</v>
      </c>
      <c r="D20" s="116">
        <f>SUM(E20,+L20)</f>
        <v>4134348</v>
      </c>
      <c r="E20" s="116">
        <f>SUM(F20:I20,K20)</f>
        <v>897040</v>
      </c>
      <c r="F20" s="116">
        <v>0</v>
      </c>
      <c r="G20" s="116">
        <v>0</v>
      </c>
      <c r="H20" s="116">
        <v>0</v>
      </c>
      <c r="I20" s="116">
        <v>450656</v>
      </c>
      <c r="J20" s="117" t="s">
        <v>404</v>
      </c>
      <c r="K20" s="116">
        <v>446384</v>
      </c>
      <c r="L20" s="116">
        <v>3237308</v>
      </c>
      <c r="M20" s="116">
        <f>SUM(N20,+U20)</f>
        <v>207302</v>
      </c>
      <c r="N20" s="116">
        <f>SUM(O20:R20,T20)</f>
        <v>10032</v>
      </c>
      <c r="O20" s="116">
        <v>0</v>
      </c>
      <c r="P20" s="116">
        <v>0</v>
      </c>
      <c r="Q20" s="116">
        <v>0</v>
      </c>
      <c r="R20" s="116">
        <v>7308</v>
      </c>
      <c r="S20" s="117" t="s">
        <v>404</v>
      </c>
      <c r="T20" s="116">
        <v>2724</v>
      </c>
      <c r="U20" s="116">
        <v>197270</v>
      </c>
      <c r="V20" s="116">
        <f>+SUM(D20,M20)</f>
        <v>4341650</v>
      </c>
      <c r="W20" s="116">
        <f>+SUM(E20,N20)</f>
        <v>907072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457964</v>
      </c>
      <c r="AB20" s="117" t="str">
        <f>IF(+SUM(J20,S20)=0,"-",+SUM(J20,S20))</f>
        <v>-</v>
      </c>
      <c r="AC20" s="116">
        <f>+SUM(K20,T20)</f>
        <v>449108</v>
      </c>
      <c r="AD20" s="116">
        <f>+SUM(L20,U20)</f>
        <v>3434578</v>
      </c>
      <c r="AE20" s="116">
        <f>SUM(AF20,+AK20)</f>
        <v>328020</v>
      </c>
      <c r="AF20" s="116">
        <f>SUM(AG20:AJ20)</f>
        <v>328020</v>
      </c>
      <c r="AG20" s="116">
        <v>0</v>
      </c>
      <c r="AH20" s="116">
        <v>328020</v>
      </c>
      <c r="AI20" s="116">
        <v>0</v>
      </c>
      <c r="AJ20" s="116">
        <v>0</v>
      </c>
      <c r="AK20" s="116">
        <v>0</v>
      </c>
      <c r="AL20" s="116">
        <v>200622</v>
      </c>
      <c r="AM20" s="116">
        <f>SUM(AN20,AS20,AW20,AX20,BD20)</f>
        <v>3538333</v>
      </c>
      <c r="AN20" s="116">
        <f>SUM(AO20:AR20)</f>
        <v>828248</v>
      </c>
      <c r="AO20" s="116">
        <v>185241</v>
      </c>
      <c r="AP20" s="116">
        <v>530148</v>
      </c>
      <c r="AQ20" s="116">
        <v>112859</v>
      </c>
      <c r="AR20" s="116">
        <v>0</v>
      </c>
      <c r="AS20" s="116">
        <f>SUM(AT20:AV20)</f>
        <v>324507</v>
      </c>
      <c r="AT20" s="116">
        <v>93956</v>
      </c>
      <c r="AU20" s="116">
        <v>229542</v>
      </c>
      <c r="AV20" s="116">
        <v>1009</v>
      </c>
      <c r="AW20" s="116">
        <v>5292</v>
      </c>
      <c r="AX20" s="116">
        <f>SUM(AY20:BB20)</f>
        <v>2380286</v>
      </c>
      <c r="AY20" s="116">
        <v>1161855</v>
      </c>
      <c r="AZ20" s="116">
        <v>1018371</v>
      </c>
      <c r="BA20" s="116">
        <v>190878</v>
      </c>
      <c r="BB20" s="116">
        <v>9182</v>
      </c>
      <c r="BC20" s="116">
        <v>0</v>
      </c>
      <c r="BD20" s="116">
        <v>0</v>
      </c>
      <c r="BE20" s="116">
        <v>67373</v>
      </c>
      <c r="BF20" s="116">
        <f>SUM(AE20,+AM20,+BE20)</f>
        <v>3933726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204031</v>
      </c>
      <c r="BP20" s="116">
        <f>SUM(BQ20:BT20)</f>
        <v>5000</v>
      </c>
      <c r="BQ20" s="116">
        <v>5000</v>
      </c>
      <c r="BR20" s="116">
        <v>0</v>
      </c>
      <c r="BS20" s="116">
        <v>0</v>
      </c>
      <c r="BT20" s="116">
        <v>0</v>
      </c>
      <c r="BU20" s="116">
        <f>SUM(BV20:BX20)</f>
        <v>68410</v>
      </c>
      <c r="BV20" s="116">
        <v>0</v>
      </c>
      <c r="BW20" s="116">
        <v>68410</v>
      </c>
      <c r="BX20" s="116">
        <v>0</v>
      </c>
      <c r="BY20" s="116">
        <v>0</v>
      </c>
      <c r="BZ20" s="116">
        <f>SUM(CA20:CD20)</f>
        <v>130621</v>
      </c>
      <c r="CA20" s="116">
        <v>89859</v>
      </c>
      <c r="CB20" s="116">
        <v>40762</v>
      </c>
      <c r="CC20" s="116">
        <v>0</v>
      </c>
      <c r="CD20" s="116">
        <v>0</v>
      </c>
      <c r="CE20" s="116">
        <v>0</v>
      </c>
      <c r="CF20" s="116">
        <v>0</v>
      </c>
      <c r="CG20" s="116">
        <v>3271</v>
      </c>
      <c r="CH20" s="116">
        <f>SUM(BG20,+BO20,+CG20)</f>
        <v>207302</v>
      </c>
      <c r="CI20" s="116">
        <f>SUM(AE20,+BG20)</f>
        <v>328020</v>
      </c>
      <c r="CJ20" s="116">
        <f>SUM(AF20,+BH20)</f>
        <v>328020</v>
      </c>
      <c r="CK20" s="116">
        <f>SUM(AG20,+BI20)</f>
        <v>0</v>
      </c>
      <c r="CL20" s="116">
        <f>SUM(AH20,+BJ20)</f>
        <v>328020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200622</v>
      </c>
      <c r="CQ20" s="116">
        <f>SUM(AM20,+BO20)</f>
        <v>3742364</v>
      </c>
      <c r="CR20" s="116">
        <f>SUM(AN20,+BP20)</f>
        <v>833248</v>
      </c>
      <c r="CS20" s="116">
        <f>SUM(AO20,+BQ20)</f>
        <v>190241</v>
      </c>
      <c r="CT20" s="116">
        <f>SUM(AP20,+BR20)</f>
        <v>530148</v>
      </c>
      <c r="CU20" s="116">
        <f>SUM(AQ20,+BS20)</f>
        <v>112859</v>
      </c>
      <c r="CV20" s="116">
        <f>SUM(AR20,+BT20)</f>
        <v>0</v>
      </c>
      <c r="CW20" s="116">
        <f>SUM(AS20,+BU20)</f>
        <v>392917</v>
      </c>
      <c r="CX20" s="116">
        <f>SUM(AT20,+BV20)</f>
        <v>93956</v>
      </c>
      <c r="CY20" s="116">
        <f>SUM(AU20,+BW20)</f>
        <v>297952</v>
      </c>
      <c r="CZ20" s="116">
        <f>SUM(AV20,+BX20)</f>
        <v>1009</v>
      </c>
      <c r="DA20" s="116">
        <f>SUM(AW20,+BY20)</f>
        <v>5292</v>
      </c>
      <c r="DB20" s="116">
        <f>SUM(AX20,+BZ20)</f>
        <v>2510907</v>
      </c>
      <c r="DC20" s="116">
        <f>SUM(AY20,+CA20)</f>
        <v>1251714</v>
      </c>
      <c r="DD20" s="116">
        <f>SUM(AZ20,+CB20)</f>
        <v>1059133</v>
      </c>
      <c r="DE20" s="116">
        <f>SUM(BA20,+CC20)</f>
        <v>190878</v>
      </c>
      <c r="DF20" s="116">
        <f>SUM(BB20,+CD20)</f>
        <v>9182</v>
      </c>
      <c r="DG20" s="116">
        <f>SUM(BC20,+CE20)</f>
        <v>0</v>
      </c>
      <c r="DH20" s="116">
        <f>SUM(BD20,+CF20)</f>
        <v>0</v>
      </c>
      <c r="DI20" s="116">
        <f>SUM(BE20,+CG20)</f>
        <v>70644</v>
      </c>
      <c r="DJ20" s="116">
        <f>SUM(BF20,+CH20)</f>
        <v>4141028</v>
      </c>
    </row>
    <row r="21" spans="1:114" ht="13.5" customHeight="1" x14ac:dyDescent="0.15">
      <c r="A21" s="114" t="s">
        <v>16</v>
      </c>
      <c r="B21" s="115" t="s">
        <v>354</v>
      </c>
      <c r="C21" s="114" t="s">
        <v>355</v>
      </c>
      <c r="D21" s="116">
        <f>SUM(E21,+L21)</f>
        <v>5403946</v>
      </c>
      <c r="E21" s="116">
        <f>SUM(F21:I21,K21)</f>
        <v>3453205</v>
      </c>
      <c r="F21" s="116">
        <v>0</v>
      </c>
      <c r="G21" s="116">
        <v>0</v>
      </c>
      <c r="H21" s="116">
        <v>1831000</v>
      </c>
      <c r="I21" s="116">
        <v>817046</v>
      </c>
      <c r="J21" s="117" t="s">
        <v>404</v>
      </c>
      <c r="K21" s="116">
        <v>805159</v>
      </c>
      <c r="L21" s="116">
        <v>1950741</v>
      </c>
      <c r="M21" s="116">
        <f>SUM(N21,+U21)</f>
        <v>62428</v>
      </c>
      <c r="N21" s="116">
        <f>SUM(O21:R21,T21)</f>
        <v>5505</v>
      </c>
      <c r="O21" s="116">
        <v>0</v>
      </c>
      <c r="P21" s="116">
        <v>0</v>
      </c>
      <c r="Q21" s="116">
        <v>0</v>
      </c>
      <c r="R21" s="116">
        <v>5505</v>
      </c>
      <c r="S21" s="117" t="s">
        <v>404</v>
      </c>
      <c r="T21" s="116">
        <v>0</v>
      </c>
      <c r="U21" s="116">
        <v>56923</v>
      </c>
      <c r="V21" s="116">
        <f>+SUM(D21,M21)</f>
        <v>5466374</v>
      </c>
      <c r="W21" s="116">
        <f>+SUM(E21,N21)</f>
        <v>3458710</v>
      </c>
      <c r="X21" s="116">
        <f>+SUM(F21,O21)</f>
        <v>0</v>
      </c>
      <c r="Y21" s="116">
        <f>+SUM(G21,P21)</f>
        <v>0</v>
      </c>
      <c r="Z21" s="116">
        <f>+SUM(H21,Q21)</f>
        <v>1831000</v>
      </c>
      <c r="AA21" s="116">
        <f>+SUM(I21,R21)</f>
        <v>822551</v>
      </c>
      <c r="AB21" s="117" t="str">
        <f>IF(+SUM(J21,S21)=0,"-",+SUM(J21,S21))</f>
        <v>-</v>
      </c>
      <c r="AC21" s="116">
        <f>+SUM(K21,T21)</f>
        <v>805159</v>
      </c>
      <c r="AD21" s="116">
        <f>+SUM(L21,U21)</f>
        <v>2007664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5401984</v>
      </c>
      <c r="AN21" s="116">
        <f>SUM(AO21:AR21)</f>
        <v>626861</v>
      </c>
      <c r="AO21" s="116">
        <v>219125</v>
      </c>
      <c r="AP21" s="116">
        <v>346337</v>
      </c>
      <c r="AQ21" s="116">
        <v>61399</v>
      </c>
      <c r="AR21" s="116">
        <v>0</v>
      </c>
      <c r="AS21" s="116">
        <f>SUM(AT21:AV21)</f>
        <v>2814311</v>
      </c>
      <c r="AT21" s="116">
        <v>197496</v>
      </c>
      <c r="AU21" s="116">
        <v>2611635</v>
      </c>
      <c r="AV21" s="116">
        <v>5180</v>
      </c>
      <c r="AW21" s="116">
        <v>1364</v>
      </c>
      <c r="AX21" s="116">
        <f>SUM(AY21:BB21)</f>
        <v>1959448</v>
      </c>
      <c r="AY21" s="116">
        <v>1089939</v>
      </c>
      <c r="AZ21" s="116">
        <v>841981</v>
      </c>
      <c r="BA21" s="116">
        <v>27528</v>
      </c>
      <c r="BB21" s="116">
        <v>0</v>
      </c>
      <c r="BC21" s="116">
        <v>0</v>
      </c>
      <c r="BD21" s="116">
        <v>0</v>
      </c>
      <c r="BE21" s="116">
        <v>1962</v>
      </c>
      <c r="BF21" s="116">
        <f>SUM(AE21,+AM21,+BE21)</f>
        <v>5403946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48940</v>
      </c>
      <c r="BP21" s="116">
        <f>SUM(BQ21:BT21)</f>
        <v>7404</v>
      </c>
      <c r="BQ21" s="116">
        <v>7404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41536</v>
      </c>
      <c r="CA21" s="116">
        <v>41536</v>
      </c>
      <c r="CB21" s="116">
        <v>0</v>
      </c>
      <c r="CC21" s="116">
        <v>0</v>
      </c>
      <c r="CD21" s="116">
        <v>0</v>
      </c>
      <c r="CE21" s="116">
        <v>0</v>
      </c>
      <c r="CF21" s="116">
        <v>0</v>
      </c>
      <c r="CG21" s="116">
        <v>13488</v>
      </c>
      <c r="CH21" s="116">
        <f>SUM(BG21,+BO21,+CG21)</f>
        <v>62428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5450924</v>
      </c>
      <c r="CR21" s="116">
        <f>SUM(AN21,+BP21)</f>
        <v>634265</v>
      </c>
      <c r="CS21" s="116">
        <f>SUM(AO21,+BQ21)</f>
        <v>226529</v>
      </c>
      <c r="CT21" s="116">
        <f>SUM(AP21,+BR21)</f>
        <v>346337</v>
      </c>
      <c r="CU21" s="116">
        <f>SUM(AQ21,+BS21)</f>
        <v>61399</v>
      </c>
      <c r="CV21" s="116">
        <f>SUM(AR21,+BT21)</f>
        <v>0</v>
      </c>
      <c r="CW21" s="116">
        <f>SUM(AS21,+BU21)</f>
        <v>2814311</v>
      </c>
      <c r="CX21" s="116">
        <f>SUM(AT21,+BV21)</f>
        <v>197496</v>
      </c>
      <c r="CY21" s="116">
        <f>SUM(AU21,+BW21)</f>
        <v>2611635</v>
      </c>
      <c r="CZ21" s="116">
        <f>SUM(AV21,+BX21)</f>
        <v>5180</v>
      </c>
      <c r="DA21" s="116">
        <f>SUM(AW21,+BY21)</f>
        <v>1364</v>
      </c>
      <c r="DB21" s="116">
        <f>SUM(AX21,+BZ21)</f>
        <v>2000984</v>
      </c>
      <c r="DC21" s="116">
        <f>SUM(AY21,+CA21)</f>
        <v>1131475</v>
      </c>
      <c r="DD21" s="116">
        <f>SUM(AZ21,+CB21)</f>
        <v>841981</v>
      </c>
      <c r="DE21" s="116">
        <f>SUM(BA21,+CC21)</f>
        <v>27528</v>
      </c>
      <c r="DF21" s="116">
        <f>SUM(BB21,+CD21)</f>
        <v>0</v>
      </c>
      <c r="DG21" s="116">
        <f>SUM(BC21,+CE21)</f>
        <v>0</v>
      </c>
      <c r="DH21" s="116">
        <f>SUM(BD21,+CF21)</f>
        <v>0</v>
      </c>
      <c r="DI21" s="116">
        <f>SUM(BE21,+CG21)</f>
        <v>15450</v>
      </c>
      <c r="DJ21" s="116">
        <f>SUM(BF21,+CH21)</f>
        <v>5466374</v>
      </c>
    </row>
    <row r="22" spans="1:114" ht="13.5" customHeight="1" x14ac:dyDescent="0.15">
      <c r="A22" s="114" t="s">
        <v>16</v>
      </c>
      <c r="B22" s="115" t="s">
        <v>356</v>
      </c>
      <c r="C22" s="114" t="s">
        <v>357</v>
      </c>
      <c r="D22" s="116">
        <f>SUM(E22,+L22)</f>
        <v>1395102</v>
      </c>
      <c r="E22" s="116">
        <f>SUM(F22:I22,K22)</f>
        <v>66933</v>
      </c>
      <c r="F22" s="116">
        <v>0</v>
      </c>
      <c r="G22" s="116">
        <v>0</v>
      </c>
      <c r="H22" s="116">
        <v>0</v>
      </c>
      <c r="I22" s="116">
        <v>28602</v>
      </c>
      <c r="J22" s="117" t="s">
        <v>404</v>
      </c>
      <c r="K22" s="116">
        <v>38331</v>
      </c>
      <c r="L22" s="116">
        <v>1328169</v>
      </c>
      <c r="M22" s="116">
        <f>SUM(N22,+U22)</f>
        <v>127498</v>
      </c>
      <c r="N22" s="116">
        <f>SUM(O22:R22,T22)</f>
        <v>2764</v>
      </c>
      <c r="O22" s="116">
        <v>0</v>
      </c>
      <c r="P22" s="116">
        <v>0</v>
      </c>
      <c r="Q22" s="116">
        <v>0</v>
      </c>
      <c r="R22" s="116">
        <v>2764</v>
      </c>
      <c r="S22" s="117" t="s">
        <v>404</v>
      </c>
      <c r="T22" s="116">
        <v>0</v>
      </c>
      <c r="U22" s="116">
        <v>124734</v>
      </c>
      <c r="V22" s="116">
        <f>+SUM(D22,M22)</f>
        <v>1522600</v>
      </c>
      <c r="W22" s="116">
        <f>+SUM(E22,N22)</f>
        <v>69697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31366</v>
      </c>
      <c r="AB22" s="117" t="str">
        <f>IF(+SUM(J22,S22)=0,"-",+SUM(J22,S22))</f>
        <v>-</v>
      </c>
      <c r="AC22" s="116">
        <f>+SUM(K22,T22)</f>
        <v>38331</v>
      </c>
      <c r="AD22" s="116">
        <f>+SUM(L22,U22)</f>
        <v>1452903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680338</v>
      </c>
      <c r="AN22" s="116">
        <f>SUM(AO22:AR22)</f>
        <v>319745</v>
      </c>
      <c r="AO22" s="116">
        <v>63550</v>
      </c>
      <c r="AP22" s="116">
        <v>256195</v>
      </c>
      <c r="AQ22" s="116">
        <v>0</v>
      </c>
      <c r="AR22" s="116">
        <v>0</v>
      </c>
      <c r="AS22" s="116">
        <f>SUM(AT22:AV22)</f>
        <v>21148</v>
      </c>
      <c r="AT22" s="116">
        <v>9893</v>
      </c>
      <c r="AU22" s="116">
        <v>8050</v>
      </c>
      <c r="AV22" s="116">
        <v>3205</v>
      </c>
      <c r="AW22" s="116">
        <v>25642</v>
      </c>
      <c r="AX22" s="116">
        <f>SUM(AY22:BB22)</f>
        <v>313803</v>
      </c>
      <c r="AY22" s="116">
        <v>268840</v>
      </c>
      <c r="AZ22" s="116">
        <v>44963</v>
      </c>
      <c r="BA22" s="116">
        <v>0</v>
      </c>
      <c r="BB22" s="116">
        <v>0</v>
      </c>
      <c r="BC22" s="116">
        <v>598995</v>
      </c>
      <c r="BD22" s="116">
        <v>0</v>
      </c>
      <c r="BE22" s="116">
        <v>115769</v>
      </c>
      <c r="BF22" s="116">
        <f>SUM(AE22,+AM22,+BE22)</f>
        <v>796107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126264</v>
      </c>
      <c r="BP22" s="116">
        <f>SUM(BQ22:BT22)</f>
        <v>30763</v>
      </c>
      <c r="BQ22" s="116">
        <v>30763</v>
      </c>
      <c r="BR22" s="116">
        <v>0</v>
      </c>
      <c r="BS22" s="116">
        <v>0</v>
      </c>
      <c r="BT22" s="116">
        <v>0</v>
      </c>
      <c r="BU22" s="116">
        <f>SUM(BV22:BX22)</f>
        <v>36876</v>
      </c>
      <c r="BV22" s="116">
        <v>0</v>
      </c>
      <c r="BW22" s="116">
        <v>36876</v>
      </c>
      <c r="BX22" s="116">
        <v>0</v>
      </c>
      <c r="BY22" s="116">
        <v>0</v>
      </c>
      <c r="BZ22" s="116">
        <f>SUM(CA22:CD22)</f>
        <v>58625</v>
      </c>
      <c r="CA22" s="116">
        <v>38574</v>
      </c>
      <c r="CB22" s="116">
        <v>16474</v>
      </c>
      <c r="CC22" s="116">
        <v>0</v>
      </c>
      <c r="CD22" s="116">
        <v>3577</v>
      </c>
      <c r="CE22" s="116">
        <v>0</v>
      </c>
      <c r="CF22" s="116">
        <v>0</v>
      </c>
      <c r="CG22" s="116">
        <v>1234</v>
      </c>
      <c r="CH22" s="116">
        <f>SUM(BG22,+BO22,+CG22)</f>
        <v>127498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806602</v>
      </c>
      <c r="CR22" s="116">
        <f>SUM(AN22,+BP22)</f>
        <v>350508</v>
      </c>
      <c r="CS22" s="116">
        <f>SUM(AO22,+BQ22)</f>
        <v>94313</v>
      </c>
      <c r="CT22" s="116">
        <f>SUM(AP22,+BR22)</f>
        <v>256195</v>
      </c>
      <c r="CU22" s="116">
        <f>SUM(AQ22,+BS22)</f>
        <v>0</v>
      </c>
      <c r="CV22" s="116">
        <f>SUM(AR22,+BT22)</f>
        <v>0</v>
      </c>
      <c r="CW22" s="116">
        <f>SUM(AS22,+BU22)</f>
        <v>58024</v>
      </c>
      <c r="CX22" s="116">
        <f>SUM(AT22,+BV22)</f>
        <v>9893</v>
      </c>
      <c r="CY22" s="116">
        <f>SUM(AU22,+BW22)</f>
        <v>44926</v>
      </c>
      <c r="CZ22" s="116">
        <f>SUM(AV22,+BX22)</f>
        <v>3205</v>
      </c>
      <c r="DA22" s="116">
        <f>SUM(AW22,+BY22)</f>
        <v>25642</v>
      </c>
      <c r="DB22" s="116">
        <f>SUM(AX22,+BZ22)</f>
        <v>372428</v>
      </c>
      <c r="DC22" s="116">
        <f>SUM(AY22,+CA22)</f>
        <v>307414</v>
      </c>
      <c r="DD22" s="116">
        <f>SUM(AZ22,+CB22)</f>
        <v>61437</v>
      </c>
      <c r="DE22" s="116">
        <f>SUM(BA22,+CC22)</f>
        <v>0</v>
      </c>
      <c r="DF22" s="116">
        <f>SUM(BB22,+CD22)</f>
        <v>3577</v>
      </c>
      <c r="DG22" s="116">
        <f>SUM(BC22,+CE22)</f>
        <v>598995</v>
      </c>
      <c r="DH22" s="116">
        <f>SUM(BD22,+CF22)</f>
        <v>0</v>
      </c>
      <c r="DI22" s="116">
        <f>SUM(BE22,+CG22)</f>
        <v>117003</v>
      </c>
      <c r="DJ22" s="116">
        <f>SUM(BF22,+CH22)</f>
        <v>923605</v>
      </c>
    </row>
    <row r="23" spans="1:114" ht="13.5" customHeight="1" x14ac:dyDescent="0.15">
      <c r="A23" s="114" t="s">
        <v>16</v>
      </c>
      <c r="B23" s="115" t="s">
        <v>358</v>
      </c>
      <c r="C23" s="114" t="s">
        <v>359</v>
      </c>
      <c r="D23" s="116">
        <f>SUM(E23,+L23)</f>
        <v>1507243</v>
      </c>
      <c r="E23" s="116">
        <f>SUM(F23:I23,K23)</f>
        <v>249660</v>
      </c>
      <c r="F23" s="116">
        <v>0</v>
      </c>
      <c r="G23" s="116">
        <v>0</v>
      </c>
      <c r="H23" s="116">
        <v>0</v>
      </c>
      <c r="I23" s="116">
        <v>249540</v>
      </c>
      <c r="J23" s="117" t="s">
        <v>404</v>
      </c>
      <c r="K23" s="116">
        <v>120</v>
      </c>
      <c r="L23" s="116">
        <v>1257583</v>
      </c>
      <c r="M23" s="116">
        <f>SUM(N23,+U23)</f>
        <v>72242</v>
      </c>
      <c r="N23" s="116">
        <f>SUM(O23:R23,T23)</f>
        <v>5697</v>
      </c>
      <c r="O23" s="116">
        <v>0</v>
      </c>
      <c r="P23" s="116">
        <v>0</v>
      </c>
      <c r="Q23" s="116">
        <v>0</v>
      </c>
      <c r="R23" s="116">
        <v>5697</v>
      </c>
      <c r="S23" s="117" t="s">
        <v>404</v>
      </c>
      <c r="T23" s="116">
        <v>0</v>
      </c>
      <c r="U23" s="116">
        <v>66545</v>
      </c>
      <c r="V23" s="116">
        <f>+SUM(D23,M23)</f>
        <v>1579485</v>
      </c>
      <c r="W23" s="116">
        <f>+SUM(E23,N23)</f>
        <v>255357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255237</v>
      </c>
      <c r="AB23" s="117" t="str">
        <f>IF(+SUM(J23,S23)=0,"-",+SUM(J23,S23))</f>
        <v>-</v>
      </c>
      <c r="AC23" s="116">
        <f>+SUM(K23,T23)</f>
        <v>120</v>
      </c>
      <c r="AD23" s="116">
        <f>+SUM(L23,U23)</f>
        <v>1324128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506</v>
      </c>
      <c r="AM23" s="116">
        <f>SUM(AN23,AS23,AW23,AX23,BD23)</f>
        <v>1260172</v>
      </c>
      <c r="AN23" s="116">
        <f>SUM(AO23:AR23)</f>
        <v>380805</v>
      </c>
      <c r="AO23" s="116">
        <v>86129</v>
      </c>
      <c r="AP23" s="116">
        <v>294676</v>
      </c>
      <c r="AQ23" s="116">
        <v>0</v>
      </c>
      <c r="AR23" s="116">
        <v>0</v>
      </c>
      <c r="AS23" s="116">
        <f>SUM(AT23:AV23)</f>
        <v>462758</v>
      </c>
      <c r="AT23" s="116">
        <v>323562</v>
      </c>
      <c r="AU23" s="116">
        <v>139196</v>
      </c>
      <c r="AV23" s="116">
        <v>0</v>
      </c>
      <c r="AW23" s="116">
        <v>0</v>
      </c>
      <c r="AX23" s="116">
        <f>SUM(AY23:BB23)</f>
        <v>416609</v>
      </c>
      <c r="AY23" s="116">
        <v>312457</v>
      </c>
      <c r="AZ23" s="116">
        <v>104152</v>
      </c>
      <c r="BA23" s="116">
        <v>0</v>
      </c>
      <c r="BB23" s="116">
        <v>0</v>
      </c>
      <c r="BC23" s="116">
        <v>246565</v>
      </c>
      <c r="BD23" s="116">
        <v>0</v>
      </c>
      <c r="BE23" s="116">
        <v>0</v>
      </c>
      <c r="BF23" s="116">
        <f>SUM(AE23,+AM23,+BE23)</f>
        <v>1260172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33588</v>
      </c>
      <c r="BP23" s="116">
        <f>SUM(BQ23:BT23)</f>
        <v>29802</v>
      </c>
      <c r="BQ23" s="116">
        <v>14690</v>
      </c>
      <c r="BR23" s="116">
        <v>15112</v>
      </c>
      <c r="BS23" s="116">
        <v>0</v>
      </c>
      <c r="BT23" s="116">
        <v>0</v>
      </c>
      <c r="BU23" s="116">
        <f>SUM(BV23:BX23)</f>
        <v>3786</v>
      </c>
      <c r="BV23" s="116">
        <v>2754</v>
      </c>
      <c r="BW23" s="116">
        <v>1032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38654</v>
      </c>
      <c r="CF23" s="116">
        <v>0</v>
      </c>
      <c r="CG23" s="116">
        <v>0</v>
      </c>
      <c r="CH23" s="116">
        <f>SUM(BG23,+BO23,+CG23)</f>
        <v>33588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506</v>
      </c>
      <c r="CQ23" s="116">
        <f>SUM(AM23,+BO23)</f>
        <v>1293760</v>
      </c>
      <c r="CR23" s="116">
        <f>SUM(AN23,+BP23)</f>
        <v>410607</v>
      </c>
      <c r="CS23" s="116">
        <f>SUM(AO23,+BQ23)</f>
        <v>100819</v>
      </c>
      <c r="CT23" s="116">
        <f>SUM(AP23,+BR23)</f>
        <v>309788</v>
      </c>
      <c r="CU23" s="116">
        <f>SUM(AQ23,+BS23)</f>
        <v>0</v>
      </c>
      <c r="CV23" s="116">
        <f>SUM(AR23,+BT23)</f>
        <v>0</v>
      </c>
      <c r="CW23" s="116">
        <f>SUM(AS23,+BU23)</f>
        <v>466544</v>
      </c>
      <c r="CX23" s="116">
        <f>SUM(AT23,+BV23)</f>
        <v>326316</v>
      </c>
      <c r="CY23" s="116">
        <f>SUM(AU23,+BW23)</f>
        <v>140228</v>
      </c>
      <c r="CZ23" s="116">
        <f>SUM(AV23,+BX23)</f>
        <v>0</v>
      </c>
      <c r="DA23" s="116">
        <f>SUM(AW23,+BY23)</f>
        <v>0</v>
      </c>
      <c r="DB23" s="116">
        <f>SUM(AX23,+BZ23)</f>
        <v>416609</v>
      </c>
      <c r="DC23" s="116">
        <f>SUM(AY23,+CA23)</f>
        <v>312457</v>
      </c>
      <c r="DD23" s="116">
        <f>SUM(AZ23,+CB23)</f>
        <v>104152</v>
      </c>
      <c r="DE23" s="116">
        <f>SUM(BA23,+CC23)</f>
        <v>0</v>
      </c>
      <c r="DF23" s="116">
        <f>SUM(BB23,+CD23)</f>
        <v>0</v>
      </c>
      <c r="DG23" s="116">
        <f>SUM(BC23,+CE23)</f>
        <v>285219</v>
      </c>
      <c r="DH23" s="116">
        <f>SUM(BD23,+CF23)</f>
        <v>0</v>
      </c>
      <c r="DI23" s="116">
        <f>SUM(BE23,+CG23)</f>
        <v>0</v>
      </c>
      <c r="DJ23" s="116">
        <f>SUM(BF23,+CH23)</f>
        <v>1293760</v>
      </c>
    </row>
    <row r="24" spans="1:114" ht="13.5" customHeight="1" x14ac:dyDescent="0.15">
      <c r="A24" s="114" t="s">
        <v>16</v>
      </c>
      <c r="B24" s="115" t="s">
        <v>362</v>
      </c>
      <c r="C24" s="114" t="s">
        <v>363</v>
      </c>
      <c r="D24" s="116">
        <f>SUM(E24,+L24)</f>
        <v>1314960</v>
      </c>
      <c r="E24" s="116">
        <f>SUM(F24:I24,K24)</f>
        <v>22368</v>
      </c>
      <c r="F24" s="116">
        <v>0</v>
      </c>
      <c r="G24" s="116">
        <v>0</v>
      </c>
      <c r="H24" s="116">
        <v>0</v>
      </c>
      <c r="I24" s="116">
        <v>22321</v>
      </c>
      <c r="J24" s="117" t="s">
        <v>404</v>
      </c>
      <c r="K24" s="116">
        <v>47</v>
      </c>
      <c r="L24" s="116">
        <v>1292592</v>
      </c>
      <c r="M24" s="116">
        <f>SUM(N24,+U24)</f>
        <v>123812</v>
      </c>
      <c r="N24" s="116">
        <f>SUM(O24:R24,T24)</f>
        <v>963</v>
      </c>
      <c r="O24" s="116">
        <v>0</v>
      </c>
      <c r="P24" s="116">
        <v>0</v>
      </c>
      <c r="Q24" s="116">
        <v>0</v>
      </c>
      <c r="R24" s="116">
        <v>961</v>
      </c>
      <c r="S24" s="117" t="s">
        <v>404</v>
      </c>
      <c r="T24" s="116">
        <v>2</v>
      </c>
      <c r="U24" s="116">
        <v>122849</v>
      </c>
      <c r="V24" s="116">
        <f>+SUM(D24,M24)</f>
        <v>1438772</v>
      </c>
      <c r="W24" s="116">
        <f>+SUM(E24,N24)</f>
        <v>23331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23282</v>
      </c>
      <c r="AB24" s="117" t="str">
        <f>IF(+SUM(J24,S24)=0,"-",+SUM(J24,S24))</f>
        <v>-</v>
      </c>
      <c r="AC24" s="116">
        <f>+SUM(K24,T24)</f>
        <v>49</v>
      </c>
      <c r="AD24" s="116">
        <f>+SUM(L24,U24)</f>
        <v>1415441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1034917</v>
      </c>
      <c r="AN24" s="116">
        <f>SUM(AO24:AR24)</f>
        <v>522670</v>
      </c>
      <c r="AO24" s="116">
        <v>71160</v>
      </c>
      <c r="AP24" s="116">
        <v>451510</v>
      </c>
      <c r="AQ24" s="116">
        <v>0</v>
      </c>
      <c r="AR24" s="116">
        <v>0</v>
      </c>
      <c r="AS24" s="116">
        <f>SUM(AT24:AV24)</f>
        <v>137851</v>
      </c>
      <c r="AT24" s="116">
        <v>79632</v>
      </c>
      <c r="AU24" s="116">
        <v>58219</v>
      </c>
      <c r="AV24" s="116">
        <v>0</v>
      </c>
      <c r="AW24" s="116">
        <v>0</v>
      </c>
      <c r="AX24" s="116">
        <f>SUM(AY24:BB24)</f>
        <v>374396</v>
      </c>
      <c r="AY24" s="116">
        <v>201299</v>
      </c>
      <c r="AZ24" s="116">
        <v>173097</v>
      </c>
      <c r="BA24" s="116">
        <v>0</v>
      </c>
      <c r="BB24" s="116">
        <v>0</v>
      </c>
      <c r="BC24" s="116">
        <v>270961</v>
      </c>
      <c r="BD24" s="116">
        <v>0</v>
      </c>
      <c r="BE24" s="116">
        <v>9082</v>
      </c>
      <c r="BF24" s="116">
        <f>SUM(AE24,+AM24,+BE24)</f>
        <v>1043999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81420</v>
      </c>
      <c r="BP24" s="116">
        <f>SUM(BQ24:BT24)</f>
        <v>75908</v>
      </c>
      <c r="BQ24" s="116">
        <v>21643</v>
      </c>
      <c r="BR24" s="116">
        <v>54265</v>
      </c>
      <c r="BS24" s="116">
        <v>0</v>
      </c>
      <c r="BT24" s="116">
        <v>0</v>
      </c>
      <c r="BU24" s="116">
        <f>SUM(BV24:BX24)</f>
        <v>4978</v>
      </c>
      <c r="BV24" s="116">
        <v>4978</v>
      </c>
      <c r="BW24" s="116">
        <v>0</v>
      </c>
      <c r="BX24" s="116">
        <v>0</v>
      </c>
      <c r="BY24" s="116">
        <v>0</v>
      </c>
      <c r="BZ24" s="116">
        <f>SUM(CA24:CD24)</f>
        <v>534</v>
      </c>
      <c r="CA24" s="116">
        <v>534</v>
      </c>
      <c r="CB24" s="116">
        <v>0</v>
      </c>
      <c r="CC24" s="116">
        <v>0</v>
      </c>
      <c r="CD24" s="116">
        <v>0</v>
      </c>
      <c r="CE24" s="116">
        <v>42392</v>
      </c>
      <c r="CF24" s="116">
        <v>0</v>
      </c>
      <c r="CG24" s="116">
        <v>0</v>
      </c>
      <c r="CH24" s="116">
        <f>SUM(BG24,+BO24,+CG24)</f>
        <v>81420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1116337</v>
      </c>
      <c r="CR24" s="116">
        <f>SUM(AN24,+BP24)</f>
        <v>598578</v>
      </c>
      <c r="CS24" s="116">
        <f>SUM(AO24,+BQ24)</f>
        <v>92803</v>
      </c>
      <c r="CT24" s="116">
        <f>SUM(AP24,+BR24)</f>
        <v>505775</v>
      </c>
      <c r="CU24" s="116">
        <f>SUM(AQ24,+BS24)</f>
        <v>0</v>
      </c>
      <c r="CV24" s="116">
        <f>SUM(AR24,+BT24)</f>
        <v>0</v>
      </c>
      <c r="CW24" s="116">
        <f>SUM(AS24,+BU24)</f>
        <v>142829</v>
      </c>
      <c r="CX24" s="116">
        <f>SUM(AT24,+BV24)</f>
        <v>84610</v>
      </c>
      <c r="CY24" s="116">
        <f>SUM(AU24,+BW24)</f>
        <v>58219</v>
      </c>
      <c r="CZ24" s="116">
        <f>SUM(AV24,+BX24)</f>
        <v>0</v>
      </c>
      <c r="DA24" s="116">
        <f>SUM(AW24,+BY24)</f>
        <v>0</v>
      </c>
      <c r="DB24" s="116">
        <f>SUM(AX24,+BZ24)</f>
        <v>374930</v>
      </c>
      <c r="DC24" s="116">
        <f>SUM(AY24,+CA24)</f>
        <v>201833</v>
      </c>
      <c r="DD24" s="116">
        <f>SUM(AZ24,+CB24)</f>
        <v>173097</v>
      </c>
      <c r="DE24" s="116">
        <f>SUM(BA24,+CC24)</f>
        <v>0</v>
      </c>
      <c r="DF24" s="116">
        <f>SUM(BB24,+CD24)</f>
        <v>0</v>
      </c>
      <c r="DG24" s="116">
        <f>SUM(BC24,+CE24)</f>
        <v>313353</v>
      </c>
      <c r="DH24" s="116">
        <f>SUM(BD24,+CF24)</f>
        <v>0</v>
      </c>
      <c r="DI24" s="116">
        <f>SUM(BE24,+CG24)</f>
        <v>9082</v>
      </c>
      <c r="DJ24" s="116">
        <f>SUM(BF24,+CH24)</f>
        <v>1125419</v>
      </c>
    </row>
    <row r="25" spans="1:114" ht="13.5" customHeight="1" x14ac:dyDescent="0.15">
      <c r="A25" s="114" t="s">
        <v>16</v>
      </c>
      <c r="B25" s="115" t="s">
        <v>364</v>
      </c>
      <c r="C25" s="114" t="s">
        <v>365</v>
      </c>
      <c r="D25" s="116">
        <f>SUM(E25,+L25)</f>
        <v>771257</v>
      </c>
      <c r="E25" s="116">
        <f>SUM(F25:I25,K25)</f>
        <v>123043</v>
      </c>
      <c r="F25" s="116">
        <v>0</v>
      </c>
      <c r="G25" s="116">
        <v>0</v>
      </c>
      <c r="H25" s="116">
        <v>0</v>
      </c>
      <c r="I25" s="116">
        <v>78549</v>
      </c>
      <c r="J25" s="117" t="s">
        <v>404</v>
      </c>
      <c r="K25" s="116">
        <v>44494</v>
      </c>
      <c r="L25" s="116">
        <v>648214</v>
      </c>
      <c r="M25" s="116">
        <f>SUM(N25,+U25)</f>
        <v>61676</v>
      </c>
      <c r="N25" s="116">
        <f>SUM(O25:R25,T25)</f>
        <v>2748</v>
      </c>
      <c r="O25" s="116">
        <v>0</v>
      </c>
      <c r="P25" s="116">
        <v>0</v>
      </c>
      <c r="Q25" s="116">
        <v>0</v>
      </c>
      <c r="R25" s="116">
        <v>2748</v>
      </c>
      <c r="S25" s="117" t="s">
        <v>404</v>
      </c>
      <c r="T25" s="116">
        <v>0</v>
      </c>
      <c r="U25" s="116">
        <v>58928</v>
      </c>
      <c r="V25" s="116">
        <f>+SUM(D25,M25)</f>
        <v>832933</v>
      </c>
      <c r="W25" s="116">
        <f>+SUM(E25,N25)</f>
        <v>125791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81297</v>
      </c>
      <c r="AB25" s="117" t="str">
        <f>IF(+SUM(J25,S25)=0,"-",+SUM(J25,S25))</f>
        <v>-</v>
      </c>
      <c r="AC25" s="116">
        <f>+SUM(K25,T25)</f>
        <v>44494</v>
      </c>
      <c r="AD25" s="116">
        <f>+SUM(L25,U25)</f>
        <v>707142</v>
      </c>
      <c r="AE25" s="116">
        <f>SUM(AF25,+AK25)</f>
        <v>163845</v>
      </c>
      <c r="AF25" s="116">
        <f>SUM(AG25:AJ25)</f>
        <v>163845</v>
      </c>
      <c r="AG25" s="116">
        <v>0</v>
      </c>
      <c r="AH25" s="116">
        <v>163845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607412</v>
      </c>
      <c r="AN25" s="116">
        <f>SUM(AO25:AR25)</f>
        <v>95461</v>
      </c>
      <c r="AO25" s="116">
        <v>22545</v>
      </c>
      <c r="AP25" s="116">
        <v>0</v>
      </c>
      <c r="AQ25" s="116">
        <v>57134</v>
      </c>
      <c r="AR25" s="116">
        <v>15782</v>
      </c>
      <c r="AS25" s="116">
        <f>SUM(AT25:AV25)</f>
        <v>141279</v>
      </c>
      <c r="AT25" s="116">
        <v>0</v>
      </c>
      <c r="AU25" s="116">
        <v>130813</v>
      </c>
      <c r="AV25" s="116">
        <v>10466</v>
      </c>
      <c r="AW25" s="116">
        <v>0</v>
      </c>
      <c r="AX25" s="116">
        <f>SUM(AY25:BB25)</f>
        <v>370672</v>
      </c>
      <c r="AY25" s="116">
        <v>241306</v>
      </c>
      <c r="AZ25" s="116">
        <v>33262</v>
      </c>
      <c r="BA25" s="116">
        <v>78694</v>
      </c>
      <c r="BB25" s="116">
        <v>17410</v>
      </c>
      <c r="BC25" s="116">
        <v>0</v>
      </c>
      <c r="BD25" s="116">
        <v>0</v>
      </c>
      <c r="BE25" s="116">
        <v>0</v>
      </c>
      <c r="BF25" s="116">
        <f>SUM(AE25,+AM25,+BE25)</f>
        <v>771257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26619</v>
      </c>
      <c r="BP25" s="116">
        <f>SUM(BQ25:BT25)</f>
        <v>6764</v>
      </c>
      <c r="BQ25" s="116">
        <v>6764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19855</v>
      </c>
      <c r="CA25" s="116">
        <v>19855</v>
      </c>
      <c r="CB25" s="116">
        <v>0</v>
      </c>
      <c r="CC25" s="116">
        <v>0</v>
      </c>
      <c r="CD25" s="116">
        <v>0</v>
      </c>
      <c r="CE25" s="116">
        <v>35057</v>
      </c>
      <c r="CF25" s="116">
        <v>0</v>
      </c>
      <c r="CG25" s="116">
        <v>0</v>
      </c>
      <c r="CH25" s="116">
        <f>SUM(BG25,+BO25,+CG25)</f>
        <v>26619</v>
      </c>
      <c r="CI25" s="116">
        <f>SUM(AE25,+BG25)</f>
        <v>163845</v>
      </c>
      <c r="CJ25" s="116">
        <f>SUM(AF25,+BH25)</f>
        <v>163845</v>
      </c>
      <c r="CK25" s="116">
        <f>SUM(AG25,+BI25)</f>
        <v>0</v>
      </c>
      <c r="CL25" s="116">
        <f>SUM(AH25,+BJ25)</f>
        <v>163845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634031</v>
      </c>
      <c r="CR25" s="116">
        <f>SUM(AN25,+BP25)</f>
        <v>102225</v>
      </c>
      <c r="CS25" s="116">
        <f>SUM(AO25,+BQ25)</f>
        <v>29309</v>
      </c>
      <c r="CT25" s="116">
        <f>SUM(AP25,+BR25)</f>
        <v>0</v>
      </c>
      <c r="CU25" s="116">
        <f>SUM(AQ25,+BS25)</f>
        <v>57134</v>
      </c>
      <c r="CV25" s="116">
        <f>SUM(AR25,+BT25)</f>
        <v>15782</v>
      </c>
      <c r="CW25" s="116">
        <f>SUM(AS25,+BU25)</f>
        <v>141279</v>
      </c>
      <c r="CX25" s="116">
        <f>SUM(AT25,+BV25)</f>
        <v>0</v>
      </c>
      <c r="CY25" s="116">
        <f>SUM(AU25,+BW25)</f>
        <v>130813</v>
      </c>
      <c r="CZ25" s="116">
        <f>SUM(AV25,+BX25)</f>
        <v>10466</v>
      </c>
      <c r="DA25" s="116">
        <f>SUM(AW25,+BY25)</f>
        <v>0</v>
      </c>
      <c r="DB25" s="116">
        <f>SUM(AX25,+BZ25)</f>
        <v>390527</v>
      </c>
      <c r="DC25" s="116">
        <f>SUM(AY25,+CA25)</f>
        <v>261161</v>
      </c>
      <c r="DD25" s="116">
        <f>SUM(AZ25,+CB25)</f>
        <v>33262</v>
      </c>
      <c r="DE25" s="116">
        <f>SUM(BA25,+CC25)</f>
        <v>78694</v>
      </c>
      <c r="DF25" s="116">
        <f>SUM(BB25,+CD25)</f>
        <v>17410</v>
      </c>
      <c r="DG25" s="116">
        <f>SUM(BC25,+CE25)</f>
        <v>35057</v>
      </c>
      <c r="DH25" s="116">
        <f>SUM(BD25,+CF25)</f>
        <v>0</v>
      </c>
      <c r="DI25" s="116">
        <f>SUM(BE25,+CG25)</f>
        <v>0</v>
      </c>
      <c r="DJ25" s="116">
        <f>SUM(BF25,+CH25)</f>
        <v>797876</v>
      </c>
    </row>
    <row r="26" spans="1:114" ht="13.5" customHeight="1" x14ac:dyDescent="0.15">
      <c r="A26" s="114" t="s">
        <v>16</v>
      </c>
      <c r="B26" s="115" t="s">
        <v>368</v>
      </c>
      <c r="C26" s="114" t="s">
        <v>369</v>
      </c>
      <c r="D26" s="116">
        <f>SUM(E26,+L26)</f>
        <v>809163</v>
      </c>
      <c r="E26" s="116">
        <f>SUM(F26:I26,K26)</f>
        <v>36572</v>
      </c>
      <c r="F26" s="116">
        <v>0</v>
      </c>
      <c r="G26" s="116">
        <v>0</v>
      </c>
      <c r="H26" s="116">
        <v>0</v>
      </c>
      <c r="I26" s="116">
        <v>17814</v>
      </c>
      <c r="J26" s="117" t="s">
        <v>404</v>
      </c>
      <c r="K26" s="116">
        <v>18758</v>
      </c>
      <c r="L26" s="116">
        <v>772591</v>
      </c>
      <c r="M26" s="116">
        <f>SUM(N26,+U26)</f>
        <v>75861</v>
      </c>
      <c r="N26" s="116">
        <f>SUM(O26:R26,T26)</f>
        <v>2515</v>
      </c>
      <c r="O26" s="116">
        <v>0</v>
      </c>
      <c r="P26" s="116">
        <v>0</v>
      </c>
      <c r="Q26" s="116">
        <v>0</v>
      </c>
      <c r="R26" s="116">
        <v>2515</v>
      </c>
      <c r="S26" s="117" t="s">
        <v>404</v>
      </c>
      <c r="T26" s="116">
        <v>0</v>
      </c>
      <c r="U26" s="116">
        <v>73346</v>
      </c>
      <c r="V26" s="116">
        <f>+SUM(D26,M26)</f>
        <v>885024</v>
      </c>
      <c r="W26" s="116">
        <f>+SUM(E26,N26)</f>
        <v>39087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20329</v>
      </c>
      <c r="AB26" s="117" t="str">
        <f>IF(+SUM(J26,S26)=0,"-",+SUM(J26,S26))</f>
        <v>-</v>
      </c>
      <c r="AC26" s="116">
        <f>+SUM(K26,T26)</f>
        <v>18758</v>
      </c>
      <c r="AD26" s="116">
        <f>+SUM(L26,U26)</f>
        <v>845937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459</v>
      </c>
      <c r="AM26" s="116">
        <f>SUM(AN26,AS26,AW26,AX26,BD26)</f>
        <v>525560</v>
      </c>
      <c r="AN26" s="116">
        <f>SUM(AO26:AR26)</f>
        <v>221285</v>
      </c>
      <c r="AO26" s="116">
        <v>51232</v>
      </c>
      <c r="AP26" s="116">
        <v>170053</v>
      </c>
      <c r="AQ26" s="116">
        <v>0</v>
      </c>
      <c r="AR26" s="116">
        <v>0</v>
      </c>
      <c r="AS26" s="116">
        <f>SUM(AT26:AV26)</f>
        <v>17836</v>
      </c>
      <c r="AT26" s="116">
        <v>17836</v>
      </c>
      <c r="AU26" s="116">
        <v>0</v>
      </c>
      <c r="AV26" s="116">
        <v>0</v>
      </c>
      <c r="AW26" s="116">
        <v>1434</v>
      </c>
      <c r="AX26" s="116">
        <f>SUM(AY26:BB26)</f>
        <v>285005</v>
      </c>
      <c r="AY26" s="116">
        <v>273004</v>
      </c>
      <c r="AZ26" s="116">
        <v>0</v>
      </c>
      <c r="BA26" s="116">
        <v>12001</v>
      </c>
      <c r="BB26" s="116">
        <v>0</v>
      </c>
      <c r="BC26" s="116">
        <v>223643</v>
      </c>
      <c r="BD26" s="116">
        <v>0</v>
      </c>
      <c r="BE26" s="116">
        <v>59501</v>
      </c>
      <c r="BF26" s="116">
        <f>SUM(AE26,+AM26,+BE26)</f>
        <v>585061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39432</v>
      </c>
      <c r="BP26" s="116">
        <f>SUM(BQ26:BT26)</f>
        <v>39150</v>
      </c>
      <c r="BQ26" s="116">
        <v>11823</v>
      </c>
      <c r="BR26" s="116">
        <v>27327</v>
      </c>
      <c r="BS26" s="116">
        <v>0</v>
      </c>
      <c r="BT26" s="116">
        <v>0</v>
      </c>
      <c r="BU26" s="116">
        <f>SUM(BV26:BX26)</f>
        <v>233</v>
      </c>
      <c r="BV26" s="116">
        <v>233</v>
      </c>
      <c r="BW26" s="116">
        <v>0</v>
      </c>
      <c r="BX26" s="116">
        <v>0</v>
      </c>
      <c r="BY26" s="116">
        <v>49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35061</v>
      </c>
      <c r="CF26" s="116">
        <v>0</v>
      </c>
      <c r="CG26" s="116">
        <v>1368</v>
      </c>
      <c r="CH26" s="116">
        <f>SUM(BG26,+BO26,+CG26)</f>
        <v>40800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459</v>
      </c>
      <c r="CQ26" s="116">
        <f>SUM(AM26,+BO26)</f>
        <v>564992</v>
      </c>
      <c r="CR26" s="116">
        <f>SUM(AN26,+BP26)</f>
        <v>260435</v>
      </c>
      <c r="CS26" s="116">
        <f>SUM(AO26,+BQ26)</f>
        <v>63055</v>
      </c>
      <c r="CT26" s="116">
        <f>SUM(AP26,+BR26)</f>
        <v>197380</v>
      </c>
      <c r="CU26" s="116">
        <f>SUM(AQ26,+BS26)</f>
        <v>0</v>
      </c>
      <c r="CV26" s="116">
        <f>SUM(AR26,+BT26)</f>
        <v>0</v>
      </c>
      <c r="CW26" s="116">
        <f>SUM(AS26,+BU26)</f>
        <v>18069</v>
      </c>
      <c r="CX26" s="116">
        <f>SUM(AT26,+BV26)</f>
        <v>18069</v>
      </c>
      <c r="CY26" s="116">
        <f>SUM(AU26,+BW26)</f>
        <v>0</v>
      </c>
      <c r="CZ26" s="116">
        <f>SUM(AV26,+BX26)</f>
        <v>0</v>
      </c>
      <c r="DA26" s="116">
        <f>SUM(AW26,+BY26)</f>
        <v>1483</v>
      </c>
      <c r="DB26" s="116">
        <f>SUM(AX26,+BZ26)</f>
        <v>285005</v>
      </c>
      <c r="DC26" s="116">
        <f>SUM(AY26,+CA26)</f>
        <v>273004</v>
      </c>
      <c r="DD26" s="116">
        <f>SUM(AZ26,+CB26)</f>
        <v>0</v>
      </c>
      <c r="DE26" s="116">
        <f>SUM(BA26,+CC26)</f>
        <v>12001</v>
      </c>
      <c r="DF26" s="116">
        <f>SUM(BB26,+CD26)</f>
        <v>0</v>
      </c>
      <c r="DG26" s="116">
        <f>SUM(BC26,+CE26)</f>
        <v>258704</v>
      </c>
      <c r="DH26" s="116">
        <f>SUM(BD26,+CF26)</f>
        <v>0</v>
      </c>
      <c r="DI26" s="116">
        <f>SUM(BE26,+CG26)</f>
        <v>60869</v>
      </c>
      <c r="DJ26" s="116">
        <f>SUM(BF26,+CH26)</f>
        <v>625861</v>
      </c>
    </row>
    <row r="27" spans="1:114" ht="13.5" customHeight="1" x14ac:dyDescent="0.15">
      <c r="A27" s="114" t="s">
        <v>16</v>
      </c>
      <c r="B27" s="115" t="s">
        <v>370</v>
      </c>
      <c r="C27" s="114" t="s">
        <v>371</v>
      </c>
      <c r="D27" s="116">
        <f>SUM(E27,+L27)</f>
        <v>1127665</v>
      </c>
      <c r="E27" s="116">
        <f>SUM(F27:I27,K27)</f>
        <v>469217</v>
      </c>
      <c r="F27" s="116">
        <v>107759</v>
      </c>
      <c r="G27" s="116">
        <v>40440</v>
      </c>
      <c r="H27" s="116">
        <v>226700</v>
      </c>
      <c r="I27" s="116">
        <v>0</v>
      </c>
      <c r="J27" s="117" t="s">
        <v>404</v>
      </c>
      <c r="K27" s="116">
        <v>94318</v>
      </c>
      <c r="L27" s="116">
        <v>658448</v>
      </c>
      <c r="M27" s="116">
        <f>SUM(N27,+U27)</f>
        <v>51031</v>
      </c>
      <c r="N27" s="116">
        <f>SUM(O27:R27,T27)</f>
        <v>1471</v>
      </c>
      <c r="O27" s="116">
        <v>0</v>
      </c>
      <c r="P27" s="116">
        <v>0</v>
      </c>
      <c r="Q27" s="116">
        <v>0</v>
      </c>
      <c r="R27" s="116">
        <v>0</v>
      </c>
      <c r="S27" s="117" t="s">
        <v>404</v>
      </c>
      <c r="T27" s="116">
        <v>1471</v>
      </c>
      <c r="U27" s="116">
        <v>49560</v>
      </c>
      <c r="V27" s="116">
        <f>+SUM(D27,M27)</f>
        <v>1178696</v>
      </c>
      <c r="W27" s="116">
        <f>+SUM(E27,N27)</f>
        <v>470688</v>
      </c>
      <c r="X27" s="116">
        <f>+SUM(F27,O27)</f>
        <v>107759</v>
      </c>
      <c r="Y27" s="116">
        <f>+SUM(G27,P27)</f>
        <v>40440</v>
      </c>
      <c r="Z27" s="116">
        <f>+SUM(H27,Q27)</f>
        <v>226700</v>
      </c>
      <c r="AA27" s="116">
        <f>+SUM(I27,R27)</f>
        <v>0</v>
      </c>
      <c r="AB27" s="117" t="str">
        <f>IF(+SUM(J27,S27)=0,"-",+SUM(J27,S27))</f>
        <v>-</v>
      </c>
      <c r="AC27" s="116">
        <f>+SUM(K27,T27)</f>
        <v>95789</v>
      </c>
      <c r="AD27" s="116">
        <f>+SUM(L27,U27)</f>
        <v>708008</v>
      </c>
      <c r="AE27" s="116">
        <f>SUM(AF27,+AK27)</f>
        <v>399684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399684</v>
      </c>
      <c r="AL27" s="116">
        <v>0</v>
      </c>
      <c r="AM27" s="116">
        <f>SUM(AN27,AS27,AW27,AX27,BD27)</f>
        <v>727981</v>
      </c>
      <c r="AN27" s="116">
        <f>SUM(AO27:AR27)</f>
        <v>265574</v>
      </c>
      <c r="AO27" s="116">
        <v>45491</v>
      </c>
      <c r="AP27" s="116">
        <v>189751</v>
      </c>
      <c r="AQ27" s="116">
        <v>30332</v>
      </c>
      <c r="AR27" s="116">
        <v>0</v>
      </c>
      <c r="AS27" s="116">
        <f>SUM(AT27:AV27)</f>
        <v>57325</v>
      </c>
      <c r="AT27" s="116">
        <v>52513</v>
      </c>
      <c r="AU27" s="116">
        <v>4812</v>
      </c>
      <c r="AV27" s="116">
        <v>0</v>
      </c>
      <c r="AW27" s="116">
        <v>0</v>
      </c>
      <c r="AX27" s="116">
        <f>SUM(AY27:BB27)</f>
        <v>405082</v>
      </c>
      <c r="AY27" s="116">
        <v>92400</v>
      </c>
      <c r="AZ27" s="116">
        <v>231557</v>
      </c>
      <c r="BA27" s="116">
        <v>0</v>
      </c>
      <c r="BB27" s="116">
        <v>81125</v>
      </c>
      <c r="BC27" s="116">
        <v>0</v>
      </c>
      <c r="BD27" s="116">
        <v>0</v>
      </c>
      <c r="BE27" s="116">
        <v>0</v>
      </c>
      <c r="BF27" s="116">
        <f>SUM(AE27,+AM27,+BE27)</f>
        <v>1127665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51031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41879</v>
      </c>
      <c r="BV27" s="116">
        <v>0</v>
      </c>
      <c r="BW27" s="116">
        <v>0</v>
      </c>
      <c r="BX27" s="116">
        <v>41879</v>
      </c>
      <c r="BY27" s="116">
        <v>0</v>
      </c>
      <c r="BZ27" s="116">
        <f>SUM(CA27:CD27)</f>
        <v>9152</v>
      </c>
      <c r="CA27" s="116">
        <v>0</v>
      </c>
      <c r="CB27" s="116">
        <v>0</v>
      </c>
      <c r="CC27" s="116">
        <v>0</v>
      </c>
      <c r="CD27" s="116">
        <v>9152</v>
      </c>
      <c r="CE27" s="116">
        <v>0</v>
      </c>
      <c r="CF27" s="116">
        <v>0</v>
      </c>
      <c r="CG27" s="116">
        <v>0</v>
      </c>
      <c r="CH27" s="116">
        <f>SUM(BG27,+BO27,+CG27)</f>
        <v>51031</v>
      </c>
      <c r="CI27" s="116">
        <f>SUM(AE27,+BG27)</f>
        <v>399684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399684</v>
      </c>
      <c r="CP27" s="116">
        <f>SUM(AL27,+BN27)</f>
        <v>0</v>
      </c>
      <c r="CQ27" s="116">
        <f>SUM(AM27,+BO27)</f>
        <v>779012</v>
      </c>
      <c r="CR27" s="116">
        <f>SUM(AN27,+BP27)</f>
        <v>265574</v>
      </c>
      <c r="CS27" s="116">
        <f>SUM(AO27,+BQ27)</f>
        <v>45491</v>
      </c>
      <c r="CT27" s="116">
        <f>SUM(AP27,+BR27)</f>
        <v>189751</v>
      </c>
      <c r="CU27" s="116">
        <f>SUM(AQ27,+BS27)</f>
        <v>30332</v>
      </c>
      <c r="CV27" s="116">
        <f>SUM(AR27,+BT27)</f>
        <v>0</v>
      </c>
      <c r="CW27" s="116">
        <f>SUM(AS27,+BU27)</f>
        <v>99204</v>
      </c>
      <c r="CX27" s="116">
        <f>SUM(AT27,+BV27)</f>
        <v>52513</v>
      </c>
      <c r="CY27" s="116">
        <f>SUM(AU27,+BW27)</f>
        <v>4812</v>
      </c>
      <c r="CZ27" s="116">
        <f>SUM(AV27,+BX27)</f>
        <v>41879</v>
      </c>
      <c r="DA27" s="116">
        <f>SUM(AW27,+BY27)</f>
        <v>0</v>
      </c>
      <c r="DB27" s="116">
        <f>SUM(AX27,+BZ27)</f>
        <v>414234</v>
      </c>
      <c r="DC27" s="116">
        <f>SUM(AY27,+CA27)</f>
        <v>92400</v>
      </c>
      <c r="DD27" s="116">
        <f>SUM(AZ27,+CB27)</f>
        <v>231557</v>
      </c>
      <c r="DE27" s="116">
        <f>SUM(BA27,+CC27)</f>
        <v>0</v>
      </c>
      <c r="DF27" s="116">
        <f>SUM(BB27,+CD27)</f>
        <v>90277</v>
      </c>
      <c r="DG27" s="116">
        <f>SUM(BC27,+CE27)</f>
        <v>0</v>
      </c>
      <c r="DH27" s="116">
        <f>SUM(BD27,+CF27)</f>
        <v>0</v>
      </c>
      <c r="DI27" s="116">
        <f>SUM(BE27,+CG27)</f>
        <v>0</v>
      </c>
      <c r="DJ27" s="116">
        <f>SUM(BF27,+CH27)</f>
        <v>1178696</v>
      </c>
    </row>
    <row r="28" spans="1:114" ht="13.5" customHeight="1" x14ac:dyDescent="0.15">
      <c r="A28" s="114" t="s">
        <v>16</v>
      </c>
      <c r="B28" s="115" t="s">
        <v>372</v>
      </c>
      <c r="C28" s="114" t="s">
        <v>373</v>
      </c>
      <c r="D28" s="116">
        <f>SUM(E28,+L28)</f>
        <v>556766</v>
      </c>
      <c r="E28" s="116">
        <f>SUM(F28:I28,K28)</f>
        <v>93129</v>
      </c>
      <c r="F28" s="116">
        <v>0</v>
      </c>
      <c r="G28" s="116">
        <v>7279</v>
      </c>
      <c r="H28" s="116">
        <v>0</v>
      </c>
      <c r="I28" s="116">
        <v>3435</v>
      </c>
      <c r="J28" s="117" t="s">
        <v>404</v>
      </c>
      <c r="K28" s="116">
        <v>82415</v>
      </c>
      <c r="L28" s="116">
        <v>463637</v>
      </c>
      <c r="M28" s="116">
        <f>SUM(N28,+U28)</f>
        <v>77286</v>
      </c>
      <c r="N28" s="116">
        <f>SUM(O28:R28,T28)</f>
        <v>7360</v>
      </c>
      <c r="O28" s="116">
        <v>0</v>
      </c>
      <c r="P28" s="116">
        <v>5532</v>
      </c>
      <c r="Q28" s="116">
        <v>0</v>
      </c>
      <c r="R28" s="116">
        <v>1828</v>
      </c>
      <c r="S28" s="117" t="s">
        <v>404</v>
      </c>
      <c r="T28" s="116">
        <v>0</v>
      </c>
      <c r="U28" s="116">
        <v>69926</v>
      </c>
      <c r="V28" s="116">
        <f>+SUM(D28,M28)</f>
        <v>634052</v>
      </c>
      <c r="W28" s="116">
        <f>+SUM(E28,N28)</f>
        <v>100489</v>
      </c>
      <c r="X28" s="116">
        <f>+SUM(F28,O28)</f>
        <v>0</v>
      </c>
      <c r="Y28" s="116">
        <f>+SUM(G28,P28)</f>
        <v>12811</v>
      </c>
      <c r="Z28" s="116">
        <f>+SUM(H28,Q28)</f>
        <v>0</v>
      </c>
      <c r="AA28" s="116">
        <f>+SUM(I28,R28)</f>
        <v>5263</v>
      </c>
      <c r="AB28" s="117" t="str">
        <f>IF(+SUM(J28,S28)=0,"-",+SUM(J28,S28))</f>
        <v>-</v>
      </c>
      <c r="AC28" s="116">
        <f>+SUM(K28,T28)</f>
        <v>82415</v>
      </c>
      <c r="AD28" s="116">
        <f>+SUM(L28,U28)</f>
        <v>533563</v>
      </c>
      <c r="AE28" s="116">
        <f>SUM(AF28,+AK28)</f>
        <v>1376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1376</v>
      </c>
      <c r="AL28" s="116">
        <v>0</v>
      </c>
      <c r="AM28" s="116">
        <f>SUM(AN28,AS28,AW28,AX28,BD28)</f>
        <v>555341</v>
      </c>
      <c r="AN28" s="116">
        <f>SUM(AO28:AR28)</f>
        <v>38480</v>
      </c>
      <c r="AO28" s="116">
        <v>38480</v>
      </c>
      <c r="AP28" s="116">
        <v>0</v>
      </c>
      <c r="AQ28" s="116">
        <v>0</v>
      </c>
      <c r="AR28" s="116">
        <v>0</v>
      </c>
      <c r="AS28" s="116">
        <f>SUM(AT28:AV28)</f>
        <v>23022</v>
      </c>
      <c r="AT28" s="116">
        <v>0</v>
      </c>
      <c r="AU28" s="116">
        <v>22798</v>
      </c>
      <c r="AV28" s="116">
        <v>224</v>
      </c>
      <c r="AW28" s="116">
        <v>0</v>
      </c>
      <c r="AX28" s="116">
        <f>SUM(AY28:BB28)</f>
        <v>493179</v>
      </c>
      <c r="AY28" s="116">
        <v>192183</v>
      </c>
      <c r="AZ28" s="116">
        <v>225294</v>
      </c>
      <c r="BA28" s="116">
        <v>74943</v>
      </c>
      <c r="BB28" s="116">
        <v>759</v>
      </c>
      <c r="BC28" s="116">
        <v>0</v>
      </c>
      <c r="BD28" s="116">
        <v>660</v>
      </c>
      <c r="BE28" s="116">
        <v>49</v>
      </c>
      <c r="BF28" s="116">
        <f>SUM(AE28,+AM28,+BE28)</f>
        <v>556766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77278</v>
      </c>
      <c r="BP28" s="116">
        <f>SUM(BQ28:BT28)</f>
        <v>24251</v>
      </c>
      <c r="BQ28" s="116">
        <v>9700</v>
      </c>
      <c r="BR28" s="116">
        <v>0</v>
      </c>
      <c r="BS28" s="116">
        <v>14551</v>
      </c>
      <c r="BT28" s="116">
        <v>0</v>
      </c>
      <c r="BU28" s="116">
        <f>SUM(BV28:BX28)</f>
        <v>22888</v>
      </c>
      <c r="BV28" s="116">
        <v>209</v>
      </c>
      <c r="BW28" s="116">
        <v>22679</v>
      </c>
      <c r="BX28" s="116">
        <v>0</v>
      </c>
      <c r="BY28" s="116">
        <v>0</v>
      </c>
      <c r="BZ28" s="116">
        <f>SUM(CA28:CD28)</f>
        <v>30139</v>
      </c>
      <c r="CA28" s="116">
        <v>26202</v>
      </c>
      <c r="CB28" s="116">
        <v>2136</v>
      </c>
      <c r="CC28" s="116">
        <v>1648</v>
      </c>
      <c r="CD28" s="116">
        <v>153</v>
      </c>
      <c r="CE28" s="116">
        <v>0</v>
      </c>
      <c r="CF28" s="116">
        <v>0</v>
      </c>
      <c r="CG28" s="116">
        <v>8</v>
      </c>
      <c r="CH28" s="116">
        <f>SUM(BG28,+BO28,+CG28)</f>
        <v>77286</v>
      </c>
      <c r="CI28" s="116">
        <f>SUM(AE28,+BG28)</f>
        <v>1376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1376</v>
      </c>
      <c r="CP28" s="116">
        <f>SUM(AL28,+BN28)</f>
        <v>0</v>
      </c>
      <c r="CQ28" s="116">
        <f>SUM(AM28,+BO28)</f>
        <v>632619</v>
      </c>
      <c r="CR28" s="116">
        <f>SUM(AN28,+BP28)</f>
        <v>62731</v>
      </c>
      <c r="CS28" s="116">
        <f>SUM(AO28,+BQ28)</f>
        <v>48180</v>
      </c>
      <c r="CT28" s="116">
        <f>SUM(AP28,+BR28)</f>
        <v>0</v>
      </c>
      <c r="CU28" s="116">
        <f>SUM(AQ28,+BS28)</f>
        <v>14551</v>
      </c>
      <c r="CV28" s="116">
        <f>SUM(AR28,+BT28)</f>
        <v>0</v>
      </c>
      <c r="CW28" s="116">
        <f>SUM(AS28,+BU28)</f>
        <v>45910</v>
      </c>
      <c r="CX28" s="116">
        <f>SUM(AT28,+BV28)</f>
        <v>209</v>
      </c>
      <c r="CY28" s="116">
        <f>SUM(AU28,+BW28)</f>
        <v>45477</v>
      </c>
      <c r="CZ28" s="116">
        <f>SUM(AV28,+BX28)</f>
        <v>224</v>
      </c>
      <c r="DA28" s="116">
        <f>SUM(AW28,+BY28)</f>
        <v>0</v>
      </c>
      <c r="DB28" s="116">
        <f>SUM(AX28,+BZ28)</f>
        <v>523318</v>
      </c>
      <c r="DC28" s="116">
        <f>SUM(AY28,+CA28)</f>
        <v>218385</v>
      </c>
      <c r="DD28" s="116">
        <f>SUM(AZ28,+CB28)</f>
        <v>227430</v>
      </c>
      <c r="DE28" s="116">
        <f>SUM(BA28,+CC28)</f>
        <v>76591</v>
      </c>
      <c r="DF28" s="116">
        <f>SUM(BB28,+CD28)</f>
        <v>912</v>
      </c>
      <c r="DG28" s="116">
        <f>SUM(BC28,+CE28)</f>
        <v>0</v>
      </c>
      <c r="DH28" s="116">
        <f>SUM(BD28,+CF28)</f>
        <v>660</v>
      </c>
      <c r="DI28" s="116">
        <f>SUM(BE28,+CG28)</f>
        <v>57</v>
      </c>
      <c r="DJ28" s="116">
        <f>SUM(BF28,+CH28)</f>
        <v>634052</v>
      </c>
    </row>
    <row r="29" spans="1:114" ht="13.5" customHeight="1" x14ac:dyDescent="0.15">
      <c r="A29" s="114" t="s">
        <v>16</v>
      </c>
      <c r="B29" s="115" t="s">
        <v>374</v>
      </c>
      <c r="C29" s="114" t="s">
        <v>375</v>
      </c>
      <c r="D29" s="116">
        <f>SUM(E29,+L29)</f>
        <v>488128</v>
      </c>
      <c r="E29" s="116">
        <f>SUM(F29:I29,K29)</f>
        <v>99788</v>
      </c>
      <c r="F29" s="116">
        <v>0</v>
      </c>
      <c r="G29" s="116">
        <v>0</v>
      </c>
      <c r="H29" s="116">
        <v>0</v>
      </c>
      <c r="I29" s="116">
        <v>37708</v>
      </c>
      <c r="J29" s="117" t="s">
        <v>404</v>
      </c>
      <c r="K29" s="116">
        <v>62080</v>
      </c>
      <c r="L29" s="116">
        <v>388340</v>
      </c>
      <c r="M29" s="116">
        <f>SUM(N29,+U29)</f>
        <v>187099</v>
      </c>
      <c r="N29" s="116">
        <f>SUM(O29:R29,T29)</f>
        <v>74349</v>
      </c>
      <c r="O29" s="116">
        <v>1872</v>
      </c>
      <c r="P29" s="116">
        <v>8174</v>
      </c>
      <c r="Q29" s="116">
        <v>0</v>
      </c>
      <c r="R29" s="116">
        <v>2299</v>
      </c>
      <c r="S29" s="117" t="s">
        <v>404</v>
      </c>
      <c r="T29" s="116">
        <v>62004</v>
      </c>
      <c r="U29" s="116">
        <v>112750</v>
      </c>
      <c r="V29" s="116">
        <f>+SUM(D29,M29)</f>
        <v>675227</v>
      </c>
      <c r="W29" s="116">
        <f>+SUM(E29,N29)</f>
        <v>174137</v>
      </c>
      <c r="X29" s="116">
        <f>+SUM(F29,O29)</f>
        <v>1872</v>
      </c>
      <c r="Y29" s="116">
        <f>+SUM(G29,P29)</f>
        <v>8174</v>
      </c>
      <c r="Z29" s="116">
        <f>+SUM(H29,Q29)</f>
        <v>0</v>
      </c>
      <c r="AA29" s="116">
        <f>+SUM(I29,R29)</f>
        <v>40007</v>
      </c>
      <c r="AB29" s="117" t="str">
        <f>IF(+SUM(J29,S29)=0,"-",+SUM(J29,S29))</f>
        <v>-</v>
      </c>
      <c r="AC29" s="116">
        <f>+SUM(K29,T29)</f>
        <v>124084</v>
      </c>
      <c r="AD29" s="116">
        <f>+SUM(L29,U29)</f>
        <v>501090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488128</v>
      </c>
      <c r="AN29" s="116">
        <f>SUM(AO29:AR29)</f>
        <v>37691</v>
      </c>
      <c r="AO29" s="116">
        <v>30579</v>
      </c>
      <c r="AP29" s="116">
        <v>2845</v>
      </c>
      <c r="AQ29" s="116">
        <v>4267</v>
      </c>
      <c r="AR29" s="116">
        <v>0</v>
      </c>
      <c r="AS29" s="116">
        <f>SUM(AT29:AV29)</f>
        <v>14588</v>
      </c>
      <c r="AT29" s="116">
        <v>5173</v>
      </c>
      <c r="AU29" s="116">
        <v>8828</v>
      </c>
      <c r="AV29" s="116">
        <v>587</v>
      </c>
      <c r="AW29" s="116">
        <v>0</v>
      </c>
      <c r="AX29" s="116">
        <f>SUM(AY29:BB29)</f>
        <v>435849</v>
      </c>
      <c r="AY29" s="116">
        <v>193367</v>
      </c>
      <c r="AZ29" s="116">
        <v>235685</v>
      </c>
      <c r="BA29" s="116">
        <v>6797</v>
      </c>
      <c r="BB29" s="116">
        <v>0</v>
      </c>
      <c r="BC29" s="116">
        <v>0</v>
      </c>
      <c r="BD29" s="116">
        <v>0</v>
      </c>
      <c r="BE29" s="116">
        <v>0</v>
      </c>
      <c r="BF29" s="116">
        <f>SUM(AE29,+AM29,+BE29)</f>
        <v>488128</v>
      </c>
      <c r="BG29" s="116">
        <f>SUM(BH29,+BM29)</f>
        <v>5616</v>
      </c>
      <c r="BH29" s="116">
        <f>SUM(BI29:BL29)</f>
        <v>5616</v>
      </c>
      <c r="BI29" s="116">
        <v>0</v>
      </c>
      <c r="BJ29" s="116">
        <v>5616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181483</v>
      </c>
      <c r="BP29" s="116">
        <f>SUM(BQ29:BT29)</f>
        <v>23468</v>
      </c>
      <c r="BQ29" s="116">
        <v>16356</v>
      </c>
      <c r="BR29" s="116">
        <v>3556</v>
      </c>
      <c r="BS29" s="116">
        <v>3556</v>
      </c>
      <c r="BT29" s="116">
        <v>0</v>
      </c>
      <c r="BU29" s="116">
        <f>SUM(BV29:BX29)</f>
        <v>88708</v>
      </c>
      <c r="BV29" s="116">
        <v>2103</v>
      </c>
      <c r="BW29" s="116">
        <v>86605</v>
      </c>
      <c r="BX29" s="116">
        <v>0</v>
      </c>
      <c r="BY29" s="116">
        <v>0</v>
      </c>
      <c r="BZ29" s="116">
        <f>SUM(CA29:CD29)</f>
        <v>69307</v>
      </c>
      <c r="CA29" s="116">
        <v>42656</v>
      </c>
      <c r="CB29" s="116">
        <v>26651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187099</v>
      </c>
      <c r="CI29" s="116">
        <f>SUM(AE29,+BG29)</f>
        <v>5616</v>
      </c>
      <c r="CJ29" s="116">
        <f>SUM(AF29,+BH29)</f>
        <v>5616</v>
      </c>
      <c r="CK29" s="116">
        <f>SUM(AG29,+BI29)</f>
        <v>0</v>
      </c>
      <c r="CL29" s="116">
        <f>SUM(AH29,+BJ29)</f>
        <v>5616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669611</v>
      </c>
      <c r="CR29" s="116">
        <f>SUM(AN29,+BP29)</f>
        <v>61159</v>
      </c>
      <c r="CS29" s="116">
        <f>SUM(AO29,+BQ29)</f>
        <v>46935</v>
      </c>
      <c r="CT29" s="116">
        <f>SUM(AP29,+BR29)</f>
        <v>6401</v>
      </c>
      <c r="CU29" s="116">
        <f>SUM(AQ29,+BS29)</f>
        <v>7823</v>
      </c>
      <c r="CV29" s="116">
        <f>SUM(AR29,+BT29)</f>
        <v>0</v>
      </c>
      <c r="CW29" s="116">
        <f>SUM(AS29,+BU29)</f>
        <v>103296</v>
      </c>
      <c r="CX29" s="116">
        <f>SUM(AT29,+BV29)</f>
        <v>7276</v>
      </c>
      <c r="CY29" s="116">
        <f>SUM(AU29,+BW29)</f>
        <v>95433</v>
      </c>
      <c r="CZ29" s="116">
        <f>SUM(AV29,+BX29)</f>
        <v>587</v>
      </c>
      <c r="DA29" s="116">
        <f>SUM(AW29,+BY29)</f>
        <v>0</v>
      </c>
      <c r="DB29" s="116">
        <f>SUM(AX29,+BZ29)</f>
        <v>505156</v>
      </c>
      <c r="DC29" s="116">
        <f>SUM(AY29,+CA29)</f>
        <v>236023</v>
      </c>
      <c r="DD29" s="116">
        <f>SUM(AZ29,+CB29)</f>
        <v>262336</v>
      </c>
      <c r="DE29" s="116">
        <f>SUM(BA29,+CC29)</f>
        <v>6797</v>
      </c>
      <c r="DF29" s="116">
        <f>SUM(BB29,+CD29)</f>
        <v>0</v>
      </c>
      <c r="DG29" s="116">
        <f>SUM(BC29,+CE29)</f>
        <v>0</v>
      </c>
      <c r="DH29" s="116">
        <f>SUM(BD29,+CF29)</f>
        <v>0</v>
      </c>
      <c r="DI29" s="116">
        <f>SUM(BE29,+CG29)</f>
        <v>0</v>
      </c>
      <c r="DJ29" s="116">
        <f>SUM(BF29,+CH29)</f>
        <v>675227</v>
      </c>
    </row>
    <row r="30" spans="1:114" ht="13.5" customHeight="1" x14ac:dyDescent="0.15">
      <c r="A30" s="114" t="s">
        <v>16</v>
      </c>
      <c r="B30" s="115" t="s">
        <v>376</v>
      </c>
      <c r="C30" s="114" t="s">
        <v>377</v>
      </c>
      <c r="D30" s="116">
        <f>SUM(E30,+L30)</f>
        <v>479638</v>
      </c>
      <c r="E30" s="116">
        <f>SUM(F30:I30,K30)</f>
        <v>43148</v>
      </c>
      <c r="F30" s="116">
        <v>0</v>
      </c>
      <c r="G30" s="116">
        <v>0</v>
      </c>
      <c r="H30" s="116">
        <v>0</v>
      </c>
      <c r="I30" s="116">
        <v>35748</v>
      </c>
      <c r="J30" s="117" t="s">
        <v>404</v>
      </c>
      <c r="K30" s="116">
        <v>7400</v>
      </c>
      <c r="L30" s="116">
        <v>436490</v>
      </c>
      <c r="M30" s="116">
        <f>SUM(N30,+U30)</f>
        <v>58512</v>
      </c>
      <c r="N30" s="116">
        <f>SUM(O30:R30,T30)</f>
        <v>716</v>
      </c>
      <c r="O30" s="116">
        <v>0</v>
      </c>
      <c r="P30" s="116">
        <v>0</v>
      </c>
      <c r="Q30" s="116">
        <v>0</v>
      </c>
      <c r="R30" s="116">
        <v>716</v>
      </c>
      <c r="S30" s="117" t="s">
        <v>404</v>
      </c>
      <c r="T30" s="116">
        <v>0</v>
      </c>
      <c r="U30" s="116">
        <v>57796</v>
      </c>
      <c r="V30" s="116">
        <f>+SUM(D30,M30)</f>
        <v>538150</v>
      </c>
      <c r="W30" s="116">
        <f>+SUM(E30,N30)</f>
        <v>43864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36464</v>
      </c>
      <c r="AB30" s="117" t="str">
        <f>IF(+SUM(J30,S30)=0,"-",+SUM(J30,S30))</f>
        <v>-</v>
      </c>
      <c r="AC30" s="116">
        <f>+SUM(K30,T30)</f>
        <v>7400</v>
      </c>
      <c r="AD30" s="116">
        <f>+SUM(L30,U30)</f>
        <v>494286</v>
      </c>
      <c r="AE30" s="116">
        <f>SUM(AF30,+AK30)</f>
        <v>6524</v>
      </c>
      <c r="AF30" s="116">
        <f>SUM(AG30:AJ30)</f>
        <v>6524</v>
      </c>
      <c r="AG30" s="116">
        <v>0</v>
      </c>
      <c r="AH30" s="116">
        <v>0</v>
      </c>
      <c r="AI30" s="116">
        <v>985</v>
      </c>
      <c r="AJ30" s="116">
        <v>5539</v>
      </c>
      <c r="AK30" s="116">
        <v>0</v>
      </c>
      <c r="AL30" s="116">
        <v>0</v>
      </c>
      <c r="AM30" s="116">
        <f>SUM(AN30,AS30,AW30,AX30,BD30)</f>
        <v>473114</v>
      </c>
      <c r="AN30" s="116">
        <f>SUM(AO30:AR30)</f>
        <v>31653</v>
      </c>
      <c r="AO30" s="116">
        <v>31653</v>
      </c>
      <c r="AP30" s="116">
        <v>0</v>
      </c>
      <c r="AQ30" s="116">
        <v>0</v>
      </c>
      <c r="AR30" s="116">
        <v>0</v>
      </c>
      <c r="AS30" s="116">
        <f>SUM(AT30:AV30)</f>
        <v>3738</v>
      </c>
      <c r="AT30" s="116">
        <v>845</v>
      </c>
      <c r="AU30" s="116">
        <v>2659</v>
      </c>
      <c r="AV30" s="116">
        <v>234</v>
      </c>
      <c r="AW30" s="116">
        <v>0</v>
      </c>
      <c r="AX30" s="116">
        <f>SUM(AY30:BB30)</f>
        <v>437723</v>
      </c>
      <c r="AY30" s="116">
        <v>222746</v>
      </c>
      <c r="AZ30" s="116">
        <v>101669</v>
      </c>
      <c r="BA30" s="116">
        <v>3427</v>
      </c>
      <c r="BB30" s="116">
        <v>109881</v>
      </c>
      <c r="BC30" s="116">
        <v>0</v>
      </c>
      <c r="BD30" s="116">
        <v>0</v>
      </c>
      <c r="BE30" s="116">
        <v>0</v>
      </c>
      <c r="BF30" s="116">
        <f>SUM(AE30,+AM30,+BE30)</f>
        <v>479638</v>
      </c>
      <c r="BG30" s="116">
        <f>SUM(BH30,+BM30)</f>
        <v>1379</v>
      </c>
      <c r="BH30" s="116">
        <f>SUM(BI30:BL30)</f>
        <v>1379</v>
      </c>
      <c r="BI30" s="116">
        <v>0</v>
      </c>
      <c r="BJ30" s="116">
        <v>1379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57133</v>
      </c>
      <c r="BP30" s="116">
        <f>SUM(BQ30:BT30)</f>
        <v>12629</v>
      </c>
      <c r="BQ30" s="116">
        <v>12629</v>
      </c>
      <c r="BR30" s="116">
        <v>0</v>
      </c>
      <c r="BS30" s="116">
        <v>0</v>
      </c>
      <c r="BT30" s="116">
        <v>0</v>
      </c>
      <c r="BU30" s="116">
        <f>SUM(BV30:BX30)</f>
        <v>17708</v>
      </c>
      <c r="BV30" s="116">
        <v>0</v>
      </c>
      <c r="BW30" s="116">
        <v>17708</v>
      </c>
      <c r="BX30" s="116">
        <v>0</v>
      </c>
      <c r="BY30" s="116">
        <v>0</v>
      </c>
      <c r="BZ30" s="116">
        <f>SUM(CA30:CD30)</f>
        <v>26796</v>
      </c>
      <c r="CA30" s="116">
        <v>13200</v>
      </c>
      <c r="CB30" s="116">
        <v>10281</v>
      </c>
      <c r="CC30" s="116">
        <v>3315</v>
      </c>
      <c r="CD30" s="116">
        <v>0</v>
      </c>
      <c r="CE30" s="116">
        <v>0</v>
      </c>
      <c r="CF30" s="116">
        <v>0</v>
      </c>
      <c r="CG30" s="116">
        <v>0</v>
      </c>
      <c r="CH30" s="116">
        <f>SUM(BG30,+BO30,+CG30)</f>
        <v>58512</v>
      </c>
      <c r="CI30" s="116">
        <f>SUM(AE30,+BG30)</f>
        <v>7903</v>
      </c>
      <c r="CJ30" s="116">
        <f>SUM(AF30,+BH30)</f>
        <v>7903</v>
      </c>
      <c r="CK30" s="116">
        <f>SUM(AG30,+BI30)</f>
        <v>0</v>
      </c>
      <c r="CL30" s="116">
        <f>SUM(AH30,+BJ30)</f>
        <v>1379</v>
      </c>
      <c r="CM30" s="116">
        <f>SUM(AI30,+BK30)</f>
        <v>985</v>
      </c>
      <c r="CN30" s="116">
        <f>SUM(AJ30,+BL30)</f>
        <v>5539</v>
      </c>
      <c r="CO30" s="116">
        <f>SUM(AK30,+BM30)</f>
        <v>0</v>
      </c>
      <c r="CP30" s="116">
        <f>SUM(AL30,+BN30)</f>
        <v>0</v>
      </c>
      <c r="CQ30" s="116">
        <f>SUM(AM30,+BO30)</f>
        <v>530247</v>
      </c>
      <c r="CR30" s="116">
        <f>SUM(AN30,+BP30)</f>
        <v>44282</v>
      </c>
      <c r="CS30" s="116">
        <f>SUM(AO30,+BQ30)</f>
        <v>44282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21446</v>
      </c>
      <c r="CX30" s="116">
        <f>SUM(AT30,+BV30)</f>
        <v>845</v>
      </c>
      <c r="CY30" s="116">
        <f>SUM(AU30,+BW30)</f>
        <v>20367</v>
      </c>
      <c r="CZ30" s="116">
        <f>SUM(AV30,+BX30)</f>
        <v>234</v>
      </c>
      <c r="DA30" s="116">
        <f>SUM(AW30,+BY30)</f>
        <v>0</v>
      </c>
      <c r="DB30" s="116">
        <f>SUM(AX30,+BZ30)</f>
        <v>464519</v>
      </c>
      <c r="DC30" s="116">
        <f>SUM(AY30,+CA30)</f>
        <v>235946</v>
      </c>
      <c r="DD30" s="116">
        <f>SUM(AZ30,+CB30)</f>
        <v>111950</v>
      </c>
      <c r="DE30" s="116">
        <f>SUM(BA30,+CC30)</f>
        <v>6742</v>
      </c>
      <c r="DF30" s="116">
        <f>SUM(BB30,+CD30)</f>
        <v>109881</v>
      </c>
      <c r="DG30" s="116">
        <f>SUM(BC30,+CE30)</f>
        <v>0</v>
      </c>
      <c r="DH30" s="116">
        <f>SUM(BD30,+CF30)</f>
        <v>0</v>
      </c>
      <c r="DI30" s="116">
        <f>SUM(BE30,+CG30)</f>
        <v>0</v>
      </c>
      <c r="DJ30" s="116">
        <f>SUM(BF30,+CH30)</f>
        <v>538150</v>
      </c>
    </row>
    <row r="31" spans="1:114" ht="13.5" customHeight="1" x14ac:dyDescent="0.15">
      <c r="A31" s="114" t="s">
        <v>16</v>
      </c>
      <c r="B31" s="115" t="s">
        <v>378</v>
      </c>
      <c r="C31" s="114" t="s">
        <v>379</v>
      </c>
      <c r="D31" s="116">
        <f>SUM(E31,+L31)</f>
        <v>139650</v>
      </c>
      <c r="E31" s="116">
        <f>SUM(F31:I31,K31)</f>
        <v>1309</v>
      </c>
      <c r="F31" s="116">
        <v>0</v>
      </c>
      <c r="G31" s="116">
        <v>0</v>
      </c>
      <c r="H31" s="116">
        <v>0</v>
      </c>
      <c r="I31" s="116">
        <v>475</v>
      </c>
      <c r="J31" s="117" t="s">
        <v>404</v>
      </c>
      <c r="K31" s="116">
        <v>834</v>
      </c>
      <c r="L31" s="116">
        <v>138341</v>
      </c>
      <c r="M31" s="116">
        <f>SUM(N31,+U31)</f>
        <v>10048</v>
      </c>
      <c r="N31" s="116">
        <f>SUM(O31:R31,T31)</f>
        <v>225</v>
      </c>
      <c r="O31" s="116">
        <v>0</v>
      </c>
      <c r="P31" s="116">
        <v>0</v>
      </c>
      <c r="Q31" s="116">
        <v>0</v>
      </c>
      <c r="R31" s="116">
        <v>225</v>
      </c>
      <c r="S31" s="117" t="s">
        <v>404</v>
      </c>
      <c r="T31" s="116">
        <v>0</v>
      </c>
      <c r="U31" s="116">
        <v>9823</v>
      </c>
      <c r="V31" s="116">
        <f>+SUM(D31,M31)</f>
        <v>149698</v>
      </c>
      <c r="W31" s="116">
        <f>+SUM(E31,N31)</f>
        <v>1534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700</v>
      </c>
      <c r="AB31" s="117" t="str">
        <f>IF(+SUM(J31,S31)=0,"-",+SUM(J31,S31))</f>
        <v>-</v>
      </c>
      <c r="AC31" s="116">
        <f>+SUM(K31,T31)</f>
        <v>834</v>
      </c>
      <c r="AD31" s="116">
        <f>+SUM(L31,U31)</f>
        <v>148164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4946</v>
      </c>
      <c r="AM31" s="116">
        <f>SUM(AN31,AS31,AW31,AX31,BD31)</f>
        <v>60579</v>
      </c>
      <c r="AN31" s="116">
        <f>SUM(AO31:AR31)</f>
        <v>759</v>
      </c>
      <c r="AO31" s="116">
        <v>759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59820</v>
      </c>
      <c r="AY31" s="116">
        <v>58941</v>
      </c>
      <c r="AZ31" s="116">
        <v>0</v>
      </c>
      <c r="BA31" s="116">
        <v>0</v>
      </c>
      <c r="BB31" s="116">
        <v>879</v>
      </c>
      <c r="BC31" s="116">
        <v>73261</v>
      </c>
      <c r="BD31" s="116">
        <v>0</v>
      </c>
      <c r="BE31" s="116">
        <v>864</v>
      </c>
      <c r="BF31" s="116">
        <f>SUM(AE31,+AM31,+BE31)</f>
        <v>61443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358</v>
      </c>
      <c r="BP31" s="116">
        <f>SUM(BQ31:BT31)</f>
        <v>119</v>
      </c>
      <c r="BQ31" s="116">
        <v>119</v>
      </c>
      <c r="BR31" s="116">
        <v>0</v>
      </c>
      <c r="BS31" s="116">
        <v>0</v>
      </c>
      <c r="BT31" s="116">
        <v>0</v>
      </c>
      <c r="BU31" s="116">
        <f>SUM(BV31:BX31)</f>
        <v>1</v>
      </c>
      <c r="BV31" s="116">
        <v>1</v>
      </c>
      <c r="BW31" s="116">
        <v>0</v>
      </c>
      <c r="BX31" s="116">
        <v>0</v>
      </c>
      <c r="BY31" s="116">
        <v>0</v>
      </c>
      <c r="BZ31" s="116">
        <f>SUM(CA31:CD31)</f>
        <v>238</v>
      </c>
      <c r="CA31" s="116">
        <v>238</v>
      </c>
      <c r="CB31" s="116">
        <v>0</v>
      </c>
      <c r="CC31" s="116">
        <v>0</v>
      </c>
      <c r="CD31" s="116">
        <v>0</v>
      </c>
      <c r="CE31" s="116">
        <v>9690</v>
      </c>
      <c r="CF31" s="116">
        <v>0</v>
      </c>
      <c r="CG31" s="116">
        <v>0</v>
      </c>
      <c r="CH31" s="116">
        <f>SUM(BG31,+BO31,+CG31)</f>
        <v>358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4946</v>
      </c>
      <c r="CQ31" s="116">
        <f>SUM(AM31,+BO31)</f>
        <v>60937</v>
      </c>
      <c r="CR31" s="116">
        <f>SUM(AN31,+BP31)</f>
        <v>878</v>
      </c>
      <c r="CS31" s="116">
        <f>SUM(AO31,+BQ31)</f>
        <v>878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1</v>
      </c>
      <c r="CX31" s="116">
        <f>SUM(AT31,+BV31)</f>
        <v>1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60058</v>
      </c>
      <c r="DC31" s="116">
        <f>SUM(AY31,+CA31)</f>
        <v>59179</v>
      </c>
      <c r="DD31" s="116">
        <f>SUM(AZ31,+CB31)</f>
        <v>0</v>
      </c>
      <c r="DE31" s="116">
        <f>SUM(BA31,+CC31)</f>
        <v>0</v>
      </c>
      <c r="DF31" s="116">
        <f>SUM(BB31,+CD31)</f>
        <v>879</v>
      </c>
      <c r="DG31" s="116">
        <f>SUM(BC31,+CE31)</f>
        <v>82951</v>
      </c>
      <c r="DH31" s="116">
        <f>SUM(BD31,+CF31)</f>
        <v>0</v>
      </c>
      <c r="DI31" s="116">
        <f>SUM(BE31,+CG31)</f>
        <v>864</v>
      </c>
      <c r="DJ31" s="116">
        <f>SUM(BF31,+CH31)</f>
        <v>61801</v>
      </c>
    </row>
    <row r="32" spans="1:114" ht="13.5" customHeight="1" x14ac:dyDescent="0.15">
      <c r="A32" s="114" t="s">
        <v>16</v>
      </c>
      <c r="B32" s="115" t="s">
        <v>382</v>
      </c>
      <c r="C32" s="114" t="s">
        <v>383</v>
      </c>
      <c r="D32" s="116">
        <f>SUM(E32,+L32)</f>
        <v>222951</v>
      </c>
      <c r="E32" s="116">
        <f>SUM(F32:I32,K32)</f>
        <v>1781</v>
      </c>
      <c r="F32" s="116">
        <v>0</v>
      </c>
      <c r="G32" s="116">
        <v>0</v>
      </c>
      <c r="H32" s="116">
        <v>0</v>
      </c>
      <c r="I32" s="116">
        <v>1049</v>
      </c>
      <c r="J32" s="117" t="s">
        <v>404</v>
      </c>
      <c r="K32" s="116">
        <v>732</v>
      </c>
      <c r="L32" s="116">
        <v>221170</v>
      </c>
      <c r="M32" s="116">
        <f>SUM(N32,+U32)</f>
        <v>7727</v>
      </c>
      <c r="N32" s="116">
        <f>SUM(O32:R32,T32)</f>
        <v>241</v>
      </c>
      <c r="O32" s="116">
        <v>0</v>
      </c>
      <c r="P32" s="116">
        <v>0</v>
      </c>
      <c r="Q32" s="116">
        <v>0</v>
      </c>
      <c r="R32" s="116">
        <v>241</v>
      </c>
      <c r="S32" s="117" t="s">
        <v>404</v>
      </c>
      <c r="T32" s="116">
        <v>0</v>
      </c>
      <c r="U32" s="116">
        <v>7486</v>
      </c>
      <c r="V32" s="116">
        <f>+SUM(D32,M32)</f>
        <v>230678</v>
      </c>
      <c r="W32" s="116">
        <f>+SUM(E32,N32)</f>
        <v>2022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1290</v>
      </c>
      <c r="AB32" s="117" t="str">
        <f>IF(+SUM(J32,S32)=0,"-",+SUM(J32,S32))</f>
        <v>-</v>
      </c>
      <c r="AC32" s="116">
        <f>+SUM(K32,T32)</f>
        <v>732</v>
      </c>
      <c r="AD32" s="116">
        <f>+SUM(L32,U32)</f>
        <v>228656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7447</v>
      </c>
      <c r="AM32" s="116">
        <f>SUM(AN32,AS32,AW32,AX32,BD32)</f>
        <v>105197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105197</v>
      </c>
      <c r="AY32" s="116">
        <v>105197</v>
      </c>
      <c r="AZ32" s="116">
        <v>0</v>
      </c>
      <c r="BA32" s="116">
        <v>0</v>
      </c>
      <c r="BB32" s="116">
        <v>0</v>
      </c>
      <c r="BC32" s="116">
        <v>110307</v>
      </c>
      <c r="BD32" s="116">
        <v>0</v>
      </c>
      <c r="BE32" s="116">
        <v>0</v>
      </c>
      <c r="BF32" s="116">
        <f>SUM(AE32,+AM32,+BE32)</f>
        <v>105197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241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241</v>
      </c>
      <c r="CA32" s="116">
        <v>241</v>
      </c>
      <c r="CB32" s="116">
        <v>0</v>
      </c>
      <c r="CC32" s="116">
        <v>0</v>
      </c>
      <c r="CD32" s="116">
        <v>0</v>
      </c>
      <c r="CE32" s="116">
        <v>7486</v>
      </c>
      <c r="CF32" s="116">
        <v>0</v>
      </c>
      <c r="CG32" s="116">
        <v>0</v>
      </c>
      <c r="CH32" s="116">
        <f>SUM(BG32,+BO32,+CG32)</f>
        <v>241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7447</v>
      </c>
      <c r="CQ32" s="116">
        <f>SUM(AM32,+BO32)</f>
        <v>105438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105438</v>
      </c>
      <c r="DC32" s="116">
        <f>SUM(AY32,+CA32)</f>
        <v>105438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117793</v>
      </c>
      <c r="DH32" s="116">
        <f>SUM(BD32,+CF32)</f>
        <v>0</v>
      </c>
      <c r="DI32" s="116">
        <f>SUM(BE32,+CG32)</f>
        <v>0</v>
      </c>
      <c r="DJ32" s="116">
        <f>SUM(BF32,+CH32)</f>
        <v>105438</v>
      </c>
    </row>
    <row r="33" spans="1:114" ht="13.5" customHeight="1" x14ac:dyDescent="0.15">
      <c r="A33" s="114" t="s">
        <v>16</v>
      </c>
      <c r="B33" s="115" t="s">
        <v>384</v>
      </c>
      <c r="C33" s="114" t="s">
        <v>385</v>
      </c>
      <c r="D33" s="116">
        <f>SUM(E33,+L33)</f>
        <v>134985</v>
      </c>
      <c r="E33" s="116">
        <f>SUM(F33:I33,K33)</f>
        <v>910</v>
      </c>
      <c r="F33" s="116">
        <v>0</v>
      </c>
      <c r="G33" s="116">
        <v>0</v>
      </c>
      <c r="H33" s="116">
        <v>0</v>
      </c>
      <c r="I33" s="116">
        <v>910</v>
      </c>
      <c r="J33" s="117" t="s">
        <v>404</v>
      </c>
      <c r="K33" s="116">
        <v>0</v>
      </c>
      <c r="L33" s="116">
        <v>134075</v>
      </c>
      <c r="M33" s="116">
        <f>SUM(N33,+U33)</f>
        <v>10950</v>
      </c>
      <c r="N33" s="116">
        <f>SUM(O33:R33,T33)</f>
        <v>1093</v>
      </c>
      <c r="O33" s="116">
        <v>0</v>
      </c>
      <c r="P33" s="116">
        <v>0</v>
      </c>
      <c r="Q33" s="116">
        <v>0</v>
      </c>
      <c r="R33" s="116">
        <v>1093</v>
      </c>
      <c r="S33" s="117" t="s">
        <v>404</v>
      </c>
      <c r="T33" s="116">
        <v>0</v>
      </c>
      <c r="U33" s="116">
        <v>9857</v>
      </c>
      <c r="V33" s="116">
        <f>+SUM(D33,M33)</f>
        <v>145935</v>
      </c>
      <c r="W33" s="116">
        <f>+SUM(E33,N33)</f>
        <v>2003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2003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143932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47946</v>
      </c>
      <c r="AN33" s="116">
        <f>SUM(AO33:AR33)</f>
        <v>6000</v>
      </c>
      <c r="AO33" s="116">
        <v>6000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41946</v>
      </c>
      <c r="AY33" s="116">
        <v>41946</v>
      </c>
      <c r="AZ33" s="116">
        <v>0</v>
      </c>
      <c r="BA33" s="116">
        <v>0</v>
      </c>
      <c r="BB33" s="116">
        <v>0</v>
      </c>
      <c r="BC33" s="116">
        <v>87039</v>
      </c>
      <c r="BD33" s="116">
        <v>0</v>
      </c>
      <c r="BE33" s="116">
        <v>0</v>
      </c>
      <c r="BF33" s="116">
        <f>SUM(AE33,+AM33,+BE33)</f>
        <v>47946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4129</v>
      </c>
      <c r="BP33" s="116">
        <f>SUM(BQ33:BT33)</f>
        <v>3000</v>
      </c>
      <c r="BQ33" s="116">
        <v>3000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1129</v>
      </c>
      <c r="CA33" s="116">
        <v>1129</v>
      </c>
      <c r="CB33" s="116">
        <v>0</v>
      </c>
      <c r="CC33" s="116">
        <v>0</v>
      </c>
      <c r="CD33" s="116">
        <v>0</v>
      </c>
      <c r="CE33" s="116">
        <v>6821</v>
      </c>
      <c r="CF33" s="116">
        <v>0</v>
      </c>
      <c r="CG33" s="116">
        <v>0</v>
      </c>
      <c r="CH33" s="116">
        <f>SUM(BG33,+BO33,+CG33)</f>
        <v>4129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52075</v>
      </c>
      <c r="CR33" s="116">
        <f>SUM(AN33,+BP33)</f>
        <v>9000</v>
      </c>
      <c r="CS33" s="116">
        <f>SUM(AO33,+BQ33)</f>
        <v>9000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43075</v>
      </c>
      <c r="DC33" s="116">
        <f>SUM(AY33,+CA33)</f>
        <v>43075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93860</v>
      </c>
      <c r="DH33" s="116">
        <f>SUM(BD33,+CF33)</f>
        <v>0</v>
      </c>
      <c r="DI33" s="116">
        <f>SUM(BE33,+CG33)</f>
        <v>0</v>
      </c>
      <c r="DJ33" s="116">
        <f>SUM(BF33,+CH33)</f>
        <v>52075</v>
      </c>
    </row>
    <row r="34" spans="1:114" ht="13.5" customHeight="1" x14ac:dyDescent="0.15">
      <c r="A34" s="114" t="s">
        <v>16</v>
      </c>
      <c r="B34" s="115" t="s">
        <v>386</v>
      </c>
      <c r="C34" s="114" t="s">
        <v>387</v>
      </c>
      <c r="D34" s="116">
        <f>SUM(E34,+L34)</f>
        <v>168766</v>
      </c>
      <c r="E34" s="116">
        <f>SUM(F34:I34,K34)</f>
        <v>13295</v>
      </c>
      <c r="F34" s="116">
        <v>0</v>
      </c>
      <c r="G34" s="116">
        <v>0</v>
      </c>
      <c r="H34" s="116">
        <v>0</v>
      </c>
      <c r="I34" s="116">
        <v>1672</v>
      </c>
      <c r="J34" s="117" t="s">
        <v>404</v>
      </c>
      <c r="K34" s="116">
        <v>11623</v>
      </c>
      <c r="L34" s="116">
        <v>155471</v>
      </c>
      <c r="M34" s="116">
        <f>SUM(N34,+U34)</f>
        <v>18881</v>
      </c>
      <c r="N34" s="116">
        <f>SUM(O34:R34,T34)</f>
        <v>6105</v>
      </c>
      <c r="O34" s="116">
        <v>0</v>
      </c>
      <c r="P34" s="116">
        <v>0</v>
      </c>
      <c r="Q34" s="116">
        <v>0</v>
      </c>
      <c r="R34" s="116">
        <v>6105</v>
      </c>
      <c r="S34" s="117" t="s">
        <v>404</v>
      </c>
      <c r="T34" s="116">
        <v>0</v>
      </c>
      <c r="U34" s="116">
        <v>12776</v>
      </c>
      <c r="V34" s="116">
        <f>+SUM(D34,M34)</f>
        <v>187647</v>
      </c>
      <c r="W34" s="116">
        <f>+SUM(E34,N34)</f>
        <v>19400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7777</v>
      </c>
      <c r="AB34" s="117" t="str">
        <f>IF(+SUM(J34,S34)=0,"-",+SUM(J34,S34))</f>
        <v>-</v>
      </c>
      <c r="AC34" s="116">
        <f>+SUM(K34,T34)</f>
        <v>11623</v>
      </c>
      <c r="AD34" s="116">
        <f>+SUM(L34,U34)</f>
        <v>168247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9815</v>
      </c>
      <c r="AM34" s="116">
        <f>SUM(AN34,AS34,AW34,AX34,BD34)</f>
        <v>84337</v>
      </c>
      <c r="AN34" s="116">
        <f>SUM(AO34:AR34)</f>
        <v>4284</v>
      </c>
      <c r="AO34" s="116">
        <v>2744</v>
      </c>
      <c r="AP34" s="116">
        <v>1540</v>
      </c>
      <c r="AQ34" s="116">
        <v>0</v>
      </c>
      <c r="AR34" s="116">
        <v>0</v>
      </c>
      <c r="AS34" s="116">
        <f>SUM(AT34:AV34)</f>
        <v>8749</v>
      </c>
      <c r="AT34" s="116">
        <v>8749</v>
      </c>
      <c r="AU34" s="116">
        <v>0</v>
      </c>
      <c r="AV34" s="116">
        <v>0</v>
      </c>
      <c r="AW34" s="116">
        <v>0</v>
      </c>
      <c r="AX34" s="116">
        <f>SUM(AY34:BB34)</f>
        <v>71304</v>
      </c>
      <c r="AY34" s="116">
        <v>62164</v>
      </c>
      <c r="AZ34" s="116">
        <v>9140</v>
      </c>
      <c r="BA34" s="116">
        <v>0</v>
      </c>
      <c r="BB34" s="116">
        <v>0</v>
      </c>
      <c r="BC34" s="116">
        <v>74614</v>
      </c>
      <c r="BD34" s="116">
        <v>0</v>
      </c>
      <c r="BE34" s="116">
        <v>0</v>
      </c>
      <c r="BF34" s="116">
        <f>SUM(AE34,+AM34,+BE34)</f>
        <v>84337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8018</v>
      </c>
      <c r="BP34" s="116">
        <f>SUM(BQ34:BT34)</f>
        <v>1830</v>
      </c>
      <c r="BQ34" s="116">
        <v>1830</v>
      </c>
      <c r="BR34" s="116">
        <v>0</v>
      </c>
      <c r="BS34" s="116">
        <v>0</v>
      </c>
      <c r="BT34" s="116">
        <v>0</v>
      </c>
      <c r="BU34" s="116">
        <f>SUM(BV34:BX34)</f>
        <v>56</v>
      </c>
      <c r="BV34" s="116">
        <v>56</v>
      </c>
      <c r="BW34" s="116">
        <v>0</v>
      </c>
      <c r="BX34" s="116">
        <v>0</v>
      </c>
      <c r="BY34" s="116">
        <v>0</v>
      </c>
      <c r="BZ34" s="116">
        <f>SUM(CA34:CD34)</f>
        <v>6132</v>
      </c>
      <c r="CA34" s="116">
        <v>6132</v>
      </c>
      <c r="CB34" s="116">
        <v>0</v>
      </c>
      <c r="CC34" s="116">
        <v>0</v>
      </c>
      <c r="CD34" s="116">
        <v>0</v>
      </c>
      <c r="CE34" s="116">
        <v>10863</v>
      </c>
      <c r="CF34" s="116">
        <v>0</v>
      </c>
      <c r="CG34" s="116">
        <v>0</v>
      </c>
      <c r="CH34" s="116">
        <f>SUM(BG34,+BO34,+CG34)</f>
        <v>8018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9815</v>
      </c>
      <c r="CQ34" s="116">
        <f>SUM(AM34,+BO34)</f>
        <v>92355</v>
      </c>
      <c r="CR34" s="116">
        <f>SUM(AN34,+BP34)</f>
        <v>6114</v>
      </c>
      <c r="CS34" s="116">
        <f>SUM(AO34,+BQ34)</f>
        <v>4574</v>
      </c>
      <c r="CT34" s="116">
        <f>SUM(AP34,+BR34)</f>
        <v>1540</v>
      </c>
      <c r="CU34" s="116">
        <f>SUM(AQ34,+BS34)</f>
        <v>0</v>
      </c>
      <c r="CV34" s="116">
        <f>SUM(AR34,+BT34)</f>
        <v>0</v>
      </c>
      <c r="CW34" s="116">
        <f>SUM(AS34,+BU34)</f>
        <v>8805</v>
      </c>
      <c r="CX34" s="116">
        <f>SUM(AT34,+BV34)</f>
        <v>8805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77436</v>
      </c>
      <c r="DC34" s="116">
        <f>SUM(AY34,+CA34)</f>
        <v>68296</v>
      </c>
      <c r="DD34" s="116">
        <f>SUM(AZ34,+CB34)</f>
        <v>9140</v>
      </c>
      <c r="DE34" s="116">
        <f>SUM(BA34,+CC34)</f>
        <v>0</v>
      </c>
      <c r="DF34" s="116">
        <f>SUM(BB34,+CD34)</f>
        <v>0</v>
      </c>
      <c r="DG34" s="116">
        <f>SUM(BC34,+CE34)</f>
        <v>85477</v>
      </c>
      <c r="DH34" s="116">
        <f>SUM(BD34,+CF34)</f>
        <v>0</v>
      </c>
      <c r="DI34" s="116">
        <f>SUM(BE34,+CG34)</f>
        <v>0</v>
      </c>
      <c r="DJ34" s="116">
        <f>SUM(BF34,+CH34)</f>
        <v>92355</v>
      </c>
    </row>
    <row r="35" spans="1:114" ht="13.5" customHeight="1" x14ac:dyDescent="0.15">
      <c r="A35" s="114" t="s">
        <v>16</v>
      </c>
      <c r="B35" s="115" t="s">
        <v>390</v>
      </c>
      <c r="C35" s="114" t="s">
        <v>391</v>
      </c>
      <c r="D35" s="116">
        <f>SUM(E35,+L35)</f>
        <v>229651</v>
      </c>
      <c r="E35" s="116">
        <f>SUM(F35:I35,K35)</f>
        <v>10482</v>
      </c>
      <c r="F35" s="116">
        <v>0</v>
      </c>
      <c r="G35" s="116">
        <v>0</v>
      </c>
      <c r="H35" s="116">
        <v>0</v>
      </c>
      <c r="I35" s="116">
        <v>2323</v>
      </c>
      <c r="J35" s="117" t="s">
        <v>404</v>
      </c>
      <c r="K35" s="116">
        <v>8159</v>
      </c>
      <c r="L35" s="116">
        <v>219169</v>
      </c>
      <c r="M35" s="116">
        <f>SUM(N35,+U35)</f>
        <v>19081</v>
      </c>
      <c r="N35" s="116">
        <f>SUM(O35:R35,T35)</f>
        <v>750</v>
      </c>
      <c r="O35" s="116">
        <v>0</v>
      </c>
      <c r="P35" s="116">
        <v>0</v>
      </c>
      <c r="Q35" s="116">
        <v>0</v>
      </c>
      <c r="R35" s="116">
        <v>750</v>
      </c>
      <c r="S35" s="117" t="s">
        <v>404</v>
      </c>
      <c r="T35" s="116">
        <v>0</v>
      </c>
      <c r="U35" s="116">
        <v>18331</v>
      </c>
      <c r="V35" s="116">
        <f>+SUM(D35,M35)</f>
        <v>248732</v>
      </c>
      <c r="W35" s="116">
        <f>+SUM(E35,N35)</f>
        <v>11232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3073</v>
      </c>
      <c r="AB35" s="117" t="str">
        <f>IF(+SUM(J35,S35)=0,"-",+SUM(J35,S35))</f>
        <v>-</v>
      </c>
      <c r="AC35" s="116">
        <f>+SUM(K35,T35)</f>
        <v>8159</v>
      </c>
      <c r="AD35" s="116">
        <f>+SUM(L35,U35)</f>
        <v>237500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12985</v>
      </c>
      <c r="AM35" s="116">
        <f>SUM(AN35,AS35,AW35,AX35,BD35)</f>
        <v>117560</v>
      </c>
      <c r="AN35" s="116">
        <f>SUM(AO35:AR35)</f>
        <v>16513</v>
      </c>
      <c r="AO35" s="116">
        <v>16513</v>
      </c>
      <c r="AP35" s="116">
        <v>0</v>
      </c>
      <c r="AQ35" s="116">
        <v>0</v>
      </c>
      <c r="AR35" s="116">
        <v>0</v>
      </c>
      <c r="AS35" s="116">
        <f>SUM(AT35:AV35)</f>
        <v>2863</v>
      </c>
      <c r="AT35" s="116">
        <v>0</v>
      </c>
      <c r="AU35" s="116">
        <v>2863</v>
      </c>
      <c r="AV35" s="116">
        <v>0</v>
      </c>
      <c r="AW35" s="116">
        <v>0</v>
      </c>
      <c r="AX35" s="116">
        <f>SUM(AY35:BB35)</f>
        <v>98184</v>
      </c>
      <c r="AY35" s="116">
        <v>76406</v>
      </c>
      <c r="AZ35" s="116">
        <v>7089</v>
      </c>
      <c r="BA35" s="116">
        <v>400</v>
      </c>
      <c r="BB35" s="116">
        <v>14289</v>
      </c>
      <c r="BC35" s="116">
        <v>99106</v>
      </c>
      <c r="BD35" s="116">
        <v>0</v>
      </c>
      <c r="BE35" s="116">
        <v>0</v>
      </c>
      <c r="BF35" s="116">
        <f>SUM(AE35,+AM35,+BE35)</f>
        <v>117560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8771</v>
      </c>
      <c r="BP35" s="116">
        <f>SUM(BQ35:BT35)</f>
        <v>5504</v>
      </c>
      <c r="BQ35" s="116">
        <v>5504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3267</v>
      </c>
      <c r="CA35" s="116">
        <v>3267</v>
      </c>
      <c r="CB35" s="116">
        <v>0</v>
      </c>
      <c r="CC35" s="116">
        <v>0</v>
      </c>
      <c r="CD35" s="116">
        <v>0</v>
      </c>
      <c r="CE35" s="116">
        <v>10310</v>
      </c>
      <c r="CF35" s="116">
        <v>0</v>
      </c>
      <c r="CG35" s="116">
        <v>0</v>
      </c>
      <c r="CH35" s="116">
        <f>SUM(BG35,+BO35,+CG35)</f>
        <v>8771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12985</v>
      </c>
      <c r="CQ35" s="116">
        <f>SUM(AM35,+BO35)</f>
        <v>126331</v>
      </c>
      <c r="CR35" s="116">
        <f>SUM(AN35,+BP35)</f>
        <v>22017</v>
      </c>
      <c r="CS35" s="116">
        <f>SUM(AO35,+BQ35)</f>
        <v>22017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2863</v>
      </c>
      <c r="CX35" s="116">
        <f>SUM(AT35,+BV35)</f>
        <v>0</v>
      </c>
      <c r="CY35" s="116">
        <f>SUM(AU35,+BW35)</f>
        <v>2863</v>
      </c>
      <c r="CZ35" s="116">
        <f>SUM(AV35,+BX35)</f>
        <v>0</v>
      </c>
      <c r="DA35" s="116">
        <f>SUM(AW35,+BY35)</f>
        <v>0</v>
      </c>
      <c r="DB35" s="116">
        <f>SUM(AX35,+BZ35)</f>
        <v>101451</v>
      </c>
      <c r="DC35" s="116">
        <f>SUM(AY35,+CA35)</f>
        <v>79673</v>
      </c>
      <c r="DD35" s="116">
        <f>SUM(AZ35,+CB35)</f>
        <v>7089</v>
      </c>
      <c r="DE35" s="116">
        <f>SUM(BA35,+CC35)</f>
        <v>400</v>
      </c>
      <c r="DF35" s="116">
        <f>SUM(BB35,+CD35)</f>
        <v>14289</v>
      </c>
      <c r="DG35" s="116">
        <f>SUM(BC35,+CE35)</f>
        <v>109416</v>
      </c>
      <c r="DH35" s="116">
        <f>SUM(BD35,+CF35)</f>
        <v>0</v>
      </c>
      <c r="DI35" s="116">
        <f>SUM(BE35,+CG35)</f>
        <v>0</v>
      </c>
      <c r="DJ35" s="116">
        <f>SUM(BF35,+CH35)</f>
        <v>126331</v>
      </c>
    </row>
    <row r="36" spans="1:114" ht="13.5" customHeight="1" x14ac:dyDescent="0.15">
      <c r="A36" s="114" t="s">
        <v>16</v>
      </c>
      <c r="B36" s="115" t="s">
        <v>392</v>
      </c>
      <c r="C36" s="114" t="s">
        <v>393</v>
      </c>
      <c r="D36" s="116">
        <f>SUM(E36,+L36)</f>
        <v>750105</v>
      </c>
      <c r="E36" s="116">
        <f>SUM(F36:I36,K36)</f>
        <v>176094</v>
      </c>
      <c r="F36" s="116">
        <v>0</v>
      </c>
      <c r="G36" s="116">
        <v>0</v>
      </c>
      <c r="H36" s="116">
        <v>0</v>
      </c>
      <c r="I36" s="116">
        <v>164047</v>
      </c>
      <c r="J36" s="117" t="s">
        <v>404</v>
      </c>
      <c r="K36" s="116">
        <v>12047</v>
      </c>
      <c r="L36" s="116">
        <v>574011</v>
      </c>
      <c r="M36" s="116">
        <f>SUM(N36,+U36)</f>
        <v>81025</v>
      </c>
      <c r="N36" s="116">
        <f>SUM(O36:R36,T36)</f>
        <v>2111</v>
      </c>
      <c r="O36" s="116">
        <v>0</v>
      </c>
      <c r="P36" s="116">
        <v>0</v>
      </c>
      <c r="Q36" s="116">
        <v>0</v>
      </c>
      <c r="R36" s="116">
        <v>2111</v>
      </c>
      <c r="S36" s="117" t="s">
        <v>404</v>
      </c>
      <c r="T36" s="116">
        <v>0</v>
      </c>
      <c r="U36" s="116">
        <v>78914</v>
      </c>
      <c r="V36" s="116">
        <f>+SUM(D36,M36)</f>
        <v>831130</v>
      </c>
      <c r="W36" s="116">
        <f>+SUM(E36,N36)</f>
        <v>178205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166158</v>
      </c>
      <c r="AB36" s="117" t="str">
        <f>IF(+SUM(J36,S36)=0,"-",+SUM(J36,S36))</f>
        <v>-</v>
      </c>
      <c r="AC36" s="116">
        <f>+SUM(K36,T36)</f>
        <v>12047</v>
      </c>
      <c r="AD36" s="116">
        <f>+SUM(L36,U36)</f>
        <v>652925</v>
      </c>
      <c r="AE36" s="116">
        <f>SUM(AF36,+AK36)</f>
        <v>180335</v>
      </c>
      <c r="AF36" s="116">
        <f>SUM(AG36:AJ36)</f>
        <v>180335</v>
      </c>
      <c r="AG36" s="116">
        <v>0</v>
      </c>
      <c r="AH36" s="116">
        <v>175120</v>
      </c>
      <c r="AI36" s="116">
        <v>5215</v>
      </c>
      <c r="AJ36" s="116">
        <v>0</v>
      </c>
      <c r="AK36" s="116">
        <v>0</v>
      </c>
      <c r="AL36" s="116">
        <v>0</v>
      </c>
      <c r="AM36" s="116">
        <f>SUM(AN36,AS36,AW36,AX36,BD36)</f>
        <v>569770</v>
      </c>
      <c r="AN36" s="116">
        <f>SUM(AO36:AR36)</f>
        <v>71714</v>
      </c>
      <c r="AO36" s="116">
        <v>35940</v>
      </c>
      <c r="AP36" s="116">
        <v>0</v>
      </c>
      <c r="AQ36" s="116">
        <v>27935</v>
      </c>
      <c r="AR36" s="116">
        <v>7839</v>
      </c>
      <c r="AS36" s="116">
        <f>SUM(AT36:AV36)</f>
        <v>143928</v>
      </c>
      <c r="AT36" s="116">
        <v>1896</v>
      </c>
      <c r="AU36" s="116">
        <v>133675</v>
      </c>
      <c r="AV36" s="116">
        <v>8357</v>
      </c>
      <c r="AW36" s="116">
        <v>0</v>
      </c>
      <c r="AX36" s="116">
        <f>SUM(AY36:BB36)</f>
        <v>354128</v>
      </c>
      <c r="AY36" s="116">
        <v>219365</v>
      </c>
      <c r="AZ36" s="116">
        <v>116479</v>
      </c>
      <c r="BA36" s="116">
        <v>18284</v>
      </c>
      <c r="BB36" s="116">
        <v>0</v>
      </c>
      <c r="BC36" s="116">
        <v>0</v>
      </c>
      <c r="BD36" s="116">
        <v>0</v>
      </c>
      <c r="BE36" s="116">
        <v>0</v>
      </c>
      <c r="BF36" s="116">
        <f>SUM(AE36,+AM36,+BE36)</f>
        <v>750105</v>
      </c>
      <c r="BG36" s="116">
        <f>SUM(BH36,+BM36)</f>
        <v>18480</v>
      </c>
      <c r="BH36" s="116">
        <f>SUM(BI36:BL36)</f>
        <v>18480</v>
      </c>
      <c r="BI36" s="116">
        <v>0</v>
      </c>
      <c r="BJ36" s="116">
        <v>18480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62545</v>
      </c>
      <c r="BP36" s="116">
        <f>SUM(BQ36:BT36)</f>
        <v>6197</v>
      </c>
      <c r="BQ36" s="116">
        <v>6197</v>
      </c>
      <c r="BR36" s="116">
        <v>0</v>
      </c>
      <c r="BS36" s="116">
        <v>0</v>
      </c>
      <c r="BT36" s="116">
        <v>0</v>
      </c>
      <c r="BU36" s="116">
        <f>SUM(BV36:BX36)</f>
        <v>6151</v>
      </c>
      <c r="BV36" s="116">
        <v>211</v>
      </c>
      <c r="BW36" s="116">
        <v>5940</v>
      </c>
      <c r="BX36" s="116">
        <v>0</v>
      </c>
      <c r="BY36" s="116">
        <v>0</v>
      </c>
      <c r="BZ36" s="116">
        <f>SUM(CA36:CD36)</f>
        <v>50197</v>
      </c>
      <c r="CA36" s="116">
        <v>17600</v>
      </c>
      <c r="CB36" s="116">
        <v>32597</v>
      </c>
      <c r="CC36" s="116">
        <v>0</v>
      </c>
      <c r="CD36" s="116">
        <v>0</v>
      </c>
      <c r="CE36" s="116">
        <v>0</v>
      </c>
      <c r="CF36" s="116">
        <v>0</v>
      </c>
      <c r="CG36" s="116">
        <v>0</v>
      </c>
      <c r="CH36" s="116">
        <f>SUM(BG36,+BO36,+CG36)</f>
        <v>81025</v>
      </c>
      <c r="CI36" s="116">
        <f>SUM(AE36,+BG36)</f>
        <v>198815</v>
      </c>
      <c r="CJ36" s="116">
        <f>SUM(AF36,+BH36)</f>
        <v>198815</v>
      </c>
      <c r="CK36" s="116">
        <f>SUM(AG36,+BI36)</f>
        <v>0</v>
      </c>
      <c r="CL36" s="116">
        <f>SUM(AH36,+BJ36)</f>
        <v>193600</v>
      </c>
      <c r="CM36" s="116">
        <f>SUM(AI36,+BK36)</f>
        <v>5215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632315</v>
      </c>
      <c r="CR36" s="116">
        <f>SUM(AN36,+BP36)</f>
        <v>77911</v>
      </c>
      <c r="CS36" s="116">
        <f>SUM(AO36,+BQ36)</f>
        <v>42137</v>
      </c>
      <c r="CT36" s="116">
        <f>SUM(AP36,+BR36)</f>
        <v>0</v>
      </c>
      <c r="CU36" s="116">
        <f>SUM(AQ36,+BS36)</f>
        <v>27935</v>
      </c>
      <c r="CV36" s="116">
        <f>SUM(AR36,+BT36)</f>
        <v>7839</v>
      </c>
      <c r="CW36" s="116">
        <f>SUM(AS36,+BU36)</f>
        <v>150079</v>
      </c>
      <c r="CX36" s="116">
        <f>SUM(AT36,+BV36)</f>
        <v>2107</v>
      </c>
      <c r="CY36" s="116">
        <f>SUM(AU36,+BW36)</f>
        <v>139615</v>
      </c>
      <c r="CZ36" s="116">
        <f>SUM(AV36,+BX36)</f>
        <v>8357</v>
      </c>
      <c r="DA36" s="116">
        <f>SUM(AW36,+BY36)</f>
        <v>0</v>
      </c>
      <c r="DB36" s="116">
        <f>SUM(AX36,+BZ36)</f>
        <v>404325</v>
      </c>
      <c r="DC36" s="116">
        <f>SUM(AY36,+CA36)</f>
        <v>236965</v>
      </c>
      <c r="DD36" s="116">
        <f>SUM(AZ36,+CB36)</f>
        <v>149076</v>
      </c>
      <c r="DE36" s="116">
        <f>SUM(BA36,+CC36)</f>
        <v>18284</v>
      </c>
      <c r="DF36" s="116">
        <f>SUM(BB36,+CD36)</f>
        <v>0</v>
      </c>
      <c r="DG36" s="116">
        <f>SUM(BC36,+CE36)</f>
        <v>0</v>
      </c>
      <c r="DH36" s="116">
        <f>SUM(BD36,+CF36)</f>
        <v>0</v>
      </c>
      <c r="DI36" s="116">
        <f>SUM(BE36,+CG36)</f>
        <v>0</v>
      </c>
      <c r="DJ36" s="116">
        <f>SUM(BF36,+CH36)</f>
        <v>831130</v>
      </c>
    </row>
    <row r="37" spans="1:114" ht="13.5" customHeight="1" x14ac:dyDescent="0.15">
      <c r="A37" s="114" t="s">
        <v>16</v>
      </c>
      <c r="B37" s="115" t="s">
        <v>394</v>
      </c>
      <c r="C37" s="114" t="s">
        <v>395</v>
      </c>
      <c r="D37" s="116">
        <f>SUM(E37,+L37)</f>
        <v>83812</v>
      </c>
      <c r="E37" s="116">
        <f>SUM(F37:I37,K37)</f>
        <v>1006</v>
      </c>
      <c r="F37" s="116">
        <v>0</v>
      </c>
      <c r="G37" s="116">
        <v>0</v>
      </c>
      <c r="H37" s="116">
        <v>0</v>
      </c>
      <c r="I37" s="116">
        <v>885</v>
      </c>
      <c r="J37" s="117" t="s">
        <v>404</v>
      </c>
      <c r="K37" s="116">
        <v>121</v>
      </c>
      <c r="L37" s="116">
        <v>82806</v>
      </c>
      <c r="M37" s="116">
        <f>SUM(N37,+U37)</f>
        <v>15791</v>
      </c>
      <c r="N37" s="116">
        <f>SUM(O37:R37,T37)</f>
        <v>350</v>
      </c>
      <c r="O37" s="116">
        <v>0</v>
      </c>
      <c r="P37" s="116">
        <v>0</v>
      </c>
      <c r="Q37" s="116">
        <v>0</v>
      </c>
      <c r="R37" s="116">
        <v>350</v>
      </c>
      <c r="S37" s="117" t="s">
        <v>404</v>
      </c>
      <c r="T37" s="116">
        <v>0</v>
      </c>
      <c r="U37" s="116">
        <v>15441</v>
      </c>
      <c r="V37" s="116">
        <f>+SUM(D37,M37)</f>
        <v>99603</v>
      </c>
      <c r="W37" s="116">
        <f>+SUM(E37,N37)</f>
        <v>1356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1235</v>
      </c>
      <c r="AB37" s="117" t="str">
        <f>IF(+SUM(J37,S37)=0,"-",+SUM(J37,S37))</f>
        <v>-</v>
      </c>
      <c r="AC37" s="116">
        <f>+SUM(K37,T37)</f>
        <v>121</v>
      </c>
      <c r="AD37" s="116">
        <f>+SUM(L37,U37)</f>
        <v>98247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16684</v>
      </c>
      <c r="AM37" s="116">
        <f>SUM(AN37,AS37,AW37,AX37,BD37)</f>
        <v>0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67128</v>
      </c>
      <c r="BD37" s="116">
        <v>0</v>
      </c>
      <c r="BE37" s="116">
        <v>0</v>
      </c>
      <c r="BF37" s="116">
        <f>SUM(AE37,+AM37,+BE37)</f>
        <v>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15791</v>
      </c>
      <c r="BP37" s="116">
        <f>SUM(BQ37:BT37)</f>
        <v>2591</v>
      </c>
      <c r="BQ37" s="116">
        <v>2591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13200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0</v>
      </c>
      <c r="CF37" s="116">
        <v>0</v>
      </c>
      <c r="CG37" s="116">
        <v>0</v>
      </c>
      <c r="CH37" s="116">
        <f>SUM(BG37,+BO37,+CG37)</f>
        <v>15791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16684</v>
      </c>
      <c r="CQ37" s="116">
        <f>SUM(AM37,+BO37)</f>
        <v>15791</v>
      </c>
      <c r="CR37" s="116">
        <f>SUM(AN37,+BP37)</f>
        <v>2591</v>
      </c>
      <c r="CS37" s="116">
        <f>SUM(AO37,+BQ37)</f>
        <v>2591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13200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67128</v>
      </c>
      <c r="DH37" s="116">
        <f>SUM(BD37,+CF37)</f>
        <v>0</v>
      </c>
      <c r="DI37" s="116">
        <f>SUM(BE37,+CG37)</f>
        <v>0</v>
      </c>
      <c r="DJ37" s="116">
        <f>SUM(BF37,+CH37)</f>
        <v>15791</v>
      </c>
    </row>
    <row r="38" spans="1:114" ht="13.5" customHeight="1" x14ac:dyDescent="0.15">
      <c r="A38" s="114" t="s">
        <v>16</v>
      </c>
      <c r="B38" s="115" t="s">
        <v>398</v>
      </c>
      <c r="C38" s="114" t="s">
        <v>399</v>
      </c>
      <c r="D38" s="116">
        <f>SUM(E38,+L38)</f>
        <v>544182</v>
      </c>
      <c r="E38" s="116">
        <f>SUM(F38:I38,K38)</f>
        <v>1434</v>
      </c>
      <c r="F38" s="116">
        <v>0</v>
      </c>
      <c r="G38" s="116">
        <v>0</v>
      </c>
      <c r="H38" s="116">
        <v>0</v>
      </c>
      <c r="I38" s="116">
        <v>1350</v>
      </c>
      <c r="J38" s="117" t="s">
        <v>404</v>
      </c>
      <c r="K38" s="116">
        <v>84</v>
      </c>
      <c r="L38" s="116">
        <v>542748</v>
      </c>
      <c r="M38" s="116">
        <f>SUM(N38,+U38)</f>
        <v>53322</v>
      </c>
      <c r="N38" s="116">
        <f>SUM(O38:R38,T38)</f>
        <v>1015</v>
      </c>
      <c r="O38" s="116">
        <v>0</v>
      </c>
      <c r="P38" s="116">
        <v>0</v>
      </c>
      <c r="Q38" s="116">
        <v>0</v>
      </c>
      <c r="R38" s="116">
        <v>1003</v>
      </c>
      <c r="S38" s="117" t="s">
        <v>404</v>
      </c>
      <c r="T38" s="116">
        <v>12</v>
      </c>
      <c r="U38" s="116">
        <v>52307</v>
      </c>
      <c r="V38" s="116">
        <f>+SUM(D38,M38)</f>
        <v>597504</v>
      </c>
      <c r="W38" s="116">
        <f>+SUM(E38,N38)</f>
        <v>2449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2353</v>
      </c>
      <c r="AB38" s="117" t="str">
        <f>IF(+SUM(J38,S38)=0,"-",+SUM(J38,S38))</f>
        <v>-</v>
      </c>
      <c r="AC38" s="116">
        <f>+SUM(K38,T38)</f>
        <v>96</v>
      </c>
      <c r="AD38" s="116">
        <f>+SUM(L38,U38)</f>
        <v>595055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12250</v>
      </c>
      <c r="AM38" s="116">
        <f>SUM(AN38,AS38,AW38,AX38,BD38)</f>
        <v>237881</v>
      </c>
      <c r="AN38" s="116">
        <f>SUM(AO38:AR38)</f>
        <v>102301</v>
      </c>
      <c r="AO38" s="116">
        <v>34096</v>
      </c>
      <c r="AP38" s="116">
        <v>41375</v>
      </c>
      <c r="AQ38" s="116">
        <v>26830</v>
      </c>
      <c r="AR38" s="116">
        <v>0</v>
      </c>
      <c r="AS38" s="116">
        <f>SUM(AT38:AV38)</f>
        <v>3174</v>
      </c>
      <c r="AT38" s="116">
        <v>3174</v>
      </c>
      <c r="AU38" s="116">
        <v>0</v>
      </c>
      <c r="AV38" s="116">
        <v>0</v>
      </c>
      <c r="AW38" s="116">
        <v>0</v>
      </c>
      <c r="AX38" s="116">
        <f>SUM(AY38:BB38)</f>
        <v>132406</v>
      </c>
      <c r="AY38" s="116">
        <v>126093</v>
      </c>
      <c r="AZ38" s="116">
        <v>0</v>
      </c>
      <c r="BA38" s="116">
        <v>0</v>
      </c>
      <c r="BB38" s="116">
        <v>6313</v>
      </c>
      <c r="BC38" s="116">
        <v>292944</v>
      </c>
      <c r="BD38" s="116">
        <v>0</v>
      </c>
      <c r="BE38" s="116">
        <v>1107</v>
      </c>
      <c r="BF38" s="116">
        <f>SUM(AE38,+AM38,+BE38)</f>
        <v>238988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53322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53322</v>
      </c>
      <c r="CA38" s="116">
        <v>29382</v>
      </c>
      <c r="CB38" s="116">
        <v>0</v>
      </c>
      <c r="CC38" s="116">
        <v>23940</v>
      </c>
      <c r="CD38" s="116">
        <v>0</v>
      </c>
      <c r="CE38" s="116">
        <v>0</v>
      </c>
      <c r="CF38" s="116">
        <v>0</v>
      </c>
      <c r="CG38" s="116">
        <v>0</v>
      </c>
      <c r="CH38" s="116">
        <f>SUM(BG38,+BO38,+CG38)</f>
        <v>53322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12250</v>
      </c>
      <c r="CQ38" s="116">
        <f>SUM(AM38,+BO38)</f>
        <v>291203</v>
      </c>
      <c r="CR38" s="116">
        <f>SUM(AN38,+BP38)</f>
        <v>102301</v>
      </c>
      <c r="CS38" s="116">
        <f>SUM(AO38,+BQ38)</f>
        <v>34096</v>
      </c>
      <c r="CT38" s="116">
        <f>SUM(AP38,+BR38)</f>
        <v>41375</v>
      </c>
      <c r="CU38" s="116">
        <f>SUM(AQ38,+BS38)</f>
        <v>26830</v>
      </c>
      <c r="CV38" s="116">
        <f>SUM(AR38,+BT38)</f>
        <v>0</v>
      </c>
      <c r="CW38" s="116">
        <f>SUM(AS38,+BU38)</f>
        <v>3174</v>
      </c>
      <c r="CX38" s="116">
        <f>SUM(AT38,+BV38)</f>
        <v>3174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185728</v>
      </c>
      <c r="DC38" s="116">
        <f>SUM(AY38,+CA38)</f>
        <v>155475</v>
      </c>
      <c r="DD38" s="116">
        <f>SUM(AZ38,+CB38)</f>
        <v>0</v>
      </c>
      <c r="DE38" s="116">
        <f>SUM(BA38,+CC38)</f>
        <v>23940</v>
      </c>
      <c r="DF38" s="116">
        <f>SUM(BB38,+CD38)</f>
        <v>6313</v>
      </c>
      <c r="DG38" s="116">
        <f>SUM(BC38,+CE38)</f>
        <v>292944</v>
      </c>
      <c r="DH38" s="116">
        <f>SUM(BD38,+CF38)</f>
        <v>0</v>
      </c>
      <c r="DI38" s="116">
        <f>SUM(BE38,+CG38)</f>
        <v>1107</v>
      </c>
      <c r="DJ38" s="116">
        <f>SUM(BF38,+CH38)</f>
        <v>292310</v>
      </c>
    </row>
    <row r="39" spans="1:114" ht="13.5" customHeight="1" x14ac:dyDescent="0.15">
      <c r="A39" s="114" t="s">
        <v>16</v>
      </c>
      <c r="B39" s="115" t="s">
        <v>400</v>
      </c>
      <c r="C39" s="114" t="s">
        <v>401</v>
      </c>
      <c r="D39" s="116">
        <f>SUM(E39,+L39)</f>
        <v>717621</v>
      </c>
      <c r="E39" s="116">
        <f>SUM(F39:I39,K39)</f>
        <v>54413</v>
      </c>
      <c r="F39" s="116">
        <v>0</v>
      </c>
      <c r="G39" s="116">
        <v>0</v>
      </c>
      <c r="H39" s="116">
        <v>0</v>
      </c>
      <c r="I39" s="116">
        <v>54413</v>
      </c>
      <c r="J39" s="117" t="s">
        <v>404</v>
      </c>
      <c r="K39" s="116">
        <v>0</v>
      </c>
      <c r="L39" s="116">
        <v>663208</v>
      </c>
      <c r="M39" s="116">
        <f>SUM(N39,+U39)</f>
        <v>83332</v>
      </c>
      <c r="N39" s="116">
        <f>SUM(O39:R39,T39)</f>
        <v>13764</v>
      </c>
      <c r="O39" s="116">
        <v>0</v>
      </c>
      <c r="P39" s="116">
        <v>0</v>
      </c>
      <c r="Q39" s="116">
        <v>0</v>
      </c>
      <c r="R39" s="116">
        <v>13764</v>
      </c>
      <c r="S39" s="117" t="s">
        <v>404</v>
      </c>
      <c r="T39" s="116">
        <v>0</v>
      </c>
      <c r="U39" s="116">
        <v>69568</v>
      </c>
      <c r="V39" s="116">
        <f>+SUM(D39,M39)</f>
        <v>800953</v>
      </c>
      <c r="W39" s="116">
        <f>+SUM(E39,N39)</f>
        <v>68177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68177</v>
      </c>
      <c r="AB39" s="117" t="str">
        <f>IF(+SUM(J39,S39)=0,"-",+SUM(J39,S39))</f>
        <v>-</v>
      </c>
      <c r="AC39" s="116">
        <f>+SUM(K39,T39)</f>
        <v>0</v>
      </c>
      <c r="AD39" s="116">
        <f>+SUM(L39,U39)</f>
        <v>732776</v>
      </c>
      <c r="AE39" s="116">
        <f>SUM(AF39,+AK39)</f>
        <v>25515</v>
      </c>
      <c r="AF39" s="116">
        <f>SUM(AG39:AJ39)</f>
        <v>25515</v>
      </c>
      <c r="AG39" s="116">
        <v>0</v>
      </c>
      <c r="AH39" s="116">
        <v>25515</v>
      </c>
      <c r="AI39" s="116">
        <v>0</v>
      </c>
      <c r="AJ39" s="116">
        <v>0</v>
      </c>
      <c r="AK39" s="116">
        <v>0</v>
      </c>
      <c r="AL39" s="116">
        <v>36842</v>
      </c>
      <c r="AM39" s="116">
        <f>SUM(AN39,AS39,AW39,AX39,BD39)</f>
        <v>647771</v>
      </c>
      <c r="AN39" s="116">
        <f>SUM(AO39:AR39)</f>
        <v>111958</v>
      </c>
      <c r="AO39" s="116">
        <v>21817</v>
      </c>
      <c r="AP39" s="116">
        <v>90141</v>
      </c>
      <c r="AQ39" s="116">
        <v>0</v>
      </c>
      <c r="AR39" s="116">
        <v>0</v>
      </c>
      <c r="AS39" s="116">
        <f>SUM(AT39:AV39)</f>
        <v>28739</v>
      </c>
      <c r="AT39" s="116">
        <v>12405</v>
      </c>
      <c r="AU39" s="116">
        <v>15880</v>
      </c>
      <c r="AV39" s="116">
        <v>454</v>
      </c>
      <c r="AW39" s="116">
        <v>8180</v>
      </c>
      <c r="AX39" s="116">
        <f>SUM(AY39:BB39)</f>
        <v>498894</v>
      </c>
      <c r="AY39" s="116">
        <v>118608</v>
      </c>
      <c r="AZ39" s="116">
        <v>330670</v>
      </c>
      <c r="BA39" s="116">
        <v>40237</v>
      </c>
      <c r="BB39" s="116">
        <v>9379</v>
      </c>
      <c r="BC39" s="116">
        <v>0</v>
      </c>
      <c r="BD39" s="116">
        <v>0</v>
      </c>
      <c r="BE39" s="116">
        <v>7493</v>
      </c>
      <c r="BF39" s="116">
        <f>SUM(AE39,+AM39,+BE39)</f>
        <v>680779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82857</v>
      </c>
      <c r="BP39" s="116">
        <f>SUM(BQ39:BT39)</f>
        <v>36697</v>
      </c>
      <c r="BQ39" s="116">
        <v>12555</v>
      </c>
      <c r="BR39" s="116">
        <v>24142</v>
      </c>
      <c r="BS39" s="116">
        <v>0</v>
      </c>
      <c r="BT39" s="116">
        <v>0</v>
      </c>
      <c r="BU39" s="116">
        <f>SUM(BV39:BX39)</f>
        <v>28383</v>
      </c>
      <c r="BV39" s="116">
        <v>2589</v>
      </c>
      <c r="BW39" s="116">
        <v>24030</v>
      </c>
      <c r="BX39" s="116">
        <v>1764</v>
      </c>
      <c r="BY39" s="116">
        <v>0</v>
      </c>
      <c r="BZ39" s="116">
        <f>SUM(CA39:CD39)</f>
        <v>17777</v>
      </c>
      <c r="CA39" s="116">
        <v>0</v>
      </c>
      <c r="CB39" s="116">
        <v>13315</v>
      </c>
      <c r="CC39" s="116">
        <v>0</v>
      </c>
      <c r="CD39" s="116">
        <v>4462</v>
      </c>
      <c r="CE39" s="116">
        <v>0</v>
      </c>
      <c r="CF39" s="116">
        <v>0</v>
      </c>
      <c r="CG39" s="116">
        <v>475</v>
      </c>
      <c r="CH39" s="116">
        <f>SUM(BG39,+BO39,+CG39)</f>
        <v>83332</v>
      </c>
      <c r="CI39" s="116">
        <f>SUM(AE39,+BG39)</f>
        <v>25515</v>
      </c>
      <c r="CJ39" s="116">
        <f>SUM(AF39,+BH39)</f>
        <v>25515</v>
      </c>
      <c r="CK39" s="116">
        <f>SUM(AG39,+BI39)</f>
        <v>0</v>
      </c>
      <c r="CL39" s="116">
        <f>SUM(AH39,+BJ39)</f>
        <v>25515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36842</v>
      </c>
      <c r="CQ39" s="116">
        <f>SUM(AM39,+BO39)</f>
        <v>730628</v>
      </c>
      <c r="CR39" s="116">
        <f>SUM(AN39,+BP39)</f>
        <v>148655</v>
      </c>
      <c r="CS39" s="116">
        <f>SUM(AO39,+BQ39)</f>
        <v>34372</v>
      </c>
      <c r="CT39" s="116">
        <f>SUM(AP39,+BR39)</f>
        <v>114283</v>
      </c>
      <c r="CU39" s="116">
        <f>SUM(AQ39,+BS39)</f>
        <v>0</v>
      </c>
      <c r="CV39" s="116">
        <f>SUM(AR39,+BT39)</f>
        <v>0</v>
      </c>
      <c r="CW39" s="116">
        <f>SUM(AS39,+BU39)</f>
        <v>57122</v>
      </c>
      <c r="CX39" s="116">
        <f>SUM(AT39,+BV39)</f>
        <v>14994</v>
      </c>
      <c r="CY39" s="116">
        <f>SUM(AU39,+BW39)</f>
        <v>39910</v>
      </c>
      <c r="CZ39" s="116">
        <f>SUM(AV39,+BX39)</f>
        <v>2218</v>
      </c>
      <c r="DA39" s="116">
        <f>SUM(AW39,+BY39)</f>
        <v>8180</v>
      </c>
      <c r="DB39" s="116">
        <f>SUM(AX39,+BZ39)</f>
        <v>516671</v>
      </c>
      <c r="DC39" s="116">
        <f>SUM(AY39,+CA39)</f>
        <v>118608</v>
      </c>
      <c r="DD39" s="116">
        <f>SUM(AZ39,+CB39)</f>
        <v>343985</v>
      </c>
      <c r="DE39" s="116">
        <f>SUM(BA39,+CC39)</f>
        <v>40237</v>
      </c>
      <c r="DF39" s="116">
        <f>SUM(BB39,+CD39)</f>
        <v>13841</v>
      </c>
      <c r="DG39" s="116">
        <f>SUM(BC39,+CE39)</f>
        <v>0</v>
      </c>
      <c r="DH39" s="116">
        <f>SUM(BD39,+CF39)</f>
        <v>0</v>
      </c>
      <c r="DI39" s="116">
        <f>SUM(BE39,+CG39)</f>
        <v>7968</v>
      </c>
      <c r="DJ39" s="116">
        <f>SUM(BF39,+CH39)</f>
        <v>764111</v>
      </c>
    </row>
    <row r="40" spans="1:114" ht="13.5" customHeight="1" x14ac:dyDescent="0.15">
      <c r="A40" s="114" t="s">
        <v>16</v>
      </c>
      <c r="B40" s="115" t="s">
        <v>402</v>
      </c>
      <c r="C40" s="114" t="s">
        <v>403</v>
      </c>
      <c r="D40" s="116">
        <f>SUM(E40,+L40)</f>
        <v>68474</v>
      </c>
      <c r="E40" s="116">
        <f>SUM(F40:I40,K40)</f>
        <v>11189</v>
      </c>
      <c r="F40" s="116">
        <v>0</v>
      </c>
      <c r="G40" s="116">
        <v>0</v>
      </c>
      <c r="H40" s="116">
        <v>0</v>
      </c>
      <c r="I40" s="116">
        <v>3398</v>
      </c>
      <c r="J40" s="117" t="s">
        <v>404</v>
      </c>
      <c r="K40" s="116">
        <v>7791</v>
      </c>
      <c r="L40" s="116">
        <v>57285</v>
      </c>
      <c r="M40" s="116">
        <f>SUM(N40,+U40)</f>
        <v>7178</v>
      </c>
      <c r="N40" s="116">
        <f>SUM(O40:R40,T40)</f>
        <v>3498</v>
      </c>
      <c r="O40" s="116">
        <v>0</v>
      </c>
      <c r="P40" s="116">
        <v>0</v>
      </c>
      <c r="Q40" s="116">
        <v>0</v>
      </c>
      <c r="R40" s="116">
        <v>3498</v>
      </c>
      <c r="S40" s="117" t="s">
        <v>404</v>
      </c>
      <c r="T40" s="116">
        <v>0</v>
      </c>
      <c r="U40" s="116">
        <v>3680</v>
      </c>
      <c r="V40" s="116">
        <f>+SUM(D40,M40)</f>
        <v>75652</v>
      </c>
      <c r="W40" s="116">
        <f>+SUM(E40,N40)</f>
        <v>14687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6896</v>
      </c>
      <c r="AB40" s="117" t="str">
        <f>IF(+SUM(J40,S40)=0,"-",+SUM(J40,S40))</f>
        <v>-</v>
      </c>
      <c r="AC40" s="116">
        <f>+SUM(K40,T40)</f>
        <v>7791</v>
      </c>
      <c r="AD40" s="116">
        <f>+SUM(L40,U40)</f>
        <v>60965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7424</v>
      </c>
      <c r="AM40" s="116">
        <f>SUM(AN40,AS40,AW40,AX40,BD40)</f>
        <v>61050</v>
      </c>
      <c r="AN40" s="116">
        <f>SUM(AO40:AR40)</f>
        <v>35074</v>
      </c>
      <c r="AO40" s="116">
        <v>7555</v>
      </c>
      <c r="AP40" s="116">
        <v>27519</v>
      </c>
      <c r="AQ40" s="116">
        <v>0</v>
      </c>
      <c r="AR40" s="116">
        <v>0</v>
      </c>
      <c r="AS40" s="116">
        <f>SUM(AT40:AV40)</f>
        <v>1714</v>
      </c>
      <c r="AT40" s="116">
        <v>1593</v>
      </c>
      <c r="AU40" s="116">
        <v>121</v>
      </c>
      <c r="AV40" s="116">
        <v>0</v>
      </c>
      <c r="AW40" s="116">
        <v>260</v>
      </c>
      <c r="AX40" s="116">
        <f>SUM(AY40:BB40)</f>
        <v>24002</v>
      </c>
      <c r="AY40" s="116">
        <v>722</v>
      </c>
      <c r="AZ40" s="116">
        <v>19691</v>
      </c>
      <c r="BA40" s="116">
        <v>2643</v>
      </c>
      <c r="BB40" s="116">
        <v>946</v>
      </c>
      <c r="BC40" s="116">
        <v>0</v>
      </c>
      <c r="BD40" s="116">
        <v>0</v>
      </c>
      <c r="BE40" s="116">
        <v>0</v>
      </c>
      <c r="BF40" s="116">
        <f>SUM(AE40,+AM40,+BE40)</f>
        <v>61050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6401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6401</v>
      </c>
      <c r="CA40" s="116">
        <v>5043</v>
      </c>
      <c r="CB40" s="116">
        <v>1358</v>
      </c>
      <c r="CC40" s="116">
        <v>0</v>
      </c>
      <c r="CD40" s="116">
        <v>0</v>
      </c>
      <c r="CE40" s="116">
        <v>0</v>
      </c>
      <c r="CF40" s="116">
        <v>0</v>
      </c>
      <c r="CG40" s="116">
        <v>777</v>
      </c>
      <c r="CH40" s="116">
        <f>SUM(BG40,+BO40,+CG40)</f>
        <v>7178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7424</v>
      </c>
      <c r="CQ40" s="116">
        <f>SUM(AM40,+BO40)</f>
        <v>67451</v>
      </c>
      <c r="CR40" s="116">
        <f>SUM(AN40,+BP40)</f>
        <v>35074</v>
      </c>
      <c r="CS40" s="116">
        <f>SUM(AO40,+BQ40)</f>
        <v>7555</v>
      </c>
      <c r="CT40" s="116">
        <f>SUM(AP40,+BR40)</f>
        <v>27519</v>
      </c>
      <c r="CU40" s="116">
        <f>SUM(AQ40,+BS40)</f>
        <v>0</v>
      </c>
      <c r="CV40" s="116">
        <f>SUM(AR40,+BT40)</f>
        <v>0</v>
      </c>
      <c r="CW40" s="116">
        <f>SUM(AS40,+BU40)</f>
        <v>1714</v>
      </c>
      <c r="CX40" s="116">
        <f>SUM(AT40,+BV40)</f>
        <v>1593</v>
      </c>
      <c r="CY40" s="116">
        <f>SUM(AU40,+BW40)</f>
        <v>121</v>
      </c>
      <c r="CZ40" s="116">
        <f>SUM(AV40,+BX40)</f>
        <v>0</v>
      </c>
      <c r="DA40" s="116">
        <f>SUM(AW40,+BY40)</f>
        <v>260</v>
      </c>
      <c r="DB40" s="116">
        <f>SUM(AX40,+BZ40)</f>
        <v>30403</v>
      </c>
      <c r="DC40" s="116">
        <f>SUM(AY40,+CA40)</f>
        <v>5765</v>
      </c>
      <c r="DD40" s="116">
        <f>SUM(AZ40,+CB40)</f>
        <v>21049</v>
      </c>
      <c r="DE40" s="116">
        <f>SUM(BA40,+CC40)</f>
        <v>2643</v>
      </c>
      <c r="DF40" s="116">
        <f>SUM(BB40,+CD40)</f>
        <v>946</v>
      </c>
      <c r="DG40" s="116">
        <f>SUM(BC40,+CE40)</f>
        <v>0</v>
      </c>
      <c r="DH40" s="116">
        <f>SUM(BD40,+CF40)</f>
        <v>0</v>
      </c>
      <c r="DI40" s="116">
        <f>SUM(BE40,+CG40)</f>
        <v>777</v>
      </c>
      <c r="DJ40" s="116">
        <f>SUM(BF40,+CH40)</f>
        <v>68228</v>
      </c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神奈川県</v>
      </c>
      <c r="B7" s="132" t="str">
        <f>'廃棄物事業経費（市町村）'!B7</f>
        <v>14000</v>
      </c>
      <c r="C7" s="131" t="s">
        <v>33</v>
      </c>
      <c r="D7" s="133">
        <f>SUM(E7,+L7)</f>
        <v>2939189</v>
      </c>
      <c r="E7" s="133">
        <f>SUM(F7:I7)+K7</f>
        <v>2874930</v>
      </c>
      <c r="F7" s="133">
        <f t="shared" ref="F7:L7" si="0">SUM(F$8:F$57)</f>
        <v>345098</v>
      </c>
      <c r="G7" s="133">
        <f t="shared" si="0"/>
        <v>258130</v>
      </c>
      <c r="H7" s="133">
        <f t="shared" si="0"/>
        <v>1192676</v>
      </c>
      <c r="I7" s="133">
        <f t="shared" si="0"/>
        <v>816621</v>
      </c>
      <c r="J7" s="133">
        <f t="shared" si="0"/>
        <v>3378504</v>
      </c>
      <c r="K7" s="133">
        <f t="shared" si="0"/>
        <v>262405</v>
      </c>
      <c r="L7" s="133">
        <f t="shared" si="0"/>
        <v>64259</v>
      </c>
      <c r="M7" s="133">
        <f>SUM(N7,+U7)</f>
        <v>54024</v>
      </c>
      <c r="N7" s="133">
        <f>SUM(O7:R7,T7)</f>
        <v>54024</v>
      </c>
      <c r="O7" s="133">
        <f t="shared" ref="O7:U7" si="1">SUM(O$8:O$57)</f>
        <v>0</v>
      </c>
      <c r="P7" s="133">
        <f t="shared" si="1"/>
        <v>3575</v>
      </c>
      <c r="Q7" s="133">
        <f t="shared" si="1"/>
        <v>0</v>
      </c>
      <c r="R7" s="133">
        <f t="shared" si="1"/>
        <v>0</v>
      </c>
      <c r="S7" s="133">
        <f t="shared" si="1"/>
        <v>196334</v>
      </c>
      <c r="T7" s="133">
        <f t="shared" si="1"/>
        <v>50449</v>
      </c>
      <c r="U7" s="133">
        <f t="shared" si="1"/>
        <v>0</v>
      </c>
      <c r="V7" s="133">
        <f t="shared" ref="V7:AD7" si="2">+SUM(D7,M7)</f>
        <v>2993213</v>
      </c>
      <c r="W7" s="133">
        <f t="shared" si="2"/>
        <v>2928954</v>
      </c>
      <c r="X7" s="133">
        <f t="shared" si="2"/>
        <v>345098</v>
      </c>
      <c r="Y7" s="133">
        <f t="shared" si="2"/>
        <v>261705</v>
      </c>
      <c r="Z7" s="133">
        <f t="shared" si="2"/>
        <v>1192676</v>
      </c>
      <c r="AA7" s="133">
        <f t="shared" si="2"/>
        <v>816621</v>
      </c>
      <c r="AB7" s="133">
        <f t="shared" si="2"/>
        <v>3574838</v>
      </c>
      <c r="AC7" s="133">
        <f t="shared" si="2"/>
        <v>312854</v>
      </c>
      <c r="AD7" s="133">
        <f t="shared" si="2"/>
        <v>64259</v>
      </c>
      <c r="AE7" s="133">
        <f>SUM(AF7,+AK7)</f>
        <v>1946572</v>
      </c>
      <c r="AF7" s="133">
        <f>SUM(AG7:AJ7)</f>
        <v>1913247</v>
      </c>
      <c r="AG7" s="133">
        <f>SUM(AG$8:AG$57)</f>
        <v>0</v>
      </c>
      <c r="AH7" s="133">
        <f>SUM(AH$8:AH$57)</f>
        <v>1913247</v>
      </c>
      <c r="AI7" s="133">
        <f>SUM(AI$8:AI$57)</f>
        <v>0</v>
      </c>
      <c r="AJ7" s="133">
        <f>SUM(AJ$8:AJ$57)</f>
        <v>0</v>
      </c>
      <c r="AK7" s="133">
        <f>SUM(AK$8:AK$57)</f>
        <v>33325</v>
      </c>
      <c r="AL7" s="136" t="s">
        <v>311</v>
      </c>
      <c r="AM7" s="133">
        <f>SUM(AN7,AS7,AW7,AX7,BD7)</f>
        <v>4178636</v>
      </c>
      <c r="AN7" s="133">
        <f>SUM(AO7:AR7)</f>
        <v>741324</v>
      </c>
      <c r="AO7" s="133">
        <f>SUM(AO$8:AO$57)</f>
        <v>492235</v>
      </c>
      <c r="AP7" s="133">
        <f>SUM(AP$8:AP$57)</f>
        <v>0</v>
      </c>
      <c r="AQ7" s="133">
        <f>SUM(AQ$8:AQ$57)</f>
        <v>249089</v>
      </c>
      <c r="AR7" s="133">
        <f>SUM(AR$8:AR$57)</f>
        <v>0</v>
      </c>
      <c r="AS7" s="133">
        <f>SUM(AT7:AV7)</f>
        <v>829635</v>
      </c>
      <c r="AT7" s="133">
        <f>SUM(AT$8:AT$57)</f>
        <v>0</v>
      </c>
      <c r="AU7" s="133">
        <f>SUM(AU$8:AU$57)</f>
        <v>764784</v>
      </c>
      <c r="AV7" s="133">
        <f>SUM(AV$8:AV$57)</f>
        <v>64851</v>
      </c>
      <c r="AW7" s="133">
        <f>SUM(AW$8:AW$57)</f>
        <v>0</v>
      </c>
      <c r="AX7" s="133">
        <f>SUM(AY7:BB7)</f>
        <v>2607677</v>
      </c>
      <c r="AY7" s="133">
        <f>SUM(AY$8:AY$57)</f>
        <v>0</v>
      </c>
      <c r="AZ7" s="133">
        <f>SUM(AZ$8:AZ$57)</f>
        <v>2210369</v>
      </c>
      <c r="BA7" s="133">
        <f>SUM(BA$8:BA$57)</f>
        <v>397308</v>
      </c>
      <c r="BB7" s="133">
        <f>SUM(BB$8:BB$57)</f>
        <v>0</v>
      </c>
      <c r="BC7" s="136" t="s">
        <v>312</v>
      </c>
      <c r="BD7" s="133">
        <f>SUM(BD$8:BD$57)</f>
        <v>0</v>
      </c>
      <c r="BE7" s="133">
        <f>SUM(BE$8:BE$57)</f>
        <v>192485</v>
      </c>
      <c r="BF7" s="133">
        <f>SUM(AE7,+AM7,+BE7)</f>
        <v>6317693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243215</v>
      </c>
      <c r="BP7" s="133">
        <f>SUM(BQ7:BT7)</f>
        <v>110654</v>
      </c>
      <c r="BQ7" s="133">
        <f>SUM(BQ$8:BQ$57)</f>
        <v>52081</v>
      </c>
      <c r="BR7" s="133">
        <f>SUM(BR$8:BR$57)</f>
        <v>0</v>
      </c>
      <c r="BS7" s="133">
        <f>SUM(BS$8:BS$57)</f>
        <v>58573</v>
      </c>
      <c r="BT7" s="133">
        <f>SUM(BT$8:BT$57)</f>
        <v>0</v>
      </c>
      <c r="BU7" s="133">
        <f>SUM(BV7:BX7)</f>
        <v>108895</v>
      </c>
      <c r="BV7" s="133">
        <f>SUM(BV$8:BV$57)</f>
        <v>0</v>
      </c>
      <c r="BW7" s="133">
        <f>SUM(BW$8:BW$57)</f>
        <v>108895</v>
      </c>
      <c r="BX7" s="133">
        <f>SUM(BX$8:BX$57)</f>
        <v>0</v>
      </c>
      <c r="BY7" s="133">
        <f>SUM(BY$8:BY$57)</f>
        <v>0</v>
      </c>
      <c r="BZ7" s="133">
        <f>SUM(CA7:CD7)</f>
        <v>23666</v>
      </c>
      <c r="CA7" s="133">
        <f>SUM(CA$8:CA$57)</f>
        <v>0</v>
      </c>
      <c r="CB7" s="133">
        <f>SUM(CB$8:CB$57)</f>
        <v>22750</v>
      </c>
      <c r="CC7" s="133">
        <f>SUM(CC$8:CC$57)</f>
        <v>916</v>
      </c>
      <c r="CD7" s="133">
        <f>SUM(CD$8:CD$57)</f>
        <v>0</v>
      </c>
      <c r="CE7" s="136" t="s">
        <v>311</v>
      </c>
      <c r="CF7" s="133">
        <f>SUM(CF$8:CF$57)</f>
        <v>0</v>
      </c>
      <c r="CG7" s="133">
        <f>SUM(CG$8:CG$57)</f>
        <v>7143</v>
      </c>
      <c r="CH7" s="133">
        <f>SUM(BG7,+BO7,+CG7)</f>
        <v>250358</v>
      </c>
      <c r="CI7" s="133">
        <f t="shared" ref="CI7:CO7" si="3">SUM(AE7,+BG7)</f>
        <v>1946572</v>
      </c>
      <c r="CJ7" s="133">
        <f>SUM(AF7,+BH7)</f>
        <v>1913247</v>
      </c>
      <c r="CK7" s="133">
        <f t="shared" si="3"/>
        <v>0</v>
      </c>
      <c r="CL7" s="133">
        <f t="shared" si="3"/>
        <v>1913247</v>
      </c>
      <c r="CM7" s="133">
        <f t="shared" si="3"/>
        <v>0</v>
      </c>
      <c r="CN7" s="133">
        <f t="shared" si="3"/>
        <v>0</v>
      </c>
      <c r="CO7" s="133">
        <f t="shared" si="3"/>
        <v>33325</v>
      </c>
      <c r="CP7" s="136" t="s">
        <v>311</v>
      </c>
      <c r="CQ7" s="133">
        <f t="shared" ref="CQ7:DF7" si="4">SUM(AM7,+BO7)</f>
        <v>4421851</v>
      </c>
      <c r="CR7" s="133">
        <f t="shared" si="4"/>
        <v>851978</v>
      </c>
      <c r="CS7" s="133">
        <f t="shared" si="4"/>
        <v>544316</v>
      </c>
      <c r="CT7" s="133">
        <f t="shared" si="4"/>
        <v>0</v>
      </c>
      <c r="CU7" s="133">
        <f t="shared" si="4"/>
        <v>307662</v>
      </c>
      <c r="CV7" s="133">
        <f t="shared" si="4"/>
        <v>0</v>
      </c>
      <c r="CW7" s="133">
        <f t="shared" si="4"/>
        <v>938530</v>
      </c>
      <c r="CX7" s="133">
        <f t="shared" si="4"/>
        <v>0</v>
      </c>
      <c r="CY7" s="133">
        <f t="shared" si="4"/>
        <v>873679</v>
      </c>
      <c r="CZ7" s="133">
        <f t="shared" si="4"/>
        <v>64851</v>
      </c>
      <c r="DA7" s="133">
        <f t="shared" si="4"/>
        <v>0</v>
      </c>
      <c r="DB7" s="133">
        <f t="shared" si="4"/>
        <v>2631343</v>
      </c>
      <c r="DC7" s="133">
        <f t="shared" si="4"/>
        <v>0</v>
      </c>
      <c r="DD7" s="133">
        <f t="shared" si="4"/>
        <v>2233119</v>
      </c>
      <c r="DE7" s="133">
        <f t="shared" si="4"/>
        <v>398224</v>
      </c>
      <c r="DF7" s="133">
        <f t="shared" si="4"/>
        <v>0</v>
      </c>
      <c r="DG7" s="136" t="s">
        <v>311</v>
      </c>
      <c r="DH7" s="133">
        <f>SUM(BD7,+CF7)</f>
        <v>0</v>
      </c>
      <c r="DI7" s="133">
        <f>SUM(BE7,+CG7)</f>
        <v>199628</v>
      </c>
      <c r="DJ7" s="133">
        <f>SUM(BF7,+CH7)</f>
        <v>6568051</v>
      </c>
    </row>
    <row r="8" spans="1:114" ht="13.5" customHeight="1" x14ac:dyDescent="0.15">
      <c r="A8" s="114" t="s">
        <v>16</v>
      </c>
      <c r="B8" s="115" t="s">
        <v>348</v>
      </c>
      <c r="C8" s="114" t="s">
        <v>349</v>
      </c>
      <c r="D8" s="116">
        <f>SUM(E8,+L8)</f>
        <v>349352</v>
      </c>
      <c r="E8" s="116">
        <f>SUM(F8:I8)+K8</f>
        <v>349352</v>
      </c>
      <c r="F8" s="116">
        <v>0</v>
      </c>
      <c r="G8" s="116">
        <v>6029</v>
      </c>
      <c r="H8" s="116">
        <v>0</v>
      </c>
      <c r="I8" s="116">
        <v>290215</v>
      </c>
      <c r="J8" s="116">
        <v>1522956</v>
      </c>
      <c r="K8" s="116">
        <v>53108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349352</v>
      </c>
      <c r="W8" s="116">
        <f>+SUM(E8,N8)</f>
        <v>349352</v>
      </c>
      <c r="X8" s="116">
        <f>+SUM(F8,O8)</f>
        <v>0</v>
      </c>
      <c r="Y8" s="116">
        <f>+SUM(G8,P8)</f>
        <v>6029</v>
      </c>
      <c r="Z8" s="116">
        <f>+SUM(H8,Q8)</f>
        <v>0</v>
      </c>
      <c r="AA8" s="116">
        <f>+SUM(I8,R8)</f>
        <v>290215</v>
      </c>
      <c r="AB8" s="116">
        <f>+SUM(J8,S8)</f>
        <v>1522956</v>
      </c>
      <c r="AC8" s="116">
        <f>+SUM(K8,T8)</f>
        <v>53108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404</v>
      </c>
      <c r="AM8" s="116">
        <f>SUM(AN8,AS8,AW8,AX8,BD8)</f>
        <v>1872308</v>
      </c>
      <c r="AN8" s="116">
        <f>SUM(AO8:AR8)</f>
        <v>262109</v>
      </c>
      <c r="AO8" s="116">
        <v>157403</v>
      </c>
      <c r="AP8" s="116">
        <v>0</v>
      </c>
      <c r="AQ8" s="116">
        <v>104706</v>
      </c>
      <c r="AR8" s="116">
        <v>0</v>
      </c>
      <c r="AS8" s="116">
        <f>SUM(AT8:AV8)</f>
        <v>437524</v>
      </c>
      <c r="AT8" s="116">
        <v>0</v>
      </c>
      <c r="AU8" s="116">
        <v>378846</v>
      </c>
      <c r="AV8" s="116">
        <v>58678</v>
      </c>
      <c r="AW8" s="116">
        <v>0</v>
      </c>
      <c r="AX8" s="116">
        <f>SUM(AY8:BB8)</f>
        <v>1172675</v>
      </c>
      <c r="AY8" s="116">
        <v>0</v>
      </c>
      <c r="AZ8" s="116">
        <v>907434</v>
      </c>
      <c r="BA8" s="116">
        <v>265241</v>
      </c>
      <c r="BB8" s="116">
        <v>0</v>
      </c>
      <c r="BC8" s="117" t="s">
        <v>404</v>
      </c>
      <c r="BD8" s="116">
        <v>0</v>
      </c>
      <c r="BE8" s="116">
        <v>0</v>
      </c>
      <c r="BF8" s="116">
        <f>SUM(AE8,+AM8,+BE8)</f>
        <v>1872308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404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404</v>
      </c>
      <c r="CF8" s="116">
        <v>0</v>
      </c>
      <c r="CG8" s="116">
        <v>0</v>
      </c>
      <c r="CH8" s="116">
        <f>SUM(BG8,+BO8,+CG8)</f>
        <v>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404</v>
      </c>
      <c r="CQ8" s="116">
        <f>SUM(AM8,+BO8)</f>
        <v>1872308</v>
      </c>
      <c r="CR8" s="116">
        <f>SUM(AN8,+BP8)</f>
        <v>262109</v>
      </c>
      <c r="CS8" s="116">
        <f>SUM(AO8,+BQ8)</f>
        <v>157403</v>
      </c>
      <c r="CT8" s="116">
        <f>SUM(AP8,+BR8)</f>
        <v>0</v>
      </c>
      <c r="CU8" s="116">
        <f>SUM(AQ8,+BS8)</f>
        <v>104706</v>
      </c>
      <c r="CV8" s="116">
        <f>SUM(AR8,+BT8)</f>
        <v>0</v>
      </c>
      <c r="CW8" s="116">
        <f>SUM(AS8,+BU8)</f>
        <v>437524</v>
      </c>
      <c r="CX8" s="116">
        <f>SUM(AT8,+BV8)</f>
        <v>0</v>
      </c>
      <c r="CY8" s="116">
        <f>SUM(AU8,+BW8)</f>
        <v>378846</v>
      </c>
      <c r="CZ8" s="116">
        <f>SUM(AV8,+BX8)</f>
        <v>58678</v>
      </c>
      <c r="DA8" s="116">
        <f>SUM(AW8,+BY8)</f>
        <v>0</v>
      </c>
      <c r="DB8" s="116">
        <f>SUM(AX8,+BZ8)</f>
        <v>1172675</v>
      </c>
      <c r="DC8" s="116">
        <f>SUM(AY8,+CA8)</f>
        <v>0</v>
      </c>
      <c r="DD8" s="116">
        <f>SUM(AZ8,+CB8)</f>
        <v>907434</v>
      </c>
      <c r="DE8" s="116">
        <f>SUM(BA8,+CC8)</f>
        <v>265241</v>
      </c>
      <c r="DF8" s="116">
        <f>SUM(BB8,+CD8)</f>
        <v>0</v>
      </c>
      <c r="DG8" s="117" t="s">
        <v>404</v>
      </c>
      <c r="DH8" s="116">
        <f>SUM(BD8,+CF8)</f>
        <v>0</v>
      </c>
      <c r="DI8" s="116">
        <f>SUM(BE8,+CG8)</f>
        <v>0</v>
      </c>
      <c r="DJ8" s="116">
        <f>SUM(BF8,+CH8)</f>
        <v>1872308</v>
      </c>
    </row>
    <row r="9" spans="1:114" ht="13.5" customHeight="1" x14ac:dyDescent="0.15">
      <c r="A9" s="114" t="s">
        <v>16</v>
      </c>
      <c r="B9" s="115" t="s">
        <v>360</v>
      </c>
      <c r="C9" s="114" t="s">
        <v>361</v>
      </c>
      <c r="D9" s="116">
        <f>SUM(E9,+L9)</f>
        <v>458490</v>
      </c>
      <c r="E9" s="116">
        <f>SUM(F9:I9)+K9</f>
        <v>458490</v>
      </c>
      <c r="F9" s="116">
        <v>15991</v>
      </c>
      <c r="G9" s="116">
        <v>12752</v>
      </c>
      <c r="H9" s="116">
        <v>4476</v>
      </c>
      <c r="I9" s="116">
        <v>423456</v>
      </c>
      <c r="J9" s="116">
        <v>742134</v>
      </c>
      <c r="K9" s="116">
        <v>1815</v>
      </c>
      <c r="L9" s="116">
        <v>0</v>
      </c>
      <c r="M9" s="116">
        <f>SUM(N9,+U9)</f>
        <v>26015</v>
      </c>
      <c r="N9" s="116">
        <f>SUM(O9:R9,T9)</f>
        <v>26015</v>
      </c>
      <c r="O9" s="116">
        <v>0</v>
      </c>
      <c r="P9" s="116">
        <v>0</v>
      </c>
      <c r="Q9" s="116">
        <v>0</v>
      </c>
      <c r="R9" s="116">
        <v>0</v>
      </c>
      <c r="S9" s="116">
        <v>116107</v>
      </c>
      <c r="T9" s="116">
        <v>26015</v>
      </c>
      <c r="U9" s="116">
        <v>0</v>
      </c>
      <c r="V9" s="116">
        <f>+SUM(D9,M9)</f>
        <v>484505</v>
      </c>
      <c r="W9" s="116">
        <f>+SUM(E9,N9)</f>
        <v>484505</v>
      </c>
      <c r="X9" s="116">
        <f>+SUM(F9,O9)</f>
        <v>15991</v>
      </c>
      <c r="Y9" s="116">
        <f>+SUM(G9,P9)</f>
        <v>12752</v>
      </c>
      <c r="Z9" s="116">
        <f>+SUM(H9,Q9)</f>
        <v>4476</v>
      </c>
      <c r="AA9" s="116">
        <f>+SUM(I9,R9)</f>
        <v>423456</v>
      </c>
      <c r="AB9" s="116">
        <f>+SUM(J9,S9)</f>
        <v>858241</v>
      </c>
      <c r="AC9" s="116">
        <f>+SUM(K9,T9)</f>
        <v>27830</v>
      </c>
      <c r="AD9" s="116">
        <f>+SUM(L9,U9)</f>
        <v>0</v>
      </c>
      <c r="AE9" s="116">
        <f>SUM(AF9,+AK9)</f>
        <v>34738</v>
      </c>
      <c r="AF9" s="116">
        <f>SUM(AG9:AJ9)</f>
        <v>9894</v>
      </c>
      <c r="AG9" s="116">
        <v>0</v>
      </c>
      <c r="AH9" s="116">
        <v>9894</v>
      </c>
      <c r="AI9" s="116">
        <v>0</v>
      </c>
      <c r="AJ9" s="116">
        <v>0</v>
      </c>
      <c r="AK9" s="116">
        <v>24844</v>
      </c>
      <c r="AL9" s="117" t="s">
        <v>404</v>
      </c>
      <c r="AM9" s="116">
        <f>SUM(AN9,AS9,AW9,AX9,BD9)</f>
        <v>1157395</v>
      </c>
      <c r="AN9" s="116">
        <f>SUM(AO9:AR9)</f>
        <v>257717</v>
      </c>
      <c r="AO9" s="116">
        <v>117144</v>
      </c>
      <c r="AP9" s="116">
        <v>0</v>
      </c>
      <c r="AQ9" s="116">
        <v>140573</v>
      </c>
      <c r="AR9" s="116">
        <v>0</v>
      </c>
      <c r="AS9" s="116">
        <f>SUM(AT9:AV9)</f>
        <v>17317</v>
      </c>
      <c r="AT9" s="116">
        <v>0</v>
      </c>
      <c r="AU9" s="116">
        <v>17317</v>
      </c>
      <c r="AV9" s="116">
        <v>0</v>
      </c>
      <c r="AW9" s="116">
        <v>0</v>
      </c>
      <c r="AX9" s="116">
        <f>SUM(AY9:BB9)</f>
        <v>882361</v>
      </c>
      <c r="AY9" s="116">
        <v>0</v>
      </c>
      <c r="AZ9" s="116">
        <v>882361</v>
      </c>
      <c r="BA9" s="116">
        <v>0</v>
      </c>
      <c r="BB9" s="116">
        <v>0</v>
      </c>
      <c r="BC9" s="117" t="s">
        <v>404</v>
      </c>
      <c r="BD9" s="116">
        <v>0</v>
      </c>
      <c r="BE9" s="116">
        <v>8491</v>
      </c>
      <c r="BF9" s="116">
        <f>SUM(AE9,+AM9,+BE9)</f>
        <v>1200624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404</v>
      </c>
      <c r="BO9" s="116">
        <f>SUM(BP9,BU9,BY9,BZ9,CF9)</f>
        <v>139806</v>
      </c>
      <c r="BP9" s="116">
        <f>SUM(BQ9:BT9)</f>
        <v>70287</v>
      </c>
      <c r="BQ9" s="116">
        <v>11714</v>
      </c>
      <c r="BR9" s="116">
        <v>0</v>
      </c>
      <c r="BS9" s="116">
        <v>58573</v>
      </c>
      <c r="BT9" s="116">
        <v>0</v>
      </c>
      <c r="BU9" s="116">
        <f>SUM(BV9:BX9)</f>
        <v>65596</v>
      </c>
      <c r="BV9" s="116">
        <v>0</v>
      </c>
      <c r="BW9" s="116">
        <v>65596</v>
      </c>
      <c r="BX9" s="116">
        <v>0</v>
      </c>
      <c r="BY9" s="116">
        <v>0</v>
      </c>
      <c r="BZ9" s="116">
        <f>SUM(CA9:CD9)</f>
        <v>3923</v>
      </c>
      <c r="CA9" s="116">
        <v>0</v>
      </c>
      <c r="CB9" s="116">
        <v>3923</v>
      </c>
      <c r="CC9" s="116">
        <v>0</v>
      </c>
      <c r="CD9" s="116">
        <v>0</v>
      </c>
      <c r="CE9" s="117" t="s">
        <v>404</v>
      </c>
      <c r="CF9" s="116">
        <v>0</v>
      </c>
      <c r="CG9" s="116">
        <v>2316</v>
      </c>
      <c r="CH9" s="116">
        <f>SUM(BG9,+BO9,+CG9)</f>
        <v>142122</v>
      </c>
      <c r="CI9" s="116">
        <f>SUM(AE9,+BG9)</f>
        <v>34738</v>
      </c>
      <c r="CJ9" s="116">
        <f>SUM(AF9,+BH9)</f>
        <v>9894</v>
      </c>
      <c r="CK9" s="116">
        <f>SUM(AG9,+BI9)</f>
        <v>0</v>
      </c>
      <c r="CL9" s="116">
        <f>SUM(AH9,+BJ9)</f>
        <v>9894</v>
      </c>
      <c r="CM9" s="116">
        <f>SUM(AI9,+BK9)</f>
        <v>0</v>
      </c>
      <c r="CN9" s="116">
        <f>SUM(AJ9,+BL9)</f>
        <v>0</v>
      </c>
      <c r="CO9" s="116">
        <f>SUM(AK9,+BM9)</f>
        <v>24844</v>
      </c>
      <c r="CP9" s="117" t="s">
        <v>404</v>
      </c>
      <c r="CQ9" s="116">
        <f>SUM(AM9,+BO9)</f>
        <v>1297201</v>
      </c>
      <c r="CR9" s="116">
        <f>SUM(AN9,+BP9)</f>
        <v>328004</v>
      </c>
      <c r="CS9" s="116">
        <f>SUM(AO9,+BQ9)</f>
        <v>128858</v>
      </c>
      <c r="CT9" s="116">
        <f>SUM(AP9,+BR9)</f>
        <v>0</v>
      </c>
      <c r="CU9" s="116">
        <f>SUM(AQ9,+BS9)</f>
        <v>199146</v>
      </c>
      <c r="CV9" s="116">
        <f>SUM(AR9,+BT9)</f>
        <v>0</v>
      </c>
      <c r="CW9" s="116">
        <f>SUM(AS9,+BU9)</f>
        <v>82913</v>
      </c>
      <c r="CX9" s="116">
        <f>SUM(AT9,+BV9)</f>
        <v>0</v>
      </c>
      <c r="CY9" s="116">
        <f>SUM(AU9,+BW9)</f>
        <v>82913</v>
      </c>
      <c r="CZ9" s="116">
        <f>SUM(AV9,+BX9)</f>
        <v>0</v>
      </c>
      <c r="DA9" s="116">
        <f>SUM(AW9,+BY9)</f>
        <v>0</v>
      </c>
      <c r="DB9" s="116">
        <f>SUM(AX9,+BZ9)</f>
        <v>886284</v>
      </c>
      <c r="DC9" s="116">
        <f>SUM(AY9,+CA9)</f>
        <v>0</v>
      </c>
      <c r="DD9" s="116">
        <f>SUM(AZ9,+CB9)</f>
        <v>886284</v>
      </c>
      <c r="DE9" s="116">
        <f>SUM(BA9,+CC9)</f>
        <v>0</v>
      </c>
      <c r="DF9" s="116">
        <f>SUM(BB9,+CD9)</f>
        <v>0</v>
      </c>
      <c r="DG9" s="117" t="s">
        <v>404</v>
      </c>
      <c r="DH9" s="116">
        <f>SUM(BD9,+CF9)</f>
        <v>0</v>
      </c>
      <c r="DI9" s="116">
        <f>SUM(BE9,+CG9)</f>
        <v>10807</v>
      </c>
      <c r="DJ9" s="116">
        <f>SUM(BF9,+CH9)</f>
        <v>1342746</v>
      </c>
    </row>
    <row r="10" spans="1:114" ht="13.5" customHeight="1" x14ac:dyDescent="0.15">
      <c r="A10" s="114" t="s">
        <v>16</v>
      </c>
      <c r="B10" s="115" t="s">
        <v>366</v>
      </c>
      <c r="C10" s="114" t="s">
        <v>367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28009</v>
      </c>
      <c r="N10" s="116">
        <f>SUM(O10:R10,T10)</f>
        <v>28009</v>
      </c>
      <c r="O10" s="116">
        <v>0</v>
      </c>
      <c r="P10" s="116">
        <v>3575</v>
      </c>
      <c r="Q10" s="116">
        <v>0</v>
      </c>
      <c r="R10" s="116">
        <v>0</v>
      </c>
      <c r="S10" s="116">
        <v>80227</v>
      </c>
      <c r="T10" s="116">
        <v>24434</v>
      </c>
      <c r="U10" s="116">
        <v>0</v>
      </c>
      <c r="V10" s="116">
        <f>+SUM(D10,M10)</f>
        <v>28009</v>
      </c>
      <c r="W10" s="116">
        <f>+SUM(E10,N10)</f>
        <v>28009</v>
      </c>
      <c r="X10" s="116">
        <f>+SUM(F10,O10)</f>
        <v>0</v>
      </c>
      <c r="Y10" s="116">
        <f>+SUM(G10,P10)</f>
        <v>3575</v>
      </c>
      <c r="Z10" s="116">
        <f>+SUM(H10,Q10)</f>
        <v>0</v>
      </c>
      <c r="AA10" s="116">
        <f>+SUM(I10,R10)</f>
        <v>0</v>
      </c>
      <c r="AB10" s="116">
        <f>+SUM(J10,S10)</f>
        <v>80227</v>
      </c>
      <c r="AC10" s="116">
        <f>+SUM(K10,T10)</f>
        <v>24434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404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404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404</v>
      </c>
      <c r="BO10" s="116">
        <f>SUM(BP10,BU10,BY10,BZ10,CF10)</f>
        <v>103409</v>
      </c>
      <c r="BP10" s="116">
        <f>SUM(BQ10:BT10)</f>
        <v>40367</v>
      </c>
      <c r="BQ10" s="116">
        <v>40367</v>
      </c>
      <c r="BR10" s="116">
        <v>0</v>
      </c>
      <c r="BS10" s="116">
        <v>0</v>
      </c>
      <c r="BT10" s="116">
        <v>0</v>
      </c>
      <c r="BU10" s="116">
        <f>SUM(BV10:BX10)</f>
        <v>43299</v>
      </c>
      <c r="BV10" s="116">
        <v>0</v>
      </c>
      <c r="BW10" s="116">
        <v>43299</v>
      </c>
      <c r="BX10" s="116">
        <v>0</v>
      </c>
      <c r="BY10" s="116">
        <v>0</v>
      </c>
      <c r="BZ10" s="116">
        <f>SUM(CA10:CD10)</f>
        <v>19743</v>
      </c>
      <c r="CA10" s="116">
        <v>0</v>
      </c>
      <c r="CB10" s="116">
        <v>18827</v>
      </c>
      <c r="CC10" s="116">
        <v>916</v>
      </c>
      <c r="CD10" s="116">
        <v>0</v>
      </c>
      <c r="CE10" s="117" t="s">
        <v>404</v>
      </c>
      <c r="CF10" s="116">
        <v>0</v>
      </c>
      <c r="CG10" s="116">
        <v>4827</v>
      </c>
      <c r="CH10" s="116">
        <f>SUM(BG10,+BO10,+CG10)</f>
        <v>108236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404</v>
      </c>
      <c r="CQ10" s="116">
        <f>SUM(AM10,+BO10)</f>
        <v>103409</v>
      </c>
      <c r="CR10" s="116">
        <f>SUM(AN10,+BP10)</f>
        <v>40367</v>
      </c>
      <c r="CS10" s="116">
        <f>SUM(AO10,+BQ10)</f>
        <v>40367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43299</v>
      </c>
      <c r="CX10" s="116">
        <f>SUM(AT10,+BV10)</f>
        <v>0</v>
      </c>
      <c r="CY10" s="116">
        <f>SUM(AU10,+BW10)</f>
        <v>43299</v>
      </c>
      <c r="CZ10" s="116">
        <f>SUM(AV10,+BX10)</f>
        <v>0</v>
      </c>
      <c r="DA10" s="116">
        <f>SUM(AW10,+BY10)</f>
        <v>0</v>
      </c>
      <c r="DB10" s="116">
        <f>SUM(AX10,+BZ10)</f>
        <v>19743</v>
      </c>
      <c r="DC10" s="116">
        <f>SUM(AY10,+CA10)</f>
        <v>0</v>
      </c>
      <c r="DD10" s="116">
        <f>SUM(AZ10,+CB10)</f>
        <v>18827</v>
      </c>
      <c r="DE10" s="116">
        <f>SUM(BA10,+CC10)</f>
        <v>916</v>
      </c>
      <c r="DF10" s="116">
        <f>SUM(BB10,+CD10)</f>
        <v>0</v>
      </c>
      <c r="DG10" s="117" t="s">
        <v>404</v>
      </c>
      <c r="DH10" s="116">
        <f>SUM(BD10,+CF10)</f>
        <v>0</v>
      </c>
      <c r="DI10" s="116">
        <f>SUM(BE10,+CG10)</f>
        <v>4827</v>
      </c>
      <c r="DJ10" s="116">
        <f>SUM(BF10,+CH10)</f>
        <v>108236</v>
      </c>
    </row>
    <row r="11" spans="1:114" ht="13.5" customHeight="1" x14ac:dyDescent="0.15">
      <c r="A11" s="114" t="s">
        <v>16</v>
      </c>
      <c r="B11" s="115" t="s">
        <v>396</v>
      </c>
      <c r="C11" s="114" t="s">
        <v>397</v>
      </c>
      <c r="D11" s="116">
        <f>SUM(E11,+L11)</f>
        <v>174382</v>
      </c>
      <c r="E11" s="116">
        <f>SUM(F11:I11)+K11</f>
        <v>174382</v>
      </c>
      <c r="F11" s="116">
        <v>10859</v>
      </c>
      <c r="G11" s="116">
        <v>35962</v>
      </c>
      <c r="H11" s="116">
        <v>54200</v>
      </c>
      <c r="I11" s="116">
        <v>5064</v>
      </c>
      <c r="J11" s="116">
        <v>389006</v>
      </c>
      <c r="K11" s="116">
        <v>68297</v>
      </c>
      <c r="L11" s="116">
        <v>0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174382</v>
      </c>
      <c r="W11" s="116">
        <f>+SUM(E11,N11)</f>
        <v>174382</v>
      </c>
      <c r="X11" s="116">
        <f>+SUM(F11,O11)</f>
        <v>10859</v>
      </c>
      <c r="Y11" s="116">
        <f>+SUM(G11,P11)</f>
        <v>35962</v>
      </c>
      <c r="Z11" s="116">
        <f>+SUM(H11,Q11)</f>
        <v>54200</v>
      </c>
      <c r="AA11" s="116">
        <f>+SUM(I11,R11)</f>
        <v>5064</v>
      </c>
      <c r="AB11" s="116">
        <f>+SUM(J11,S11)</f>
        <v>389006</v>
      </c>
      <c r="AC11" s="116">
        <f>+SUM(K11,T11)</f>
        <v>68297</v>
      </c>
      <c r="AD11" s="116">
        <f>+SUM(L11,U11)</f>
        <v>0</v>
      </c>
      <c r="AE11" s="116">
        <f>SUM(AF11,+AK11)</f>
        <v>109868</v>
      </c>
      <c r="AF11" s="116">
        <f>SUM(AG11:AJ11)</f>
        <v>109868</v>
      </c>
      <c r="AG11" s="116">
        <v>0</v>
      </c>
      <c r="AH11" s="116">
        <v>109868</v>
      </c>
      <c r="AI11" s="116">
        <v>0</v>
      </c>
      <c r="AJ11" s="116">
        <v>0</v>
      </c>
      <c r="AK11" s="116">
        <v>0</v>
      </c>
      <c r="AL11" s="117" t="s">
        <v>404</v>
      </c>
      <c r="AM11" s="116">
        <f>SUM(AN11,AS11,AW11,AX11,BD11)</f>
        <v>453520</v>
      </c>
      <c r="AN11" s="116">
        <f>SUM(AO11:AR11)</f>
        <v>51657</v>
      </c>
      <c r="AO11" s="116">
        <v>47847</v>
      </c>
      <c r="AP11" s="116">
        <v>0</v>
      </c>
      <c r="AQ11" s="116">
        <v>3810</v>
      </c>
      <c r="AR11" s="116">
        <v>0</v>
      </c>
      <c r="AS11" s="116">
        <f>SUM(AT11:AV11)</f>
        <v>109096</v>
      </c>
      <c r="AT11" s="116">
        <v>0</v>
      </c>
      <c r="AU11" s="116">
        <v>107976</v>
      </c>
      <c r="AV11" s="116">
        <v>1120</v>
      </c>
      <c r="AW11" s="116">
        <v>0</v>
      </c>
      <c r="AX11" s="116">
        <f>SUM(AY11:BB11)</f>
        <v>292767</v>
      </c>
      <c r="AY11" s="116">
        <v>0</v>
      </c>
      <c r="AZ11" s="116">
        <v>200929</v>
      </c>
      <c r="BA11" s="116">
        <v>91838</v>
      </c>
      <c r="BB11" s="116">
        <v>0</v>
      </c>
      <c r="BC11" s="117" t="s">
        <v>404</v>
      </c>
      <c r="BD11" s="116">
        <v>0</v>
      </c>
      <c r="BE11" s="116">
        <v>0</v>
      </c>
      <c r="BF11" s="116">
        <f>SUM(AE11,+AM11,+BE11)</f>
        <v>563388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404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404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109868</v>
      </c>
      <c r="CJ11" s="116">
        <f>SUM(AF11,+BH11)</f>
        <v>109868</v>
      </c>
      <c r="CK11" s="116">
        <f>SUM(AG11,+BI11)</f>
        <v>0</v>
      </c>
      <c r="CL11" s="116">
        <f>SUM(AH11,+BJ11)</f>
        <v>109868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404</v>
      </c>
      <c r="CQ11" s="116">
        <f>SUM(AM11,+BO11)</f>
        <v>453520</v>
      </c>
      <c r="CR11" s="116">
        <f>SUM(AN11,+BP11)</f>
        <v>51657</v>
      </c>
      <c r="CS11" s="116">
        <f>SUM(AO11,+BQ11)</f>
        <v>47847</v>
      </c>
      <c r="CT11" s="116">
        <f>SUM(AP11,+BR11)</f>
        <v>0</v>
      </c>
      <c r="CU11" s="116">
        <f>SUM(AQ11,+BS11)</f>
        <v>3810</v>
      </c>
      <c r="CV11" s="116">
        <f>SUM(AR11,+BT11)</f>
        <v>0</v>
      </c>
      <c r="CW11" s="116">
        <f>SUM(AS11,+BU11)</f>
        <v>109096</v>
      </c>
      <c r="CX11" s="116">
        <f>SUM(AT11,+BV11)</f>
        <v>0</v>
      </c>
      <c r="CY11" s="116">
        <f>SUM(AU11,+BW11)</f>
        <v>107976</v>
      </c>
      <c r="CZ11" s="116">
        <f>SUM(AV11,+BX11)</f>
        <v>1120</v>
      </c>
      <c r="DA11" s="116">
        <f>SUM(AW11,+BY11)</f>
        <v>0</v>
      </c>
      <c r="DB11" s="116">
        <f>SUM(AX11,+BZ11)</f>
        <v>292767</v>
      </c>
      <c r="DC11" s="116">
        <f>SUM(AY11,+CA11)</f>
        <v>0</v>
      </c>
      <c r="DD11" s="116">
        <f>SUM(AZ11,+CB11)</f>
        <v>200929</v>
      </c>
      <c r="DE11" s="116">
        <f>SUM(BA11,+CC11)</f>
        <v>91838</v>
      </c>
      <c r="DF11" s="116">
        <f>SUM(BB11,+CD11)</f>
        <v>0</v>
      </c>
      <c r="DG11" s="117" t="s">
        <v>404</v>
      </c>
      <c r="DH11" s="116">
        <f>SUM(BD11,+CF11)</f>
        <v>0</v>
      </c>
      <c r="DI11" s="116">
        <f>SUM(BE11,+CG11)</f>
        <v>0</v>
      </c>
      <c r="DJ11" s="116">
        <f>SUM(BF11,+CH11)</f>
        <v>563388</v>
      </c>
    </row>
    <row r="12" spans="1:114" ht="13.5" customHeight="1" x14ac:dyDescent="0.15">
      <c r="A12" s="114" t="s">
        <v>16</v>
      </c>
      <c r="B12" s="115" t="s">
        <v>380</v>
      </c>
      <c r="C12" s="114" t="s">
        <v>381</v>
      </c>
      <c r="D12" s="116">
        <f>SUM(E12,+L12)</f>
        <v>118318</v>
      </c>
      <c r="E12" s="116">
        <f>SUM(F12:I12)+K12</f>
        <v>92625</v>
      </c>
      <c r="F12" s="116">
        <v>0</v>
      </c>
      <c r="G12" s="116">
        <v>41971</v>
      </c>
      <c r="H12" s="116">
        <v>0</v>
      </c>
      <c r="I12" s="116">
        <v>50654</v>
      </c>
      <c r="J12" s="116">
        <v>283000</v>
      </c>
      <c r="K12" s="116">
        <v>0</v>
      </c>
      <c r="L12" s="116">
        <v>25693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118318</v>
      </c>
      <c r="W12" s="116">
        <f>+SUM(E12,N12)</f>
        <v>92625</v>
      </c>
      <c r="X12" s="116">
        <f>+SUM(F12,O12)</f>
        <v>0</v>
      </c>
      <c r="Y12" s="116">
        <f>+SUM(G12,P12)</f>
        <v>41971</v>
      </c>
      <c r="Z12" s="116">
        <f>+SUM(H12,Q12)</f>
        <v>0</v>
      </c>
      <c r="AA12" s="116">
        <f>+SUM(I12,R12)</f>
        <v>50654</v>
      </c>
      <c r="AB12" s="116">
        <f>+SUM(J12,S12)</f>
        <v>283000</v>
      </c>
      <c r="AC12" s="116">
        <f>+SUM(K12,T12)</f>
        <v>0</v>
      </c>
      <c r="AD12" s="116">
        <f>+SUM(L12,U12)</f>
        <v>25693</v>
      </c>
      <c r="AE12" s="116">
        <f>SUM(AF12,+AK12)</f>
        <v>17898</v>
      </c>
      <c r="AF12" s="116">
        <f>SUM(AG12:AJ12)</f>
        <v>17898</v>
      </c>
      <c r="AG12" s="116">
        <v>0</v>
      </c>
      <c r="AH12" s="116">
        <v>17898</v>
      </c>
      <c r="AI12" s="116">
        <v>0</v>
      </c>
      <c r="AJ12" s="116">
        <v>0</v>
      </c>
      <c r="AK12" s="116">
        <v>0</v>
      </c>
      <c r="AL12" s="117" t="s">
        <v>404</v>
      </c>
      <c r="AM12" s="116">
        <f>SUM(AN12,AS12,AW12,AX12,BD12)</f>
        <v>363383</v>
      </c>
      <c r="AN12" s="116">
        <f>SUM(AO12:AR12)</f>
        <v>56070</v>
      </c>
      <c r="AO12" s="116">
        <v>56070</v>
      </c>
      <c r="AP12" s="116">
        <v>0</v>
      </c>
      <c r="AQ12" s="116">
        <v>0</v>
      </c>
      <c r="AR12" s="116">
        <v>0</v>
      </c>
      <c r="AS12" s="116">
        <f>SUM(AT12:AV12)</f>
        <v>201544</v>
      </c>
      <c r="AT12" s="116">
        <v>0</v>
      </c>
      <c r="AU12" s="116">
        <v>196491</v>
      </c>
      <c r="AV12" s="116">
        <v>5053</v>
      </c>
      <c r="AW12" s="116">
        <v>0</v>
      </c>
      <c r="AX12" s="116">
        <f>SUM(AY12:BB12)</f>
        <v>105769</v>
      </c>
      <c r="AY12" s="116">
        <v>0</v>
      </c>
      <c r="AZ12" s="116">
        <v>103725</v>
      </c>
      <c r="BA12" s="116">
        <v>2044</v>
      </c>
      <c r="BB12" s="116">
        <v>0</v>
      </c>
      <c r="BC12" s="117" t="s">
        <v>404</v>
      </c>
      <c r="BD12" s="116">
        <v>0</v>
      </c>
      <c r="BE12" s="116">
        <v>20037</v>
      </c>
      <c r="BF12" s="116">
        <f>SUM(AE12,+AM12,+BE12)</f>
        <v>401318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404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404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17898</v>
      </c>
      <c r="CJ12" s="116">
        <f>SUM(AF12,+BH12)</f>
        <v>17898</v>
      </c>
      <c r="CK12" s="116">
        <f>SUM(AG12,+BI12)</f>
        <v>0</v>
      </c>
      <c r="CL12" s="116">
        <f>SUM(AH12,+BJ12)</f>
        <v>17898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404</v>
      </c>
      <c r="CQ12" s="116">
        <f>SUM(AM12,+BO12)</f>
        <v>363383</v>
      </c>
      <c r="CR12" s="116">
        <f>SUM(AN12,+BP12)</f>
        <v>56070</v>
      </c>
      <c r="CS12" s="116">
        <f>SUM(AO12,+BQ12)</f>
        <v>56070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201544</v>
      </c>
      <c r="CX12" s="116">
        <f>SUM(AT12,+BV12)</f>
        <v>0</v>
      </c>
      <c r="CY12" s="116">
        <f>SUM(AU12,+BW12)</f>
        <v>196491</v>
      </c>
      <c r="CZ12" s="116">
        <f>SUM(AV12,+BX12)</f>
        <v>5053</v>
      </c>
      <c r="DA12" s="116">
        <f>SUM(AW12,+BY12)</f>
        <v>0</v>
      </c>
      <c r="DB12" s="116">
        <f>SUM(AX12,+BZ12)</f>
        <v>105769</v>
      </c>
      <c r="DC12" s="116">
        <f>SUM(AY12,+CA12)</f>
        <v>0</v>
      </c>
      <c r="DD12" s="116">
        <f>SUM(AZ12,+CB12)</f>
        <v>103725</v>
      </c>
      <c r="DE12" s="116">
        <f>SUM(BA12,+CC12)</f>
        <v>2044</v>
      </c>
      <c r="DF12" s="116">
        <f>SUM(BB12,+CD12)</f>
        <v>0</v>
      </c>
      <c r="DG12" s="117" t="s">
        <v>404</v>
      </c>
      <c r="DH12" s="116">
        <f>SUM(BD12,+CF12)</f>
        <v>0</v>
      </c>
      <c r="DI12" s="116">
        <f>SUM(BE12,+CG12)</f>
        <v>20037</v>
      </c>
      <c r="DJ12" s="116">
        <f>SUM(BF12,+CH12)</f>
        <v>401318</v>
      </c>
    </row>
    <row r="13" spans="1:114" ht="13.5" customHeight="1" x14ac:dyDescent="0.15">
      <c r="A13" s="114" t="s">
        <v>16</v>
      </c>
      <c r="B13" s="115" t="s">
        <v>388</v>
      </c>
      <c r="C13" s="114" t="s">
        <v>389</v>
      </c>
      <c r="D13" s="116">
        <f>SUM(E13,+L13)</f>
        <v>123825</v>
      </c>
      <c r="E13" s="116">
        <f>SUM(F13:I13)+K13</f>
        <v>108372</v>
      </c>
      <c r="F13" s="116">
        <v>0</v>
      </c>
      <c r="G13" s="116">
        <v>33196</v>
      </c>
      <c r="H13" s="116">
        <v>0</v>
      </c>
      <c r="I13" s="116">
        <v>47232</v>
      </c>
      <c r="J13" s="116">
        <v>196520</v>
      </c>
      <c r="K13" s="116">
        <v>27944</v>
      </c>
      <c r="L13" s="116">
        <v>15453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123825</v>
      </c>
      <c r="W13" s="116">
        <f>+SUM(E13,N13)</f>
        <v>108372</v>
      </c>
      <c r="X13" s="116">
        <f>+SUM(F13,O13)</f>
        <v>0</v>
      </c>
      <c r="Y13" s="116">
        <f>+SUM(G13,P13)</f>
        <v>33196</v>
      </c>
      <c r="Z13" s="116">
        <f>+SUM(H13,Q13)</f>
        <v>0</v>
      </c>
      <c r="AA13" s="116">
        <f>+SUM(I13,R13)</f>
        <v>47232</v>
      </c>
      <c r="AB13" s="116">
        <f>+SUM(J13,S13)</f>
        <v>196520</v>
      </c>
      <c r="AC13" s="116">
        <f>+SUM(K13,T13)</f>
        <v>27944</v>
      </c>
      <c r="AD13" s="116">
        <f>+SUM(L13,U13)</f>
        <v>15453</v>
      </c>
      <c r="AE13" s="116">
        <f>SUM(AF13,+AK13)</f>
        <v>55996</v>
      </c>
      <c r="AF13" s="116">
        <f>SUM(AG13:AJ13)</f>
        <v>55996</v>
      </c>
      <c r="AG13" s="116">
        <v>0</v>
      </c>
      <c r="AH13" s="116">
        <v>55996</v>
      </c>
      <c r="AI13" s="116">
        <v>0</v>
      </c>
      <c r="AJ13" s="116">
        <v>0</v>
      </c>
      <c r="AK13" s="116">
        <v>0</v>
      </c>
      <c r="AL13" s="117" t="s">
        <v>404</v>
      </c>
      <c r="AM13" s="116">
        <f>SUM(AN13,AS13,AW13,AX13,BD13)</f>
        <v>220952</v>
      </c>
      <c r="AN13" s="116">
        <f>SUM(AO13:AR13)</f>
        <v>2693</v>
      </c>
      <c r="AO13" s="116">
        <v>2693</v>
      </c>
      <c r="AP13" s="116">
        <v>0</v>
      </c>
      <c r="AQ13" s="116">
        <v>0</v>
      </c>
      <c r="AR13" s="116">
        <v>0</v>
      </c>
      <c r="AS13" s="116">
        <f>SUM(AT13:AV13)</f>
        <v>64154</v>
      </c>
      <c r="AT13" s="116">
        <v>0</v>
      </c>
      <c r="AU13" s="116">
        <v>64154</v>
      </c>
      <c r="AV13" s="116">
        <v>0</v>
      </c>
      <c r="AW13" s="116">
        <v>0</v>
      </c>
      <c r="AX13" s="116">
        <f>SUM(AY13:BB13)</f>
        <v>154105</v>
      </c>
      <c r="AY13" s="116">
        <v>0</v>
      </c>
      <c r="AZ13" s="116">
        <v>115920</v>
      </c>
      <c r="BA13" s="116">
        <v>38185</v>
      </c>
      <c r="BB13" s="116">
        <v>0</v>
      </c>
      <c r="BC13" s="117" t="s">
        <v>404</v>
      </c>
      <c r="BD13" s="116">
        <v>0</v>
      </c>
      <c r="BE13" s="116">
        <v>43397</v>
      </c>
      <c r="BF13" s="116">
        <f>SUM(AE13,+AM13,+BE13)</f>
        <v>320345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404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404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55996</v>
      </c>
      <c r="CJ13" s="116">
        <f>SUM(AF13,+BH13)</f>
        <v>55996</v>
      </c>
      <c r="CK13" s="116">
        <f>SUM(AG13,+BI13)</f>
        <v>0</v>
      </c>
      <c r="CL13" s="116">
        <f>SUM(AH13,+BJ13)</f>
        <v>55996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404</v>
      </c>
      <c r="CQ13" s="116">
        <f>SUM(AM13,+BO13)</f>
        <v>220952</v>
      </c>
      <c r="CR13" s="116">
        <f>SUM(AN13,+BP13)</f>
        <v>2693</v>
      </c>
      <c r="CS13" s="116">
        <f>SUM(AO13,+BQ13)</f>
        <v>2693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64154</v>
      </c>
      <c r="CX13" s="116">
        <f>SUM(AT13,+BV13)</f>
        <v>0</v>
      </c>
      <c r="CY13" s="116">
        <f>SUM(AU13,+BW13)</f>
        <v>64154</v>
      </c>
      <c r="CZ13" s="116">
        <f>SUM(AV13,+BX13)</f>
        <v>0</v>
      </c>
      <c r="DA13" s="116">
        <f>SUM(AW13,+BY13)</f>
        <v>0</v>
      </c>
      <c r="DB13" s="116">
        <f>SUM(AX13,+BZ13)</f>
        <v>154105</v>
      </c>
      <c r="DC13" s="116">
        <f>SUM(AY13,+CA13)</f>
        <v>0</v>
      </c>
      <c r="DD13" s="116">
        <f>SUM(AZ13,+CB13)</f>
        <v>115920</v>
      </c>
      <c r="DE13" s="116">
        <f>SUM(BA13,+CC13)</f>
        <v>38185</v>
      </c>
      <c r="DF13" s="116">
        <f>SUM(BB13,+CD13)</f>
        <v>0</v>
      </c>
      <c r="DG13" s="117" t="s">
        <v>404</v>
      </c>
      <c r="DH13" s="116">
        <f>SUM(BD13,+CF13)</f>
        <v>0</v>
      </c>
      <c r="DI13" s="116">
        <f>SUM(BE13,+CG13)</f>
        <v>43397</v>
      </c>
      <c r="DJ13" s="116">
        <f>SUM(BF13,+CH13)</f>
        <v>320345</v>
      </c>
    </row>
    <row r="14" spans="1:114" ht="13.5" customHeight="1" x14ac:dyDescent="0.15">
      <c r="A14" s="114" t="s">
        <v>16</v>
      </c>
      <c r="B14" s="115" t="s">
        <v>352</v>
      </c>
      <c r="C14" s="114" t="s">
        <v>353</v>
      </c>
      <c r="D14" s="116">
        <f>SUM(E14,+L14)</f>
        <v>1714822</v>
      </c>
      <c r="E14" s="116">
        <f>SUM(F14:I14)+K14</f>
        <v>1691709</v>
      </c>
      <c r="F14" s="116">
        <v>318248</v>
      </c>
      <c r="G14" s="116">
        <v>128220</v>
      </c>
      <c r="H14" s="116">
        <v>1134000</v>
      </c>
      <c r="I14" s="116">
        <v>0</v>
      </c>
      <c r="J14" s="116">
        <v>244888</v>
      </c>
      <c r="K14" s="116">
        <v>111241</v>
      </c>
      <c r="L14" s="116">
        <v>23113</v>
      </c>
      <c r="M14" s="116">
        <f>SUM(N14,+U14)</f>
        <v>0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f>+SUM(D14,M14)</f>
        <v>1714822</v>
      </c>
      <c r="W14" s="116">
        <f>+SUM(E14,N14)</f>
        <v>1691709</v>
      </c>
      <c r="X14" s="116">
        <f>+SUM(F14,O14)</f>
        <v>318248</v>
      </c>
      <c r="Y14" s="116">
        <f>+SUM(G14,P14)</f>
        <v>128220</v>
      </c>
      <c r="Z14" s="116">
        <f>+SUM(H14,Q14)</f>
        <v>1134000</v>
      </c>
      <c r="AA14" s="116">
        <f>+SUM(I14,R14)</f>
        <v>0</v>
      </c>
      <c r="AB14" s="116">
        <f>+SUM(J14,S14)</f>
        <v>244888</v>
      </c>
      <c r="AC14" s="116">
        <f>+SUM(K14,T14)</f>
        <v>111241</v>
      </c>
      <c r="AD14" s="116">
        <f>+SUM(L14,U14)</f>
        <v>23113</v>
      </c>
      <c r="AE14" s="116">
        <f>SUM(AF14,+AK14)</f>
        <v>1728072</v>
      </c>
      <c r="AF14" s="116">
        <f>SUM(AG14:AJ14)</f>
        <v>1719591</v>
      </c>
      <c r="AG14" s="116">
        <v>0</v>
      </c>
      <c r="AH14" s="116">
        <v>1719591</v>
      </c>
      <c r="AI14" s="116">
        <v>0</v>
      </c>
      <c r="AJ14" s="116">
        <v>0</v>
      </c>
      <c r="AK14" s="116">
        <v>8481</v>
      </c>
      <c r="AL14" s="117" t="s">
        <v>404</v>
      </c>
      <c r="AM14" s="116">
        <f>SUM(AN14,AS14,AW14,AX14,BD14)</f>
        <v>111078</v>
      </c>
      <c r="AN14" s="116">
        <f>SUM(AO14:AR14)</f>
        <v>111078</v>
      </c>
      <c r="AO14" s="116">
        <v>111078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404</v>
      </c>
      <c r="BD14" s="116">
        <v>0</v>
      </c>
      <c r="BE14" s="116">
        <v>120560</v>
      </c>
      <c r="BF14" s="116">
        <f>SUM(AE14,+AM14,+BE14)</f>
        <v>1959710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404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404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1728072</v>
      </c>
      <c r="CJ14" s="116">
        <f>SUM(AF14,+BH14)</f>
        <v>1719591</v>
      </c>
      <c r="CK14" s="116">
        <f>SUM(AG14,+BI14)</f>
        <v>0</v>
      </c>
      <c r="CL14" s="116">
        <f>SUM(AH14,+BJ14)</f>
        <v>1719591</v>
      </c>
      <c r="CM14" s="116">
        <f>SUM(AI14,+BK14)</f>
        <v>0</v>
      </c>
      <c r="CN14" s="116">
        <f>SUM(AJ14,+BL14)</f>
        <v>0</v>
      </c>
      <c r="CO14" s="116">
        <f>SUM(AK14,+BM14)</f>
        <v>8481</v>
      </c>
      <c r="CP14" s="117" t="s">
        <v>404</v>
      </c>
      <c r="CQ14" s="116">
        <f>SUM(AM14,+BO14)</f>
        <v>111078</v>
      </c>
      <c r="CR14" s="116">
        <f>SUM(AN14,+BP14)</f>
        <v>111078</v>
      </c>
      <c r="CS14" s="116">
        <f>SUM(AO14,+BQ14)</f>
        <v>111078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7" t="s">
        <v>404</v>
      </c>
      <c r="DH14" s="116">
        <f>SUM(BD14,+CF14)</f>
        <v>0</v>
      </c>
      <c r="DI14" s="116">
        <f>SUM(BE14,+CG14)</f>
        <v>120560</v>
      </c>
      <c r="DJ14" s="116">
        <f>SUM(BF14,+CH14)</f>
        <v>1959710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神奈川県</v>
      </c>
      <c r="B7" s="132" t="str">
        <f>'廃棄物事業経費（市町村）'!B7</f>
        <v>14000</v>
      </c>
      <c r="C7" s="131" t="s">
        <v>33</v>
      </c>
      <c r="D7" s="133">
        <f>SUM(E7,+L7)</f>
        <v>137308075</v>
      </c>
      <c r="E7" s="133">
        <f>+SUM(F7:I7,K7)</f>
        <v>59635667</v>
      </c>
      <c r="F7" s="133">
        <f t="shared" ref="F7:L7" si="0">SUM(F$8:F$257)</f>
        <v>5396255</v>
      </c>
      <c r="G7" s="133">
        <f t="shared" si="0"/>
        <v>381816</v>
      </c>
      <c r="H7" s="133">
        <f t="shared" si="0"/>
        <v>20254676</v>
      </c>
      <c r="I7" s="133">
        <f t="shared" si="0"/>
        <v>15863090</v>
      </c>
      <c r="J7" s="133">
        <f t="shared" si="0"/>
        <v>3378504</v>
      </c>
      <c r="K7" s="133">
        <f t="shared" si="0"/>
        <v>17739830</v>
      </c>
      <c r="L7" s="133">
        <f t="shared" si="0"/>
        <v>77672408</v>
      </c>
      <c r="M7" s="133">
        <f>SUM(N7,+U7)</f>
        <v>6079206</v>
      </c>
      <c r="N7" s="133">
        <f>+SUM(O7:R7,T7)</f>
        <v>1115605</v>
      </c>
      <c r="O7" s="133">
        <f t="shared" ref="O7:U7" si="1">SUM(O$8:O$257)</f>
        <v>23510</v>
      </c>
      <c r="P7" s="133">
        <f t="shared" si="1"/>
        <v>30781</v>
      </c>
      <c r="Q7" s="133">
        <f t="shared" si="1"/>
        <v>213800</v>
      </c>
      <c r="R7" s="133">
        <f t="shared" si="1"/>
        <v>674228</v>
      </c>
      <c r="S7" s="133">
        <f t="shared" si="1"/>
        <v>196334</v>
      </c>
      <c r="T7" s="133">
        <f t="shared" si="1"/>
        <v>173286</v>
      </c>
      <c r="U7" s="133">
        <f t="shared" si="1"/>
        <v>4963601</v>
      </c>
      <c r="V7" s="133">
        <f t="shared" ref="V7:AB7" si="2">+SUM(D7,M7)</f>
        <v>143387281</v>
      </c>
      <c r="W7" s="133">
        <f t="shared" si="2"/>
        <v>60751272</v>
      </c>
      <c r="X7" s="133">
        <f t="shared" si="2"/>
        <v>5419765</v>
      </c>
      <c r="Y7" s="133">
        <f t="shared" si="2"/>
        <v>412597</v>
      </c>
      <c r="Z7" s="133">
        <f t="shared" si="2"/>
        <v>20468476</v>
      </c>
      <c r="AA7" s="133">
        <f t="shared" si="2"/>
        <v>16537318</v>
      </c>
      <c r="AB7" s="133">
        <f t="shared" si="2"/>
        <v>3574838</v>
      </c>
      <c r="AC7" s="133">
        <f>+SUM(K7,T7)</f>
        <v>17913116</v>
      </c>
      <c r="AD7" s="133">
        <f>+SUM(L7,U7)</f>
        <v>82636009</v>
      </c>
    </row>
    <row r="8" spans="1:32" ht="13.5" customHeight="1" x14ac:dyDescent="0.15">
      <c r="A8" s="114" t="s">
        <v>16</v>
      </c>
      <c r="B8" s="115" t="s">
        <v>323</v>
      </c>
      <c r="C8" s="114" t="s">
        <v>324</v>
      </c>
      <c r="D8" s="116">
        <f>SUM(E8,+L8)</f>
        <v>40520232</v>
      </c>
      <c r="E8" s="116">
        <f>+SUM(F8:I8,K8)</f>
        <v>16017913</v>
      </c>
      <c r="F8" s="116">
        <v>910651</v>
      </c>
      <c r="G8" s="116">
        <v>0</v>
      </c>
      <c r="H8" s="116">
        <v>3515000</v>
      </c>
      <c r="I8" s="116">
        <v>4543223</v>
      </c>
      <c r="J8" s="116"/>
      <c r="K8" s="116">
        <v>7049039</v>
      </c>
      <c r="L8" s="116">
        <v>24502319</v>
      </c>
      <c r="M8" s="116">
        <f>SUM(N8,+U8)</f>
        <v>1048675</v>
      </c>
      <c r="N8" s="116">
        <f>+SUM(O8:R8,T8)</f>
        <v>137420</v>
      </c>
      <c r="O8" s="116">
        <v>19848</v>
      </c>
      <c r="P8" s="116">
        <v>0</v>
      </c>
      <c r="Q8" s="116">
        <v>10000</v>
      </c>
      <c r="R8" s="116">
        <v>68204</v>
      </c>
      <c r="S8" s="116"/>
      <c r="T8" s="116">
        <v>39368</v>
      </c>
      <c r="U8" s="116">
        <v>911255</v>
      </c>
      <c r="V8" s="116">
        <f>+SUM(D8,M8)</f>
        <v>41568907</v>
      </c>
      <c r="W8" s="116">
        <f>+SUM(E8,N8)</f>
        <v>16155333</v>
      </c>
      <c r="X8" s="116">
        <f>+SUM(F8,O8)</f>
        <v>930499</v>
      </c>
      <c r="Y8" s="116">
        <f>+SUM(G8,P8)</f>
        <v>0</v>
      </c>
      <c r="Z8" s="116">
        <f>+SUM(H8,Q8)</f>
        <v>3525000</v>
      </c>
      <c r="AA8" s="116">
        <f>+SUM(I8,R8)</f>
        <v>4611427</v>
      </c>
      <c r="AB8" s="116">
        <f>+SUM(J8,S8)</f>
        <v>0</v>
      </c>
      <c r="AC8" s="116">
        <f>+SUM(K8,T8)</f>
        <v>7088407</v>
      </c>
      <c r="AD8" s="116">
        <f>+SUM(L8,U8)</f>
        <v>25413574</v>
      </c>
      <c r="AE8" s="205" t="s">
        <v>325</v>
      </c>
    </row>
    <row r="9" spans="1:32" ht="13.5" customHeight="1" x14ac:dyDescent="0.15">
      <c r="A9" s="114" t="s">
        <v>16</v>
      </c>
      <c r="B9" s="115" t="s">
        <v>326</v>
      </c>
      <c r="C9" s="114" t="s">
        <v>327</v>
      </c>
      <c r="D9" s="116">
        <f>SUM(E9,+L9)</f>
        <v>28345468</v>
      </c>
      <c r="E9" s="116">
        <f>+SUM(F9:I9,K9)</f>
        <v>16581111</v>
      </c>
      <c r="F9" s="116">
        <v>3108565</v>
      </c>
      <c r="G9" s="116">
        <v>0</v>
      </c>
      <c r="H9" s="116">
        <v>9126000</v>
      </c>
      <c r="I9" s="116">
        <v>1994768</v>
      </c>
      <c r="J9" s="116"/>
      <c r="K9" s="116">
        <v>2351778</v>
      </c>
      <c r="L9" s="116">
        <v>11764357</v>
      </c>
      <c r="M9" s="116">
        <f>SUM(N9,+U9)</f>
        <v>1020558</v>
      </c>
      <c r="N9" s="116">
        <f>+SUM(O9:R9,T9)</f>
        <v>267557</v>
      </c>
      <c r="O9" s="116">
        <v>0</v>
      </c>
      <c r="P9" s="116">
        <v>0</v>
      </c>
      <c r="Q9" s="116">
        <v>141000</v>
      </c>
      <c r="R9" s="116">
        <v>126510</v>
      </c>
      <c r="S9" s="116"/>
      <c r="T9" s="116">
        <v>47</v>
      </c>
      <c r="U9" s="116">
        <v>753001</v>
      </c>
      <c r="V9" s="116">
        <f>+SUM(D9,M9)</f>
        <v>29366026</v>
      </c>
      <c r="W9" s="116">
        <f>+SUM(E9,N9)</f>
        <v>16848668</v>
      </c>
      <c r="X9" s="116">
        <f>+SUM(F9,O9)</f>
        <v>3108565</v>
      </c>
      <c r="Y9" s="116">
        <f>+SUM(G9,P9)</f>
        <v>0</v>
      </c>
      <c r="Z9" s="116">
        <f>+SUM(H9,Q9)</f>
        <v>9267000</v>
      </c>
      <c r="AA9" s="116">
        <f>+SUM(I9,R9)</f>
        <v>2121278</v>
      </c>
      <c r="AB9" s="116">
        <f>+SUM(J9,S9)</f>
        <v>0</v>
      </c>
      <c r="AC9" s="116">
        <f>+SUM(K9,T9)</f>
        <v>2351825</v>
      </c>
      <c r="AD9" s="116">
        <f>+SUM(L9,U9)</f>
        <v>12517358</v>
      </c>
      <c r="AE9" s="205" t="s">
        <v>325</v>
      </c>
    </row>
    <row r="10" spans="1:32" ht="13.5" customHeight="1" x14ac:dyDescent="0.15">
      <c r="A10" s="114" t="s">
        <v>16</v>
      </c>
      <c r="B10" s="115" t="s">
        <v>328</v>
      </c>
      <c r="C10" s="114" t="s">
        <v>329</v>
      </c>
      <c r="D10" s="116">
        <f>SUM(E10,+L10)</f>
        <v>9442277</v>
      </c>
      <c r="E10" s="116">
        <f>+SUM(F10:I10,K10)</f>
        <v>3592316</v>
      </c>
      <c r="F10" s="116">
        <v>0</v>
      </c>
      <c r="G10" s="116">
        <v>0</v>
      </c>
      <c r="H10" s="116">
        <v>367000</v>
      </c>
      <c r="I10" s="116">
        <v>1603578</v>
      </c>
      <c r="J10" s="116"/>
      <c r="K10" s="116">
        <v>1621738</v>
      </c>
      <c r="L10" s="116">
        <v>5849961</v>
      </c>
      <c r="M10" s="116">
        <f>SUM(N10,+U10)</f>
        <v>518441</v>
      </c>
      <c r="N10" s="116">
        <f>+SUM(O10:R10,T10)</f>
        <v>53694</v>
      </c>
      <c r="O10" s="116">
        <v>0</v>
      </c>
      <c r="P10" s="116">
        <v>0</v>
      </c>
      <c r="Q10" s="116">
        <v>0</v>
      </c>
      <c r="R10" s="116">
        <v>53506</v>
      </c>
      <c r="S10" s="116"/>
      <c r="T10" s="116">
        <v>188</v>
      </c>
      <c r="U10" s="116">
        <v>464747</v>
      </c>
      <c r="V10" s="116">
        <f>+SUM(D10,M10)</f>
        <v>9960718</v>
      </c>
      <c r="W10" s="116">
        <f>+SUM(E10,N10)</f>
        <v>3646010</v>
      </c>
      <c r="X10" s="116">
        <f>+SUM(F10,O10)</f>
        <v>0</v>
      </c>
      <c r="Y10" s="116">
        <f>+SUM(G10,P10)</f>
        <v>0</v>
      </c>
      <c r="Z10" s="116">
        <f>+SUM(H10,Q10)</f>
        <v>367000</v>
      </c>
      <c r="AA10" s="116">
        <f>+SUM(I10,R10)</f>
        <v>1657084</v>
      </c>
      <c r="AB10" s="116">
        <f>+SUM(J10,S10)</f>
        <v>0</v>
      </c>
      <c r="AC10" s="116">
        <f>+SUM(K10,T10)</f>
        <v>1621926</v>
      </c>
      <c r="AD10" s="116">
        <f>+SUM(L10,U10)</f>
        <v>6314708</v>
      </c>
      <c r="AE10" s="205" t="s">
        <v>325</v>
      </c>
    </row>
    <row r="11" spans="1:32" ht="13.5" customHeight="1" x14ac:dyDescent="0.15">
      <c r="A11" s="114" t="s">
        <v>16</v>
      </c>
      <c r="B11" s="115" t="s">
        <v>330</v>
      </c>
      <c r="C11" s="114" t="s">
        <v>331</v>
      </c>
      <c r="D11" s="116">
        <f>SUM(E11,+L11)</f>
        <v>6085447</v>
      </c>
      <c r="E11" s="116">
        <f>+SUM(F11:I11,K11)</f>
        <v>1553500</v>
      </c>
      <c r="F11" s="116">
        <v>0</v>
      </c>
      <c r="G11" s="116">
        <v>6967</v>
      </c>
      <c r="H11" s="116">
        <v>101300</v>
      </c>
      <c r="I11" s="116">
        <v>476095</v>
      </c>
      <c r="J11" s="116"/>
      <c r="K11" s="116">
        <v>969138</v>
      </c>
      <c r="L11" s="116">
        <v>4531947</v>
      </c>
      <c r="M11" s="116">
        <f>SUM(N11,+U11)</f>
        <v>391851</v>
      </c>
      <c r="N11" s="116">
        <f>+SUM(O11:R11,T11)</f>
        <v>67730</v>
      </c>
      <c r="O11" s="116">
        <v>1790</v>
      </c>
      <c r="P11" s="116">
        <v>2328</v>
      </c>
      <c r="Q11" s="116">
        <v>0</v>
      </c>
      <c r="R11" s="116">
        <v>56591</v>
      </c>
      <c r="S11" s="116"/>
      <c r="T11" s="116">
        <v>7021</v>
      </c>
      <c r="U11" s="116">
        <v>324121</v>
      </c>
      <c r="V11" s="116">
        <f>+SUM(D11,M11)</f>
        <v>6477298</v>
      </c>
      <c r="W11" s="116">
        <f>+SUM(E11,N11)</f>
        <v>1621230</v>
      </c>
      <c r="X11" s="116">
        <f>+SUM(F11,O11)</f>
        <v>1790</v>
      </c>
      <c r="Y11" s="116">
        <f>+SUM(G11,P11)</f>
        <v>9295</v>
      </c>
      <c r="Z11" s="116">
        <f>+SUM(H11,Q11)</f>
        <v>101300</v>
      </c>
      <c r="AA11" s="116">
        <f>+SUM(I11,R11)</f>
        <v>532686</v>
      </c>
      <c r="AB11" s="116">
        <f>+SUM(J11,S11)</f>
        <v>0</v>
      </c>
      <c r="AC11" s="116">
        <f>+SUM(K11,T11)</f>
        <v>976159</v>
      </c>
      <c r="AD11" s="116">
        <f>+SUM(L11,U11)</f>
        <v>4856068</v>
      </c>
      <c r="AE11" s="205" t="s">
        <v>325</v>
      </c>
    </row>
    <row r="12" spans="1:32" ht="13.5" customHeight="1" x14ac:dyDescent="0.15">
      <c r="A12" s="114" t="s">
        <v>16</v>
      </c>
      <c r="B12" s="115" t="s">
        <v>332</v>
      </c>
      <c r="C12" s="114" t="s">
        <v>333</v>
      </c>
      <c r="D12" s="116">
        <f>SUM(E12,+L12)</f>
        <v>2829724</v>
      </c>
      <c r="E12" s="116">
        <f>+SUM(F12:I12,K12)</f>
        <v>794594</v>
      </c>
      <c r="F12" s="116">
        <v>762</v>
      </c>
      <c r="G12" s="116">
        <v>4133</v>
      </c>
      <c r="H12" s="116">
        <v>0</v>
      </c>
      <c r="I12" s="116">
        <v>668448</v>
      </c>
      <c r="J12" s="116"/>
      <c r="K12" s="116">
        <v>121251</v>
      </c>
      <c r="L12" s="116">
        <v>2035130</v>
      </c>
      <c r="M12" s="116">
        <f>SUM(N12,+U12)</f>
        <v>129758</v>
      </c>
      <c r="N12" s="116">
        <f>+SUM(O12:R12,T12)</f>
        <v>7498</v>
      </c>
      <c r="O12" s="116">
        <v>0</v>
      </c>
      <c r="P12" s="116">
        <v>0</v>
      </c>
      <c r="Q12" s="116">
        <v>0</v>
      </c>
      <c r="R12" s="116">
        <v>7498</v>
      </c>
      <c r="S12" s="116"/>
      <c r="T12" s="116">
        <v>0</v>
      </c>
      <c r="U12" s="116">
        <v>122260</v>
      </c>
      <c r="V12" s="116">
        <f>+SUM(D12,M12)</f>
        <v>2959482</v>
      </c>
      <c r="W12" s="116">
        <f>+SUM(E12,N12)</f>
        <v>802092</v>
      </c>
      <c r="X12" s="116">
        <f>+SUM(F12,O12)</f>
        <v>762</v>
      </c>
      <c r="Y12" s="116">
        <f>+SUM(G12,P12)</f>
        <v>4133</v>
      </c>
      <c r="Z12" s="116">
        <f>+SUM(H12,Q12)</f>
        <v>0</v>
      </c>
      <c r="AA12" s="116">
        <f>+SUM(I12,R12)</f>
        <v>675946</v>
      </c>
      <c r="AB12" s="116">
        <f>+SUM(J12,S12)</f>
        <v>0</v>
      </c>
      <c r="AC12" s="116">
        <f>+SUM(K12,T12)</f>
        <v>121251</v>
      </c>
      <c r="AD12" s="116">
        <f>+SUM(L12,U12)</f>
        <v>2157390</v>
      </c>
      <c r="AE12" s="205" t="s">
        <v>325</v>
      </c>
    </row>
    <row r="13" spans="1:32" ht="13.5" customHeight="1" x14ac:dyDescent="0.15">
      <c r="A13" s="114" t="s">
        <v>16</v>
      </c>
      <c r="B13" s="115" t="s">
        <v>334</v>
      </c>
      <c r="C13" s="114" t="s">
        <v>335</v>
      </c>
      <c r="D13" s="116">
        <f>SUM(E13,+L13)</f>
        <v>3754178</v>
      </c>
      <c r="E13" s="116">
        <f>+SUM(F13:I13,K13)</f>
        <v>770742</v>
      </c>
      <c r="F13" s="116">
        <v>660</v>
      </c>
      <c r="G13" s="116">
        <v>0</v>
      </c>
      <c r="H13" s="116">
        <v>0</v>
      </c>
      <c r="I13" s="116">
        <v>516924</v>
      </c>
      <c r="J13" s="116"/>
      <c r="K13" s="116">
        <v>253158</v>
      </c>
      <c r="L13" s="116">
        <v>2983436</v>
      </c>
      <c r="M13" s="116">
        <f>SUM(N13,+U13)</f>
        <v>77629</v>
      </c>
      <c r="N13" s="116">
        <f>+SUM(O13:R13,T13)</f>
        <v>804</v>
      </c>
      <c r="O13" s="116">
        <v>0</v>
      </c>
      <c r="P13" s="116">
        <v>0</v>
      </c>
      <c r="Q13" s="116">
        <v>0</v>
      </c>
      <c r="R13" s="116">
        <v>804</v>
      </c>
      <c r="S13" s="116"/>
      <c r="T13" s="116">
        <v>0</v>
      </c>
      <c r="U13" s="116">
        <v>76825</v>
      </c>
      <c r="V13" s="116">
        <f>+SUM(D13,M13)</f>
        <v>3831807</v>
      </c>
      <c r="W13" s="116">
        <f>+SUM(E13,N13)</f>
        <v>771546</v>
      </c>
      <c r="X13" s="116">
        <f>+SUM(F13,O13)</f>
        <v>660</v>
      </c>
      <c r="Y13" s="116">
        <f>+SUM(G13,P13)</f>
        <v>0</v>
      </c>
      <c r="Z13" s="116">
        <f>+SUM(H13,Q13)</f>
        <v>0</v>
      </c>
      <c r="AA13" s="116">
        <f>+SUM(I13,R13)</f>
        <v>517728</v>
      </c>
      <c r="AB13" s="116">
        <f>+SUM(J13,S13)</f>
        <v>0</v>
      </c>
      <c r="AC13" s="116">
        <f>+SUM(K13,T13)</f>
        <v>253158</v>
      </c>
      <c r="AD13" s="116">
        <f>+SUM(L13,U13)</f>
        <v>3060261</v>
      </c>
      <c r="AE13" s="205" t="s">
        <v>325</v>
      </c>
    </row>
    <row r="14" spans="1:32" ht="13.5" customHeight="1" x14ac:dyDescent="0.15">
      <c r="A14" s="114" t="s">
        <v>16</v>
      </c>
      <c r="B14" s="115" t="s">
        <v>336</v>
      </c>
      <c r="C14" s="114" t="s">
        <v>337</v>
      </c>
      <c r="D14" s="116">
        <f>SUM(E14,+L14)</f>
        <v>11822859</v>
      </c>
      <c r="E14" s="116">
        <f>+SUM(F14:I14,K14)</f>
        <v>7682274</v>
      </c>
      <c r="F14" s="116">
        <v>864392</v>
      </c>
      <c r="G14" s="116">
        <v>0</v>
      </c>
      <c r="H14" s="116">
        <v>3366100</v>
      </c>
      <c r="I14" s="116">
        <v>1667629</v>
      </c>
      <c r="J14" s="116"/>
      <c r="K14" s="116">
        <v>1784153</v>
      </c>
      <c r="L14" s="116">
        <v>4140585</v>
      </c>
      <c r="M14" s="116">
        <f>SUM(N14,+U14)</f>
        <v>152364</v>
      </c>
      <c r="N14" s="116">
        <f>+SUM(O14:R14,T14)</f>
        <v>10000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10000</v>
      </c>
      <c r="U14" s="116">
        <v>142364</v>
      </c>
      <c r="V14" s="116">
        <f>+SUM(D14,M14)</f>
        <v>11975223</v>
      </c>
      <c r="W14" s="116">
        <f>+SUM(E14,N14)</f>
        <v>7692274</v>
      </c>
      <c r="X14" s="116">
        <f>+SUM(F14,O14)</f>
        <v>864392</v>
      </c>
      <c r="Y14" s="116">
        <f>+SUM(G14,P14)</f>
        <v>0</v>
      </c>
      <c r="Z14" s="116">
        <f>+SUM(H14,Q14)</f>
        <v>3366100</v>
      </c>
      <c r="AA14" s="116">
        <f>+SUM(I14,R14)</f>
        <v>1667629</v>
      </c>
      <c r="AB14" s="116">
        <f>+SUM(J14,S14)</f>
        <v>0</v>
      </c>
      <c r="AC14" s="116">
        <f>+SUM(K14,T14)</f>
        <v>1794153</v>
      </c>
      <c r="AD14" s="116">
        <f>+SUM(L14,U14)</f>
        <v>4282949</v>
      </c>
      <c r="AE14" s="205" t="s">
        <v>325</v>
      </c>
    </row>
    <row r="15" spans="1:32" ht="13.5" customHeight="1" x14ac:dyDescent="0.15">
      <c r="A15" s="114" t="s">
        <v>16</v>
      </c>
      <c r="B15" s="115" t="s">
        <v>338</v>
      </c>
      <c r="C15" s="114" t="s">
        <v>339</v>
      </c>
      <c r="D15" s="116">
        <f>SUM(E15,+L15)</f>
        <v>2474982</v>
      </c>
      <c r="E15" s="116">
        <f>+SUM(F15:I15,K15)</f>
        <v>811377</v>
      </c>
      <c r="F15" s="116">
        <v>0</v>
      </c>
      <c r="G15" s="116">
        <v>1260</v>
      </c>
      <c r="H15" s="116">
        <v>206700</v>
      </c>
      <c r="I15" s="116">
        <v>360241</v>
      </c>
      <c r="J15" s="116"/>
      <c r="K15" s="116">
        <v>243176</v>
      </c>
      <c r="L15" s="116">
        <v>1663605</v>
      </c>
      <c r="M15" s="116">
        <f>SUM(N15,+U15)</f>
        <v>532666</v>
      </c>
      <c r="N15" s="116">
        <f>+SUM(O15:R15,T15)</f>
        <v>310786</v>
      </c>
      <c r="O15" s="116">
        <v>0</v>
      </c>
      <c r="P15" s="116">
        <v>0</v>
      </c>
      <c r="Q15" s="116">
        <v>62800</v>
      </c>
      <c r="R15" s="116">
        <v>247986</v>
      </c>
      <c r="S15" s="116"/>
      <c r="T15" s="116">
        <v>0</v>
      </c>
      <c r="U15" s="116">
        <v>221880</v>
      </c>
      <c r="V15" s="116">
        <f>+SUM(D15,M15)</f>
        <v>3007648</v>
      </c>
      <c r="W15" s="116">
        <f>+SUM(E15,N15)</f>
        <v>1122163</v>
      </c>
      <c r="X15" s="116">
        <f>+SUM(F15,O15)</f>
        <v>0</v>
      </c>
      <c r="Y15" s="116">
        <f>+SUM(G15,P15)</f>
        <v>1260</v>
      </c>
      <c r="Z15" s="116">
        <f>+SUM(H15,Q15)</f>
        <v>269500</v>
      </c>
      <c r="AA15" s="116">
        <f>+SUM(I15,R15)</f>
        <v>608227</v>
      </c>
      <c r="AB15" s="116">
        <f>+SUM(J15,S15)</f>
        <v>0</v>
      </c>
      <c r="AC15" s="116">
        <f>+SUM(K15,T15)</f>
        <v>243176</v>
      </c>
      <c r="AD15" s="116">
        <f>+SUM(L15,U15)</f>
        <v>1885485</v>
      </c>
      <c r="AE15" s="205" t="s">
        <v>325</v>
      </c>
    </row>
    <row r="16" spans="1:32" ht="13.5" customHeight="1" x14ac:dyDescent="0.15">
      <c r="A16" s="114" t="s">
        <v>16</v>
      </c>
      <c r="B16" s="115" t="s">
        <v>340</v>
      </c>
      <c r="C16" s="114" t="s">
        <v>341</v>
      </c>
      <c r="D16" s="116">
        <f>SUM(E16,+L16)</f>
        <v>3956544</v>
      </c>
      <c r="E16" s="116">
        <f>+SUM(F16:I16,K16)</f>
        <v>2200570</v>
      </c>
      <c r="F16" s="116">
        <v>58368</v>
      </c>
      <c r="G16" s="116">
        <v>25544</v>
      </c>
      <c r="H16" s="116">
        <v>134900</v>
      </c>
      <c r="I16" s="116">
        <v>992288</v>
      </c>
      <c r="J16" s="116"/>
      <c r="K16" s="116">
        <v>989470</v>
      </c>
      <c r="L16" s="116">
        <v>1755974</v>
      </c>
      <c r="M16" s="116">
        <f>SUM(N16,+U16)</f>
        <v>258519</v>
      </c>
      <c r="N16" s="116">
        <f>+SUM(O16:R16,T16)</f>
        <v>41321</v>
      </c>
      <c r="O16" s="116">
        <v>0</v>
      </c>
      <c r="P16" s="116">
        <v>11172</v>
      </c>
      <c r="Q16" s="116">
        <v>0</v>
      </c>
      <c r="R16" s="116">
        <v>30149</v>
      </c>
      <c r="S16" s="116"/>
      <c r="T16" s="116">
        <v>0</v>
      </c>
      <c r="U16" s="116">
        <v>217198</v>
      </c>
      <c r="V16" s="116">
        <f>+SUM(D16,M16)</f>
        <v>4215063</v>
      </c>
      <c r="W16" s="116">
        <f>+SUM(E16,N16)</f>
        <v>2241891</v>
      </c>
      <c r="X16" s="116">
        <f>+SUM(F16,O16)</f>
        <v>58368</v>
      </c>
      <c r="Y16" s="116">
        <f>+SUM(G16,P16)</f>
        <v>36716</v>
      </c>
      <c r="Z16" s="116">
        <f>+SUM(H16,Q16)</f>
        <v>134900</v>
      </c>
      <c r="AA16" s="116">
        <f>+SUM(I16,R16)</f>
        <v>1022437</v>
      </c>
      <c r="AB16" s="116">
        <f>+SUM(J16,S16)</f>
        <v>0</v>
      </c>
      <c r="AC16" s="116">
        <f>+SUM(K16,T16)</f>
        <v>989470</v>
      </c>
      <c r="AD16" s="116">
        <f>+SUM(L16,U16)</f>
        <v>1973172</v>
      </c>
      <c r="AE16" s="205" t="s">
        <v>325</v>
      </c>
    </row>
    <row r="17" spans="1:31" ht="13.5" customHeight="1" x14ac:dyDescent="0.15">
      <c r="A17" s="114" t="s">
        <v>16</v>
      </c>
      <c r="B17" s="115" t="s">
        <v>342</v>
      </c>
      <c r="C17" s="114" t="s">
        <v>343</v>
      </c>
      <c r="D17" s="116">
        <f>SUM(E17,+L17)</f>
        <v>1179373</v>
      </c>
      <c r="E17" s="116">
        <f>+SUM(F17:I17,K17)</f>
        <v>625411</v>
      </c>
      <c r="F17" s="116">
        <v>0</v>
      </c>
      <c r="G17" s="116">
        <v>33625</v>
      </c>
      <c r="H17" s="116">
        <v>181200</v>
      </c>
      <c r="I17" s="116">
        <v>142514</v>
      </c>
      <c r="J17" s="116"/>
      <c r="K17" s="116">
        <v>268072</v>
      </c>
      <c r="L17" s="116">
        <v>553962</v>
      </c>
      <c r="M17" s="116">
        <f>SUM(N17,+U17)</f>
        <v>1560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1560</v>
      </c>
      <c r="V17" s="116">
        <f>+SUM(D17,M17)</f>
        <v>1180933</v>
      </c>
      <c r="W17" s="116">
        <f>+SUM(E17,N17)</f>
        <v>625411</v>
      </c>
      <c r="X17" s="116">
        <f>+SUM(F17,O17)</f>
        <v>0</v>
      </c>
      <c r="Y17" s="116">
        <f>+SUM(G17,P17)</f>
        <v>33625</v>
      </c>
      <c r="Z17" s="116">
        <f>+SUM(H17,Q17)</f>
        <v>181200</v>
      </c>
      <c r="AA17" s="116">
        <f>+SUM(I17,R17)</f>
        <v>142514</v>
      </c>
      <c r="AB17" s="116">
        <f>+SUM(J17,S17)</f>
        <v>0</v>
      </c>
      <c r="AC17" s="116">
        <f>+SUM(K17,T17)</f>
        <v>268072</v>
      </c>
      <c r="AD17" s="116">
        <f>+SUM(L17,U17)</f>
        <v>555522</v>
      </c>
      <c r="AE17" s="205" t="s">
        <v>325</v>
      </c>
    </row>
    <row r="18" spans="1:31" ht="13.5" customHeight="1" x14ac:dyDescent="0.15">
      <c r="A18" s="114" t="s">
        <v>16</v>
      </c>
      <c r="B18" s="115" t="s">
        <v>344</v>
      </c>
      <c r="C18" s="114" t="s">
        <v>345</v>
      </c>
      <c r="D18" s="116">
        <f>SUM(E18,+L18)</f>
        <v>867367</v>
      </c>
      <c r="E18" s="116">
        <f>+SUM(F18:I18,K18)</f>
        <v>122886</v>
      </c>
      <c r="F18" s="116">
        <v>0</v>
      </c>
      <c r="G18" s="116">
        <v>4438</v>
      </c>
      <c r="H18" s="116">
        <v>6100</v>
      </c>
      <c r="I18" s="116">
        <v>65861</v>
      </c>
      <c r="J18" s="116"/>
      <c r="K18" s="116">
        <v>46487</v>
      </c>
      <c r="L18" s="116">
        <v>744481</v>
      </c>
      <c r="M18" s="116">
        <f>SUM(N18,+U18)</f>
        <v>381884</v>
      </c>
      <c r="N18" s="116">
        <f>+SUM(O18:R18,T18)</f>
        <v>14822</v>
      </c>
      <c r="O18" s="116">
        <v>0</v>
      </c>
      <c r="P18" s="116">
        <v>0</v>
      </c>
      <c r="Q18" s="116">
        <v>0</v>
      </c>
      <c r="R18" s="116">
        <v>14822</v>
      </c>
      <c r="S18" s="116"/>
      <c r="T18" s="116">
        <v>0</v>
      </c>
      <c r="U18" s="116">
        <v>367062</v>
      </c>
      <c r="V18" s="116">
        <f>+SUM(D18,M18)</f>
        <v>1249251</v>
      </c>
      <c r="W18" s="116">
        <f>+SUM(E18,N18)</f>
        <v>137708</v>
      </c>
      <c r="X18" s="116">
        <f>+SUM(F18,O18)</f>
        <v>0</v>
      </c>
      <c r="Y18" s="116">
        <f>+SUM(G18,P18)</f>
        <v>4438</v>
      </c>
      <c r="Z18" s="116">
        <f>+SUM(H18,Q18)</f>
        <v>6100</v>
      </c>
      <c r="AA18" s="116">
        <f>+SUM(I18,R18)</f>
        <v>80683</v>
      </c>
      <c r="AB18" s="116">
        <f>+SUM(J18,S18)</f>
        <v>0</v>
      </c>
      <c r="AC18" s="116">
        <f>+SUM(K18,T18)</f>
        <v>46487</v>
      </c>
      <c r="AD18" s="116">
        <f>+SUM(L18,U18)</f>
        <v>1111543</v>
      </c>
      <c r="AE18" s="205" t="s">
        <v>325</v>
      </c>
    </row>
    <row r="19" spans="1:31" ht="13.5" customHeight="1" x14ac:dyDescent="0.15">
      <c r="A19" s="114" t="s">
        <v>16</v>
      </c>
      <c r="B19" s="115" t="s">
        <v>346</v>
      </c>
      <c r="C19" s="114" t="s">
        <v>347</v>
      </c>
      <c r="D19" s="116">
        <f>SUM(E19,+L19)</f>
        <v>2042022</v>
      </c>
      <c r="E19" s="116">
        <f>+SUM(F19:I19,K19)</f>
        <v>182027</v>
      </c>
      <c r="F19" s="116">
        <v>0</v>
      </c>
      <c r="G19" s="116">
        <v>0</v>
      </c>
      <c r="H19" s="116">
        <v>0</v>
      </c>
      <c r="I19" s="116">
        <v>42959</v>
      </c>
      <c r="J19" s="116"/>
      <c r="K19" s="116">
        <v>139068</v>
      </c>
      <c r="L19" s="116">
        <v>1859995</v>
      </c>
      <c r="M19" s="116">
        <f>SUM(N19,+U19)</f>
        <v>99195</v>
      </c>
      <c r="N19" s="116">
        <f>+SUM(O19:R19,T19)</f>
        <v>6677</v>
      </c>
      <c r="O19" s="116">
        <v>0</v>
      </c>
      <c r="P19" s="116">
        <v>0</v>
      </c>
      <c r="Q19" s="116">
        <v>0</v>
      </c>
      <c r="R19" s="116">
        <v>6677</v>
      </c>
      <c r="S19" s="116"/>
      <c r="T19" s="116">
        <v>0</v>
      </c>
      <c r="U19" s="116">
        <v>92518</v>
      </c>
      <c r="V19" s="116">
        <f>+SUM(D19,M19)</f>
        <v>2141217</v>
      </c>
      <c r="W19" s="116">
        <f>+SUM(E19,N19)</f>
        <v>188704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49636</v>
      </c>
      <c r="AB19" s="116">
        <f>+SUM(J19,S19)</f>
        <v>0</v>
      </c>
      <c r="AC19" s="116">
        <f>+SUM(K19,T19)</f>
        <v>139068</v>
      </c>
      <c r="AD19" s="116">
        <f>+SUM(L19,U19)</f>
        <v>1952513</v>
      </c>
      <c r="AE19" s="205" t="s">
        <v>325</v>
      </c>
    </row>
    <row r="20" spans="1:31" ht="13.5" customHeight="1" x14ac:dyDescent="0.15">
      <c r="A20" s="114" t="s">
        <v>16</v>
      </c>
      <c r="B20" s="115" t="s">
        <v>350</v>
      </c>
      <c r="C20" s="114" t="s">
        <v>351</v>
      </c>
      <c r="D20" s="116">
        <f>SUM(E20,+L20)</f>
        <v>4134348</v>
      </c>
      <c r="E20" s="116">
        <f>+SUM(F20:I20,K20)</f>
        <v>897040</v>
      </c>
      <c r="F20" s="116">
        <v>0</v>
      </c>
      <c r="G20" s="116">
        <v>0</v>
      </c>
      <c r="H20" s="116">
        <v>0</v>
      </c>
      <c r="I20" s="116">
        <v>450656</v>
      </c>
      <c r="J20" s="116"/>
      <c r="K20" s="116">
        <v>446384</v>
      </c>
      <c r="L20" s="116">
        <v>3237308</v>
      </c>
      <c r="M20" s="116">
        <f>SUM(N20,+U20)</f>
        <v>207302</v>
      </c>
      <c r="N20" s="116">
        <f>+SUM(O20:R20,T20)</f>
        <v>10032</v>
      </c>
      <c r="O20" s="116">
        <v>0</v>
      </c>
      <c r="P20" s="116">
        <v>0</v>
      </c>
      <c r="Q20" s="116">
        <v>0</v>
      </c>
      <c r="R20" s="116">
        <v>7308</v>
      </c>
      <c r="S20" s="116"/>
      <c r="T20" s="116">
        <v>2724</v>
      </c>
      <c r="U20" s="116">
        <v>197270</v>
      </c>
      <c r="V20" s="116">
        <f>+SUM(D20,M20)</f>
        <v>4341650</v>
      </c>
      <c r="W20" s="116">
        <f>+SUM(E20,N20)</f>
        <v>907072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457964</v>
      </c>
      <c r="AB20" s="116">
        <f>+SUM(J20,S20)</f>
        <v>0</v>
      </c>
      <c r="AC20" s="116">
        <f>+SUM(K20,T20)</f>
        <v>449108</v>
      </c>
      <c r="AD20" s="116">
        <f>+SUM(L20,U20)</f>
        <v>3434578</v>
      </c>
      <c r="AE20" s="205" t="s">
        <v>325</v>
      </c>
    </row>
    <row r="21" spans="1:31" ht="13.5" customHeight="1" x14ac:dyDescent="0.15">
      <c r="A21" s="114" t="s">
        <v>16</v>
      </c>
      <c r="B21" s="115" t="s">
        <v>354</v>
      </c>
      <c r="C21" s="114" t="s">
        <v>355</v>
      </c>
      <c r="D21" s="116">
        <f>SUM(E21,+L21)</f>
        <v>5403946</v>
      </c>
      <c r="E21" s="116">
        <f>+SUM(F21:I21,K21)</f>
        <v>3453205</v>
      </c>
      <c r="F21" s="116">
        <v>0</v>
      </c>
      <c r="G21" s="116">
        <v>0</v>
      </c>
      <c r="H21" s="116">
        <v>1831000</v>
      </c>
      <c r="I21" s="116">
        <v>817046</v>
      </c>
      <c r="J21" s="116"/>
      <c r="K21" s="116">
        <v>805159</v>
      </c>
      <c r="L21" s="116">
        <v>1950741</v>
      </c>
      <c r="M21" s="116">
        <f>SUM(N21,+U21)</f>
        <v>62428</v>
      </c>
      <c r="N21" s="116">
        <f>+SUM(O21:R21,T21)</f>
        <v>5505</v>
      </c>
      <c r="O21" s="116">
        <v>0</v>
      </c>
      <c r="P21" s="116">
        <v>0</v>
      </c>
      <c r="Q21" s="116">
        <v>0</v>
      </c>
      <c r="R21" s="116">
        <v>5505</v>
      </c>
      <c r="S21" s="116"/>
      <c r="T21" s="116">
        <v>0</v>
      </c>
      <c r="U21" s="116">
        <v>56923</v>
      </c>
      <c r="V21" s="116">
        <f>+SUM(D21,M21)</f>
        <v>5466374</v>
      </c>
      <c r="W21" s="116">
        <f>+SUM(E21,N21)</f>
        <v>3458710</v>
      </c>
      <c r="X21" s="116">
        <f>+SUM(F21,O21)</f>
        <v>0</v>
      </c>
      <c r="Y21" s="116">
        <f>+SUM(G21,P21)</f>
        <v>0</v>
      </c>
      <c r="Z21" s="116">
        <f>+SUM(H21,Q21)</f>
        <v>1831000</v>
      </c>
      <c r="AA21" s="116">
        <f>+SUM(I21,R21)</f>
        <v>822551</v>
      </c>
      <c r="AB21" s="116">
        <f>+SUM(J21,S21)</f>
        <v>0</v>
      </c>
      <c r="AC21" s="116">
        <f>+SUM(K21,T21)</f>
        <v>805159</v>
      </c>
      <c r="AD21" s="116">
        <f>+SUM(L21,U21)</f>
        <v>2007664</v>
      </c>
      <c r="AE21" s="205" t="s">
        <v>325</v>
      </c>
    </row>
    <row r="22" spans="1:31" ht="13.5" customHeight="1" x14ac:dyDescent="0.15">
      <c r="A22" s="114" t="s">
        <v>16</v>
      </c>
      <c r="B22" s="115" t="s">
        <v>356</v>
      </c>
      <c r="C22" s="114" t="s">
        <v>357</v>
      </c>
      <c r="D22" s="116">
        <f>SUM(E22,+L22)</f>
        <v>1395102</v>
      </c>
      <c r="E22" s="116">
        <f>+SUM(F22:I22,K22)</f>
        <v>66933</v>
      </c>
      <c r="F22" s="116">
        <v>0</v>
      </c>
      <c r="G22" s="116">
        <v>0</v>
      </c>
      <c r="H22" s="116">
        <v>0</v>
      </c>
      <c r="I22" s="116">
        <v>28602</v>
      </c>
      <c r="J22" s="116"/>
      <c r="K22" s="116">
        <v>38331</v>
      </c>
      <c r="L22" s="116">
        <v>1328169</v>
      </c>
      <c r="M22" s="116">
        <f>SUM(N22,+U22)</f>
        <v>127498</v>
      </c>
      <c r="N22" s="116">
        <f>+SUM(O22:R22,T22)</f>
        <v>2764</v>
      </c>
      <c r="O22" s="116">
        <v>0</v>
      </c>
      <c r="P22" s="116">
        <v>0</v>
      </c>
      <c r="Q22" s="116">
        <v>0</v>
      </c>
      <c r="R22" s="116">
        <v>2764</v>
      </c>
      <c r="S22" s="116"/>
      <c r="T22" s="116">
        <v>0</v>
      </c>
      <c r="U22" s="116">
        <v>124734</v>
      </c>
      <c r="V22" s="116">
        <f>+SUM(D22,M22)</f>
        <v>1522600</v>
      </c>
      <c r="W22" s="116">
        <f>+SUM(E22,N22)</f>
        <v>69697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31366</v>
      </c>
      <c r="AB22" s="116">
        <f>+SUM(J22,S22)</f>
        <v>0</v>
      </c>
      <c r="AC22" s="116">
        <f>+SUM(K22,T22)</f>
        <v>38331</v>
      </c>
      <c r="AD22" s="116">
        <f>+SUM(L22,U22)</f>
        <v>1452903</v>
      </c>
      <c r="AE22" s="205" t="s">
        <v>325</v>
      </c>
    </row>
    <row r="23" spans="1:31" ht="13.5" customHeight="1" x14ac:dyDescent="0.15">
      <c r="A23" s="114" t="s">
        <v>16</v>
      </c>
      <c r="B23" s="115" t="s">
        <v>358</v>
      </c>
      <c r="C23" s="114" t="s">
        <v>359</v>
      </c>
      <c r="D23" s="116">
        <f>SUM(E23,+L23)</f>
        <v>1507243</v>
      </c>
      <c r="E23" s="116">
        <f>+SUM(F23:I23,K23)</f>
        <v>249660</v>
      </c>
      <c r="F23" s="116">
        <v>0</v>
      </c>
      <c r="G23" s="116">
        <v>0</v>
      </c>
      <c r="H23" s="116">
        <v>0</v>
      </c>
      <c r="I23" s="116">
        <v>249540</v>
      </c>
      <c r="J23" s="116"/>
      <c r="K23" s="116">
        <v>120</v>
      </c>
      <c r="L23" s="116">
        <v>1257583</v>
      </c>
      <c r="M23" s="116">
        <f>SUM(N23,+U23)</f>
        <v>72242</v>
      </c>
      <c r="N23" s="116">
        <f>+SUM(O23:R23,T23)</f>
        <v>5697</v>
      </c>
      <c r="O23" s="116">
        <v>0</v>
      </c>
      <c r="P23" s="116">
        <v>0</v>
      </c>
      <c r="Q23" s="116">
        <v>0</v>
      </c>
      <c r="R23" s="116">
        <v>5697</v>
      </c>
      <c r="S23" s="116"/>
      <c r="T23" s="116">
        <v>0</v>
      </c>
      <c r="U23" s="116">
        <v>66545</v>
      </c>
      <c r="V23" s="116">
        <f>+SUM(D23,M23)</f>
        <v>1579485</v>
      </c>
      <c r="W23" s="116">
        <f>+SUM(E23,N23)</f>
        <v>255357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255237</v>
      </c>
      <c r="AB23" s="116">
        <f>+SUM(J23,S23)</f>
        <v>0</v>
      </c>
      <c r="AC23" s="116">
        <f>+SUM(K23,T23)</f>
        <v>120</v>
      </c>
      <c r="AD23" s="116">
        <f>+SUM(L23,U23)</f>
        <v>1324128</v>
      </c>
      <c r="AE23" s="205" t="s">
        <v>325</v>
      </c>
    </row>
    <row r="24" spans="1:31" ht="13.5" customHeight="1" x14ac:dyDescent="0.15">
      <c r="A24" s="114" t="s">
        <v>16</v>
      </c>
      <c r="B24" s="115" t="s">
        <v>362</v>
      </c>
      <c r="C24" s="114" t="s">
        <v>363</v>
      </c>
      <c r="D24" s="116">
        <f>SUM(E24,+L24)</f>
        <v>1314960</v>
      </c>
      <c r="E24" s="116">
        <f>+SUM(F24:I24,K24)</f>
        <v>22368</v>
      </c>
      <c r="F24" s="116">
        <v>0</v>
      </c>
      <c r="G24" s="116">
        <v>0</v>
      </c>
      <c r="H24" s="116">
        <v>0</v>
      </c>
      <c r="I24" s="116">
        <v>22321</v>
      </c>
      <c r="J24" s="116"/>
      <c r="K24" s="116">
        <v>47</v>
      </c>
      <c r="L24" s="116">
        <v>1292592</v>
      </c>
      <c r="M24" s="116">
        <f>SUM(N24,+U24)</f>
        <v>123812</v>
      </c>
      <c r="N24" s="116">
        <f>+SUM(O24:R24,T24)</f>
        <v>963</v>
      </c>
      <c r="O24" s="116">
        <v>0</v>
      </c>
      <c r="P24" s="116">
        <v>0</v>
      </c>
      <c r="Q24" s="116">
        <v>0</v>
      </c>
      <c r="R24" s="116">
        <v>961</v>
      </c>
      <c r="S24" s="116"/>
      <c r="T24" s="116">
        <v>2</v>
      </c>
      <c r="U24" s="116">
        <v>122849</v>
      </c>
      <c r="V24" s="116">
        <f>+SUM(D24,M24)</f>
        <v>1438772</v>
      </c>
      <c r="W24" s="116">
        <f>+SUM(E24,N24)</f>
        <v>23331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23282</v>
      </c>
      <c r="AB24" s="116">
        <f>+SUM(J24,S24)</f>
        <v>0</v>
      </c>
      <c r="AC24" s="116">
        <f>+SUM(K24,T24)</f>
        <v>49</v>
      </c>
      <c r="AD24" s="116">
        <f>+SUM(L24,U24)</f>
        <v>1415441</v>
      </c>
      <c r="AE24" s="205" t="s">
        <v>325</v>
      </c>
    </row>
    <row r="25" spans="1:31" ht="13.5" customHeight="1" x14ac:dyDescent="0.15">
      <c r="A25" s="114" t="s">
        <v>16</v>
      </c>
      <c r="B25" s="115" t="s">
        <v>364</v>
      </c>
      <c r="C25" s="114" t="s">
        <v>365</v>
      </c>
      <c r="D25" s="116">
        <f>SUM(E25,+L25)</f>
        <v>771257</v>
      </c>
      <c r="E25" s="116">
        <f>+SUM(F25:I25,K25)</f>
        <v>123043</v>
      </c>
      <c r="F25" s="116">
        <v>0</v>
      </c>
      <c r="G25" s="116">
        <v>0</v>
      </c>
      <c r="H25" s="116">
        <v>0</v>
      </c>
      <c r="I25" s="116">
        <v>78549</v>
      </c>
      <c r="J25" s="116"/>
      <c r="K25" s="116">
        <v>44494</v>
      </c>
      <c r="L25" s="116">
        <v>648214</v>
      </c>
      <c r="M25" s="116">
        <f>SUM(N25,+U25)</f>
        <v>61676</v>
      </c>
      <c r="N25" s="116">
        <f>+SUM(O25:R25,T25)</f>
        <v>2748</v>
      </c>
      <c r="O25" s="116">
        <v>0</v>
      </c>
      <c r="P25" s="116">
        <v>0</v>
      </c>
      <c r="Q25" s="116">
        <v>0</v>
      </c>
      <c r="R25" s="116">
        <v>2748</v>
      </c>
      <c r="S25" s="116"/>
      <c r="T25" s="116">
        <v>0</v>
      </c>
      <c r="U25" s="116">
        <v>58928</v>
      </c>
      <c r="V25" s="116">
        <f>+SUM(D25,M25)</f>
        <v>832933</v>
      </c>
      <c r="W25" s="116">
        <f>+SUM(E25,N25)</f>
        <v>125791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81297</v>
      </c>
      <c r="AB25" s="116">
        <f>+SUM(J25,S25)</f>
        <v>0</v>
      </c>
      <c r="AC25" s="116">
        <f>+SUM(K25,T25)</f>
        <v>44494</v>
      </c>
      <c r="AD25" s="116">
        <f>+SUM(L25,U25)</f>
        <v>707142</v>
      </c>
      <c r="AE25" s="205" t="s">
        <v>325</v>
      </c>
    </row>
    <row r="26" spans="1:31" ht="13.5" customHeight="1" x14ac:dyDescent="0.15">
      <c r="A26" s="114" t="s">
        <v>16</v>
      </c>
      <c r="B26" s="115" t="s">
        <v>368</v>
      </c>
      <c r="C26" s="114" t="s">
        <v>369</v>
      </c>
      <c r="D26" s="116">
        <f>SUM(E26,+L26)</f>
        <v>809163</v>
      </c>
      <c r="E26" s="116">
        <f>+SUM(F26:I26,K26)</f>
        <v>36572</v>
      </c>
      <c r="F26" s="116">
        <v>0</v>
      </c>
      <c r="G26" s="116">
        <v>0</v>
      </c>
      <c r="H26" s="116">
        <v>0</v>
      </c>
      <c r="I26" s="116">
        <v>17814</v>
      </c>
      <c r="J26" s="116"/>
      <c r="K26" s="116">
        <v>18758</v>
      </c>
      <c r="L26" s="116">
        <v>772591</v>
      </c>
      <c r="M26" s="116">
        <f>SUM(N26,+U26)</f>
        <v>75861</v>
      </c>
      <c r="N26" s="116">
        <f>+SUM(O26:R26,T26)</f>
        <v>2515</v>
      </c>
      <c r="O26" s="116">
        <v>0</v>
      </c>
      <c r="P26" s="116">
        <v>0</v>
      </c>
      <c r="Q26" s="116">
        <v>0</v>
      </c>
      <c r="R26" s="116">
        <v>2515</v>
      </c>
      <c r="S26" s="116"/>
      <c r="T26" s="116">
        <v>0</v>
      </c>
      <c r="U26" s="116">
        <v>73346</v>
      </c>
      <c r="V26" s="116">
        <f>+SUM(D26,M26)</f>
        <v>885024</v>
      </c>
      <c r="W26" s="116">
        <f>+SUM(E26,N26)</f>
        <v>39087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20329</v>
      </c>
      <c r="AB26" s="116">
        <f>+SUM(J26,S26)</f>
        <v>0</v>
      </c>
      <c r="AC26" s="116">
        <f>+SUM(K26,T26)</f>
        <v>18758</v>
      </c>
      <c r="AD26" s="116">
        <f>+SUM(L26,U26)</f>
        <v>845937</v>
      </c>
      <c r="AE26" s="205" t="s">
        <v>325</v>
      </c>
    </row>
    <row r="27" spans="1:31" ht="13.5" customHeight="1" x14ac:dyDescent="0.15">
      <c r="A27" s="114" t="s">
        <v>16</v>
      </c>
      <c r="B27" s="115" t="s">
        <v>370</v>
      </c>
      <c r="C27" s="114" t="s">
        <v>371</v>
      </c>
      <c r="D27" s="116">
        <f>SUM(E27,+L27)</f>
        <v>1127665</v>
      </c>
      <c r="E27" s="116">
        <f>+SUM(F27:I27,K27)</f>
        <v>469217</v>
      </c>
      <c r="F27" s="116">
        <v>107759</v>
      </c>
      <c r="G27" s="116">
        <v>40440</v>
      </c>
      <c r="H27" s="116">
        <v>226700</v>
      </c>
      <c r="I27" s="116">
        <v>0</v>
      </c>
      <c r="J27" s="116"/>
      <c r="K27" s="116">
        <v>94318</v>
      </c>
      <c r="L27" s="116">
        <v>658448</v>
      </c>
      <c r="M27" s="116">
        <f>SUM(N27,+U27)</f>
        <v>51031</v>
      </c>
      <c r="N27" s="116">
        <f>+SUM(O27:R27,T27)</f>
        <v>1471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1471</v>
      </c>
      <c r="U27" s="116">
        <v>49560</v>
      </c>
      <c r="V27" s="116">
        <f>+SUM(D27,M27)</f>
        <v>1178696</v>
      </c>
      <c r="W27" s="116">
        <f>+SUM(E27,N27)</f>
        <v>470688</v>
      </c>
      <c r="X27" s="116">
        <f>+SUM(F27,O27)</f>
        <v>107759</v>
      </c>
      <c r="Y27" s="116">
        <f>+SUM(G27,P27)</f>
        <v>40440</v>
      </c>
      <c r="Z27" s="116">
        <f>+SUM(H27,Q27)</f>
        <v>226700</v>
      </c>
      <c r="AA27" s="116">
        <f>+SUM(I27,R27)</f>
        <v>0</v>
      </c>
      <c r="AB27" s="116">
        <f>+SUM(J27,S27)</f>
        <v>0</v>
      </c>
      <c r="AC27" s="116">
        <f>+SUM(K27,T27)</f>
        <v>95789</v>
      </c>
      <c r="AD27" s="116">
        <f>+SUM(L27,U27)</f>
        <v>708008</v>
      </c>
      <c r="AE27" s="205" t="s">
        <v>325</v>
      </c>
    </row>
    <row r="28" spans="1:31" ht="13.5" customHeight="1" x14ac:dyDescent="0.15">
      <c r="A28" s="114" t="s">
        <v>16</v>
      </c>
      <c r="B28" s="115" t="s">
        <v>372</v>
      </c>
      <c r="C28" s="114" t="s">
        <v>373</v>
      </c>
      <c r="D28" s="116">
        <f>SUM(E28,+L28)</f>
        <v>556766</v>
      </c>
      <c r="E28" s="116">
        <f>+SUM(F28:I28,K28)</f>
        <v>93129</v>
      </c>
      <c r="F28" s="116">
        <v>0</v>
      </c>
      <c r="G28" s="116">
        <v>7279</v>
      </c>
      <c r="H28" s="116">
        <v>0</v>
      </c>
      <c r="I28" s="116">
        <v>3435</v>
      </c>
      <c r="J28" s="116"/>
      <c r="K28" s="116">
        <v>82415</v>
      </c>
      <c r="L28" s="116">
        <v>463637</v>
      </c>
      <c r="M28" s="116">
        <f>SUM(N28,+U28)</f>
        <v>77286</v>
      </c>
      <c r="N28" s="116">
        <f>+SUM(O28:R28,T28)</f>
        <v>7360</v>
      </c>
      <c r="O28" s="116">
        <v>0</v>
      </c>
      <c r="P28" s="116">
        <v>5532</v>
      </c>
      <c r="Q28" s="116">
        <v>0</v>
      </c>
      <c r="R28" s="116">
        <v>1828</v>
      </c>
      <c r="S28" s="116"/>
      <c r="T28" s="116">
        <v>0</v>
      </c>
      <c r="U28" s="116">
        <v>69926</v>
      </c>
      <c r="V28" s="116">
        <f>+SUM(D28,M28)</f>
        <v>634052</v>
      </c>
      <c r="W28" s="116">
        <f>+SUM(E28,N28)</f>
        <v>100489</v>
      </c>
      <c r="X28" s="116">
        <f>+SUM(F28,O28)</f>
        <v>0</v>
      </c>
      <c r="Y28" s="116">
        <f>+SUM(G28,P28)</f>
        <v>12811</v>
      </c>
      <c r="Z28" s="116">
        <f>+SUM(H28,Q28)</f>
        <v>0</v>
      </c>
      <c r="AA28" s="116">
        <f>+SUM(I28,R28)</f>
        <v>5263</v>
      </c>
      <c r="AB28" s="116">
        <f>+SUM(J28,S28)</f>
        <v>0</v>
      </c>
      <c r="AC28" s="116">
        <f>+SUM(K28,T28)</f>
        <v>82415</v>
      </c>
      <c r="AD28" s="116">
        <f>+SUM(L28,U28)</f>
        <v>533563</v>
      </c>
      <c r="AE28" s="205" t="s">
        <v>325</v>
      </c>
    </row>
    <row r="29" spans="1:31" ht="13.5" customHeight="1" x14ac:dyDescent="0.15">
      <c r="A29" s="114" t="s">
        <v>16</v>
      </c>
      <c r="B29" s="115" t="s">
        <v>374</v>
      </c>
      <c r="C29" s="114" t="s">
        <v>375</v>
      </c>
      <c r="D29" s="116">
        <f>SUM(E29,+L29)</f>
        <v>488128</v>
      </c>
      <c r="E29" s="116">
        <f>+SUM(F29:I29,K29)</f>
        <v>99788</v>
      </c>
      <c r="F29" s="116">
        <v>0</v>
      </c>
      <c r="G29" s="116">
        <v>0</v>
      </c>
      <c r="H29" s="116">
        <v>0</v>
      </c>
      <c r="I29" s="116">
        <v>37708</v>
      </c>
      <c r="J29" s="116"/>
      <c r="K29" s="116">
        <v>62080</v>
      </c>
      <c r="L29" s="116">
        <v>388340</v>
      </c>
      <c r="M29" s="116">
        <f>SUM(N29,+U29)</f>
        <v>187099</v>
      </c>
      <c r="N29" s="116">
        <f>+SUM(O29:R29,T29)</f>
        <v>74349</v>
      </c>
      <c r="O29" s="116">
        <v>1872</v>
      </c>
      <c r="P29" s="116">
        <v>8174</v>
      </c>
      <c r="Q29" s="116">
        <v>0</v>
      </c>
      <c r="R29" s="116">
        <v>2299</v>
      </c>
      <c r="S29" s="116"/>
      <c r="T29" s="116">
        <v>62004</v>
      </c>
      <c r="U29" s="116">
        <v>112750</v>
      </c>
      <c r="V29" s="116">
        <f>+SUM(D29,M29)</f>
        <v>675227</v>
      </c>
      <c r="W29" s="116">
        <f>+SUM(E29,N29)</f>
        <v>174137</v>
      </c>
      <c r="X29" s="116">
        <f>+SUM(F29,O29)</f>
        <v>1872</v>
      </c>
      <c r="Y29" s="116">
        <f>+SUM(G29,P29)</f>
        <v>8174</v>
      </c>
      <c r="Z29" s="116">
        <f>+SUM(H29,Q29)</f>
        <v>0</v>
      </c>
      <c r="AA29" s="116">
        <f>+SUM(I29,R29)</f>
        <v>40007</v>
      </c>
      <c r="AB29" s="116">
        <f>+SUM(J29,S29)</f>
        <v>0</v>
      </c>
      <c r="AC29" s="116">
        <f>+SUM(K29,T29)</f>
        <v>124084</v>
      </c>
      <c r="AD29" s="116">
        <f>+SUM(L29,U29)</f>
        <v>501090</v>
      </c>
      <c r="AE29" s="205" t="s">
        <v>325</v>
      </c>
    </row>
    <row r="30" spans="1:31" ht="13.5" customHeight="1" x14ac:dyDescent="0.15">
      <c r="A30" s="114" t="s">
        <v>16</v>
      </c>
      <c r="B30" s="115" t="s">
        <v>376</v>
      </c>
      <c r="C30" s="114" t="s">
        <v>377</v>
      </c>
      <c r="D30" s="116">
        <f>SUM(E30,+L30)</f>
        <v>479638</v>
      </c>
      <c r="E30" s="116">
        <f>+SUM(F30:I30,K30)</f>
        <v>43148</v>
      </c>
      <c r="F30" s="116">
        <v>0</v>
      </c>
      <c r="G30" s="116">
        <v>0</v>
      </c>
      <c r="H30" s="116">
        <v>0</v>
      </c>
      <c r="I30" s="116">
        <v>35748</v>
      </c>
      <c r="J30" s="116"/>
      <c r="K30" s="116">
        <v>7400</v>
      </c>
      <c r="L30" s="116">
        <v>436490</v>
      </c>
      <c r="M30" s="116">
        <f>SUM(N30,+U30)</f>
        <v>58512</v>
      </c>
      <c r="N30" s="116">
        <f>+SUM(O30:R30,T30)</f>
        <v>716</v>
      </c>
      <c r="O30" s="116">
        <v>0</v>
      </c>
      <c r="P30" s="116">
        <v>0</v>
      </c>
      <c r="Q30" s="116">
        <v>0</v>
      </c>
      <c r="R30" s="116">
        <v>716</v>
      </c>
      <c r="S30" s="116"/>
      <c r="T30" s="116">
        <v>0</v>
      </c>
      <c r="U30" s="116">
        <v>57796</v>
      </c>
      <c r="V30" s="116">
        <f>+SUM(D30,M30)</f>
        <v>538150</v>
      </c>
      <c r="W30" s="116">
        <f>+SUM(E30,N30)</f>
        <v>43864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36464</v>
      </c>
      <c r="AB30" s="116">
        <f>+SUM(J30,S30)</f>
        <v>0</v>
      </c>
      <c r="AC30" s="116">
        <f>+SUM(K30,T30)</f>
        <v>7400</v>
      </c>
      <c r="AD30" s="116">
        <f>+SUM(L30,U30)</f>
        <v>494286</v>
      </c>
      <c r="AE30" s="205" t="s">
        <v>325</v>
      </c>
    </row>
    <row r="31" spans="1:31" ht="13.5" customHeight="1" x14ac:dyDescent="0.15">
      <c r="A31" s="114" t="s">
        <v>16</v>
      </c>
      <c r="B31" s="115" t="s">
        <v>378</v>
      </c>
      <c r="C31" s="114" t="s">
        <v>379</v>
      </c>
      <c r="D31" s="116">
        <f>SUM(E31,+L31)</f>
        <v>139650</v>
      </c>
      <c r="E31" s="116">
        <f>+SUM(F31:I31,K31)</f>
        <v>1309</v>
      </c>
      <c r="F31" s="116">
        <v>0</v>
      </c>
      <c r="G31" s="116">
        <v>0</v>
      </c>
      <c r="H31" s="116">
        <v>0</v>
      </c>
      <c r="I31" s="116">
        <v>475</v>
      </c>
      <c r="J31" s="116"/>
      <c r="K31" s="116">
        <v>834</v>
      </c>
      <c r="L31" s="116">
        <v>138341</v>
      </c>
      <c r="M31" s="116">
        <f>SUM(N31,+U31)</f>
        <v>10048</v>
      </c>
      <c r="N31" s="116">
        <f>+SUM(O31:R31,T31)</f>
        <v>225</v>
      </c>
      <c r="O31" s="116">
        <v>0</v>
      </c>
      <c r="P31" s="116">
        <v>0</v>
      </c>
      <c r="Q31" s="116">
        <v>0</v>
      </c>
      <c r="R31" s="116">
        <v>225</v>
      </c>
      <c r="S31" s="116"/>
      <c r="T31" s="116">
        <v>0</v>
      </c>
      <c r="U31" s="116">
        <v>9823</v>
      </c>
      <c r="V31" s="116">
        <f>+SUM(D31,M31)</f>
        <v>149698</v>
      </c>
      <c r="W31" s="116">
        <f>+SUM(E31,N31)</f>
        <v>1534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700</v>
      </c>
      <c r="AB31" s="116">
        <f>+SUM(J31,S31)</f>
        <v>0</v>
      </c>
      <c r="AC31" s="116">
        <f>+SUM(K31,T31)</f>
        <v>834</v>
      </c>
      <c r="AD31" s="116">
        <f>+SUM(L31,U31)</f>
        <v>148164</v>
      </c>
      <c r="AE31" s="205" t="s">
        <v>325</v>
      </c>
    </row>
    <row r="32" spans="1:31" ht="13.5" customHeight="1" x14ac:dyDescent="0.15">
      <c r="A32" s="114" t="s">
        <v>16</v>
      </c>
      <c r="B32" s="115" t="s">
        <v>382</v>
      </c>
      <c r="C32" s="114" t="s">
        <v>383</v>
      </c>
      <c r="D32" s="116">
        <f>SUM(E32,+L32)</f>
        <v>222951</v>
      </c>
      <c r="E32" s="116">
        <f>+SUM(F32:I32,K32)</f>
        <v>1781</v>
      </c>
      <c r="F32" s="116">
        <v>0</v>
      </c>
      <c r="G32" s="116">
        <v>0</v>
      </c>
      <c r="H32" s="116">
        <v>0</v>
      </c>
      <c r="I32" s="116">
        <v>1049</v>
      </c>
      <c r="J32" s="116"/>
      <c r="K32" s="116">
        <v>732</v>
      </c>
      <c r="L32" s="116">
        <v>221170</v>
      </c>
      <c r="M32" s="116">
        <f>SUM(N32,+U32)</f>
        <v>7727</v>
      </c>
      <c r="N32" s="116">
        <f>+SUM(O32:R32,T32)</f>
        <v>241</v>
      </c>
      <c r="O32" s="116">
        <v>0</v>
      </c>
      <c r="P32" s="116">
        <v>0</v>
      </c>
      <c r="Q32" s="116">
        <v>0</v>
      </c>
      <c r="R32" s="116">
        <v>241</v>
      </c>
      <c r="S32" s="116"/>
      <c r="T32" s="116">
        <v>0</v>
      </c>
      <c r="U32" s="116">
        <v>7486</v>
      </c>
      <c r="V32" s="116">
        <f>+SUM(D32,M32)</f>
        <v>230678</v>
      </c>
      <c r="W32" s="116">
        <f>+SUM(E32,N32)</f>
        <v>2022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1290</v>
      </c>
      <c r="AB32" s="116">
        <f>+SUM(J32,S32)</f>
        <v>0</v>
      </c>
      <c r="AC32" s="116">
        <f>+SUM(K32,T32)</f>
        <v>732</v>
      </c>
      <c r="AD32" s="116">
        <f>+SUM(L32,U32)</f>
        <v>228656</v>
      </c>
      <c r="AE32" s="205" t="s">
        <v>325</v>
      </c>
    </row>
    <row r="33" spans="1:31" ht="13.5" customHeight="1" x14ac:dyDescent="0.15">
      <c r="A33" s="114" t="s">
        <v>16</v>
      </c>
      <c r="B33" s="115" t="s">
        <v>384</v>
      </c>
      <c r="C33" s="114" t="s">
        <v>385</v>
      </c>
      <c r="D33" s="116">
        <f>SUM(E33,+L33)</f>
        <v>134985</v>
      </c>
      <c r="E33" s="116">
        <f>+SUM(F33:I33,K33)</f>
        <v>910</v>
      </c>
      <c r="F33" s="116">
        <v>0</v>
      </c>
      <c r="G33" s="116">
        <v>0</v>
      </c>
      <c r="H33" s="116">
        <v>0</v>
      </c>
      <c r="I33" s="116">
        <v>910</v>
      </c>
      <c r="J33" s="116"/>
      <c r="K33" s="116">
        <v>0</v>
      </c>
      <c r="L33" s="116">
        <v>134075</v>
      </c>
      <c r="M33" s="116">
        <f>SUM(N33,+U33)</f>
        <v>10950</v>
      </c>
      <c r="N33" s="116">
        <f>+SUM(O33:R33,T33)</f>
        <v>1093</v>
      </c>
      <c r="O33" s="116">
        <v>0</v>
      </c>
      <c r="P33" s="116">
        <v>0</v>
      </c>
      <c r="Q33" s="116">
        <v>0</v>
      </c>
      <c r="R33" s="116">
        <v>1093</v>
      </c>
      <c r="S33" s="116"/>
      <c r="T33" s="116">
        <v>0</v>
      </c>
      <c r="U33" s="116">
        <v>9857</v>
      </c>
      <c r="V33" s="116">
        <f>+SUM(D33,M33)</f>
        <v>145935</v>
      </c>
      <c r="W33" s="116">
        <f>+SUM(E33,N33)</f>
        <v>2003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2003</v>
      </c>
      <c r="AB33" s="116">
        <f>+SUM(J33,S33)</f>
        <v>0</v>
      </c>
      <c r="AC33" s="116">
        <f>+SUM(K33,T33)</f>
        <v>0</v>
      </c>
      <c r="AD33" s="116">
        <f>+SUM(L33,U33)</f>
        <v>143932</v>
      </c>
      <c r="AE33" s="205" t="s">
        <v>325</v>
      </c>
    </row>
    <row r="34" spans="1:31" ht="13.5" customHeight="1" x14ac:dyDescent="0.15">
      <c r="A34" s="114" t="s">
        <v>16</v>
      </c>
      <c r="B34" s="115" t="s">
        <v>386</v>
      </c>
      <c r="C34" s="114" t="s">
        <v>387</v>
      </c>
      <c r="D34" s="116">
        <f>SUM(E34,+L34)</f>
        <v>168766</v>
      </c>
      <c r="E34" s="116">
        <f>+SUM(F34:I34,K34)</f>
        <v>13295</v>
      </c>
      <c r="F34" s="116">
        <v>0</v>
      </c>
      <c r="G34" s="116">
        <v>0</v>
      </c>
      <c r="H34" s="116">
        <v>0</v>
      </c>
      <c r="I34" s="116">
        <v>1672</v>
      </c>
      <c r="J34" s="116"/>
      <c r="K34" s="116">
        <v>11623</v>
      </c>
      <c r="L34" s="116">
        <v>155471</v>
      </c>
      <c r="M34" s="116">
        <f>SUM(N34,+U34)</f>
        <v>18881</v>
      </c>
      <c r="N34" s="116">
        <f>+SUM(O34:R34,T34)</f>
        <v>6105</v>
      </c>
      <c r="O34" s="116">
        <v>0</v>
      </c>
      <c r="P34" s="116">
        <v>0</v>
      </c>
      <c r="Q34" s="116">
        <v>0</v>
      </c>
      <c r="R34" s="116">
        <v>6105</v>
      </c>
      <c r="S34" s="116"/>
      <c r="T34" s="116">
        <v>0</v>
      </c>
      <c r="U34" s="116">
        <v>12776</v>
      </c>
      <c r="V34" s="116">
        <f>+SUM(D34,M34)</f>
        <v>187647</v>
      </c>
      <c r="W34" s="116">
        <f>+SUM(E34,N34)</f>
        <v>19400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7777</v>
      </c>
      <c r="AB34" s="116">
        <f>+SUM(J34,S34)</f>
        <v>0</v>
      </c>
      <c r="AC34" s="116">
        <f>+SUM(K34,T34)</f>
        <v>11623</v>
      </c>
      <c r="AD34" s="116">
        <f>+SUM(L34,U34)</f>
        <v>168247</v>
      </c>
      <c r="AE34" s="205" t="s">
        <v>325</v>
      </c>
    </row>
    <row r="35" spans="1:31" ht="13.5" customHeight="1" x14ac:dyDescent="0.15">
      <c r="A35" s="114" t="s">
        <v>16</v>
      </c>
      <c r="B35" s="115" t="s">
        <v>390</v>
      </c>
      <c r="C35" s="114" t="s">
        <v>391</v>
      </c>
      <c r="D35" s="116">
        <f>SUM(E35,+L35)</f>
        <v>229651</v>
      </c>
      <c r="E35" s="116">
        <f>+SUM(F35:I35,K35)</f>
        <v>10482</v>
      </c>
      <c r="F35" s="116">
        <v>0</v>
      </c>
      <c r="G35" s="116">
        <v>0</v>
      </c>
      <c r="H35" s="116">
        <v>0</v>
      </c>
      <c r="I35" s="116">
        <v>2323</v>
      </c>
      <c r="J35" s="116"/>
      <c r="K35" s="116">
        <v>8159</v>
      </c>
      <c r="L35" s="116">
        <v>219169</v>
      </c>
      <c r="M35" s="116">
        <f>SUM(N35,+U35)</f>
        <v>19081</v>
      </c>
      <c r="N35" s="116">
        <f>+SUM(O35:R35,T35)</f>
        <v>750</v>
      </c>
      <c r="O35" s="116">
        <v>0</v>
      </c>
      <c r="P35" s="116">
        <v>0</v>
      </c>
      <c r="Q35" s="116">
        <v>0</v>
      </c>
      <c r="R35" s="116">
        <v>750</v>
      </c>
      <c r="S35" s="116"/>
      <c r="T35" s="116">
        <v>0</v>
      </c>
      <c r="U35" s="116">
        <v>18331</v>
      </c>
      <c r="V35" s="116">
        <f>+SUM(D35,M35)</f>
        <v>248732</v>
      </c>
      <c r="W35" s="116">
        <f>+SUM(E35,N35)</f>
        <v>11232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3073</v>
      </c>
      <c r="AB35" s="116">
        <f>+SUM(J35,S35)</f>
        <v>0</v>
      </c>
      <c r="AC35" s="116">
        <f>+SUM(K35,T35)</f>
        <v>8159</v>
      </c>
      <c r="AD35" s="116">
        <f>+SUM(L35,U35)</f>
        <v>237500</v>
      </c>
      <c r="AE35" s="205" t="s">
        <v>325</v>
      </c>
    </row>
    <row r="36" spans="1:31" ht="13.5" customHeight="1" x14ac:dyDescent="0.15">
      <c r="A36" s="114" t="s">
        <v>16</v>
      </c>
      <c r="B36" s="115" t="s">
        <v>392</v>
      </c>
      <c r="C36" s="114" t="s">
        <v>393</v>
      </c>
      <c r="D36" s="116">
        <f>SUM(E36,+L36)</f>
        <v>750105</v>
      </c>
      <c r="E36" s="116">
        <f>+SUM(F36:I36,K36)</f>
        <v>176094</v>
      </c>
      <c r="F36" s="116">
        <v>0</v>
      </c>
      <c r="G36" s="116">
        <v>0</v>
      </c>
      <c r="H36" s="116">
        <v>0</v>
      </c>
      <c r="I36" s="116">
        <v>164047</v>
      </c>
      <c r="J36" s="116"/>
      <c r="K36" s="116">
        <v>12047</v>
      </c>
      <c r="L36" s="116">
        <v>574011</v>
      </c>
      <c r="M36" s="116">
        <f>SUM(N36,+U36)</f>
        <v>81025</v>
      </c>
      <c r="N36" s="116">
        <f>+SUM(O36:R36,T36)</f>
        <v>2111</v>
      </c>
      <c r="O36" s="116">
        <v>0</v>
      </c>
      <c r="P36" s="116">
        <v>0</v>
      </c>
      <c r="Q36" s="116">
        <v>0</v>
      </c>
      <c r="R36" s="116">
        <v>2111</v>
      </c>
      <c r="S36" s="116"/>
      <c r="T36" s="116">
        <v>0</v>
      </c>
      <c r="U36" s="116">
        <v>78914</v>
      </c>
      <c r="V36" s="116">
        <f>+SUM(D36,M36)</f>
        <v>831130</v>
      </c>
      <c r="W36" s="116">
        <f>+SUM(E36,N36)</f>
        <v>178205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166158</v>
      </c>
      <c r="AB36" s="116">
        <f>+SUM(J36,S36)</f>
        <v>0</v>
      </c>
      <c r="AC36" s="116">
        <f>+SUM(K36,T36)</f>
        <v>12047</v>
      </c>
      <c r="AD36" s="116">
        <f>+SUM(L36,U36)</f>
        <v>652925</v>
      </c>
      <c r="AE36" s="205" t="s">
        <v>325</v>
      </c>
    </row>
    <row r="37" spans="1:31" ht="13.5" customHeight="1" x14ac:dyDescent="0.15">
      <c r="A37" s="114" t="s">
        <v>16</v>
      </c>
      <c r="B37" s="115" t="s">
        <v>394</v>
      </c>
      <c r="C37" s="114" t="s">
        <v>395</v>
      </c>
      <c r="D37" s="116">
        <f>SUM(E37,+L37)</f>
        <v>83812</v>
      </c>
      <c r="E37" s="116">
        <f>+SUM(F37:I37,K37)</f>
        <v>1006</v>
      </c>
      <c r="F37" s="116">
        <v>0</v>
      </c>
      <c r="G37" s="116">
        <v>0</v>
      </c>
      <c r="H37" s="116">
        <v>0</v>
      </c>
      <c r="I37" s="116">
        <v>885</v>
      </c>
      <c r="J37" s="116"/>
      <c r="K37" s="116">
        <v>121</v>
      </c>
      <c r="L37" s="116">
        <v>82806</v>
      </c>
      <c r="M37" s="116">
        <f>SUM(N37,+U37)</f>
        <v>15791</v>
      </c>
      <c r="N37" s="116">
        <f>+SUM(O37:R37,T37)</f>
        <v>350</v>
      </c>
      <c r="O37" s="116">
        <v>0</v>
      </c>
      <c r="P37" s="116">
        <v>0</v>
      </c>
      <c r="Q37" s="116">
        <v>0</v>
      </c>
      <c r="R37" s="116">
        <v>350</v>
      </c>
      <c r="S37" s="116"/>
      <c r="T37" s="116">
        <v>0</v>
      </c>
      <c r="U37" s="116">
        <v>15441</v>
      </c>
      <c r="V37" s="116">
        <f>+SUM(D37,M37)</f>
        <v>99603</v>
      </c>
      <c r="W37" s="116">
        <f>+SUM(E37,N37)</f>
        <v>1356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1235</v>
      </c>
      <c r="AB37" s="116">
        <f>+SUM(J37,S37)</f>
        <v>0</v>
      </c>
      <c r="AC37" s="116">
        <f>+SUM(K37,T37)</f>
        <v>121</v>
      </c>
      <c r="AD37" s="116">
        <f>+SUM(L37,U37)</f>
        <v>98247</v>
      </c>
      <c r="AE37" s="205" t="s">
        <v>325</v>
      </c>
    </row>
    <row r="38" spans="1:31" ht="13.5" customHeight="1" x14ac:dyDescent="0.15">
      <c r="A38" s="114" t="s">
        <v>16</v>
      </c>
      <c r="B38" s="115" t="s">
        <v>398</v>
      </c>
      <c r="C38" s="114" t="s">
        <v>399</v>
      </c>
      <c r="D38" s="116">
        <f>SUM(E38,+L38)</f>
        <v>544182</v>
      </c>
      <c r="E38" s="116">
        <f>+SUM(F38:I38,K38)</f>
        <v>1434</v>
      </c>
      <c r="F38" s="116">
        <v>0</v>
      </c>
      <c r="G38" s="116">
        <v>0</v>
      </c>
      <c r="H38" s="116">
        <v>0</v>
      </c>
      <c r="I38" s="116">
        <v>1350</v>
      </c>
      <c r="J38" s="116"/>
      <c r="K38" s="116">
        <v>84</v>
      </c>
      <c r="L38" s="116">
        <v>542748</v>
      </c>
      <c r="M38" s="116">
        <f>SUM(N38,+U38)</f>
        <v>53322</v>
      </c>
      <c r="N38" s="116">
        <f>+SUM(O38:R38,T38)</f>
        <v>1015</v>
      </c>
      <c r="O38" s="116">
        <v>0</v>
      </c>
      <c r="P38" s="116">
        <v>0</v>
      </c>
      <c r="Q38" s="116">
        <v>0</v>
      </c>
      <c r="R38" s="116">
        <v>1003</v>
      </c>
      <c r="S38" s="116"/>
      <c r="T38" s="116">
        <v>12</v>
      </c>
      <c r="U38" s="116">
        <v>52307</v>
      </c>
      <c r="V38" s="116">
        <f>+SUM(D38,M38)</f>
        <v>597504</v>
      </c>
      <c r="W38" s="116">
        <f>+SUM(E38,N38)</f>
        <v>2449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2353</v>
      </c>
      <c r="AB38" s="116">
        <f>+SUM(J38,S38)</f>
        <v>0</v>
      </c>
      <c r="AC38" s="116">
        <f>+SUM(K38,T38)</f>
        <v>96</v>
      </c>
      <c r="AD38" s="116">
        <f>+SUM(L38,U38)</f>
        <v>595055</v>
      </c>
      <c r="AE38" s="205" t="s">
        <v>325</v>
      </c>
    </row>
    <row r="39" spans="1:31" ht="13.5" customHeight="1" x14ac:dyDescent="0.15">
      <c r="A39" s="114" t="s">
        <v>16</v>
      </c>
      <c r="B39" s="115" t="s">
        <v>400</v>
      </c>
      <c r="C39" s="114" t="s">
        <v>401</v>
      </c>
      <c r="D39" s="116">
        <f>SUM(E39,+L39)</f>
        <v>717621</v>
      </c>
      <c r="E39" s="116">
        <f>+SUM(F39:I39,K39)</f>
        <v>54413</v>
      </c>
      <c r="F39" s="116">
        <v>0</v>
      </c>
      <c r="G39" s="116">
        <v>0</v>
      </c>
      <c r="H39" s="116">
        <v>0</v>
      </c>
      <c r="I39" s="116">
        <v>54413</v>
      </c>
      <c r="J39" s="116"/>
      <c r="K39" s="116">
        <v>0</v>
      </c>
      <c r="L39" s="116">
        <v>663208</v>
      </c>
      <c r="M39" s="116">
        <f>SUM(N39,+U39)</f>
        <v>83332</v>
      </c>
      <c r="N39" s="116">
        <f>+SUM(O39:R39,T39)</f>
        <v>13764</v>
      </c>
      <c r="O39" s="116">
        <v>0</v>
      </c>
      <c r="P39" s="116">
        <v>0</v>
      </c>
      <c r="Q39" s="116">
        <v>0</v>
      </c>
      <c r="R39" s="116">
        <v>13764</v>
      </c>
      <c r="S39" s="116"/>
      <c r="T39" s="116">
        <v>0</v>
      </c>
      <c r="U39" s="116">
        <v>69568</v>
      </c>
      <c r="V39" s="116">
        <f>+SUM(D39,M39)</f>
        <v>800953</v>
      </c>
      <c r="W39" s="116">
        <f>+SUM(E39,N39)</f>
        <v>68177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68177</v>
      </c>
      <c r="AB39" s="116">
        <f>+SUM(J39,S39)</f>
        <v>0</v>
      </c>
      <c r="AC39" s="116">
        <f>+SUM(K39,T39)</f>
        <v>0</v>
      </c>
      <c r="AD39" s="116">
        <f>+SUM(L39,U39)</f>
        <v>732776</v>
      </c>
      <c r="AE39" s="205" t="s">
        <v>325</v>
      </c>
    </row>
    <row r="40" spans="1:31" ht="13.5" customHeight="1" x14ac:dyDescent="0.15">
      <c r="A40" s="114" t="s">
        <v>16</v>
      </c>
      <c r="B40" s="115" t="s">
        <v>402</v>
      </c>
      <c r="C40" s="114" t="s">
        <v>403</v>
      </c>
      <c r="D40" s="116">
        <f>SUM(E40,+L40)</f>
        <v>68474</v>
      </c>
      <c r="E40" s="116">
        <f>+SUM(F40:I40,K40)</f>
        <v>11189</v>
      </c>
      <c r="F40" s="116">
        <v>0</v>
      </c>
      <c r="G40" s="116">
        <v>0</v>
      </c>
      <c r="H40" s="116">
        <v>0</v>
      </c>
      <c r="I40" s="116">
        <v>3398</v>
      </c>
      <c r="J40" s="116"/>
      <c r="K40" s="116">
        <v>7791</v>
      </c>
      <c r="L40" s="116">
        <v>57285</v>
      </c>
      <c r="M40" s="116">
        <f>SUM(N40,+U40)</f>
        <v>7178</v>
      </c>
      <c r="N40" s="116">
        <f>+SUM(O40:R40,T40)</f>
        <v>3498</v>
      </c>
      <c r="O40" s="116">
        <v>0</v>
      </c>
      <c r="P40" s="116">
        <v>0</v>
      </c>
      <c r="Q40" s="116">
        <v>0</v>
      </c>
      <c r="R40" s="116">
        <v>3498</v>
      </c>
      <c r="S40" s="116"/>
      <c r="T40" s="116">
        <v>0</v>
      </c>
      <c r="U40" s="116">
        <v>3680</v>
      </c>
      <c r="V40" s="116">
        <f>+SUM(D40,M40)</f>
        <v>75652</v>
      </c>
      <c r="W40" s="116">
        <f>+SUM(E40,N40)</f>
        <v>14687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6896</v>
      </c>
      <c r="AB40" s="116">
        <f>+SUM(J40,S40)</f>
        <v>0</v>
      </c>
      <c r="AC40" s="116">
        <f>+SUM(K40,T40)</f>
        <v>7791</v>
      </c>
      <c r="AD40" s="116">
        <f>+SUM(L40,U40)</f>
        <v>60965</v>
      </c>
      <c r="AE40" s="205" t="s">
        <v>325</v>
      </c>
    </row>
    <row r="41" spans="1:31" ht="13.5" customHeight="1" x14ac:dyDescent="0.15">
      <c r="A41" s="114" t="s">
        <v>16</v>
      </c>
      <c r="B41" s="115" t="s">
        <v>348</v>
      </c>
      <c r="C41" s="114" t="s">
        <v>349</v>
      </c>
      <c r="D41" s="116">
        <f>SUM(E41,+L41)</f>
        <v>349352</v>
      </c>
      <c r="E41" s="116">
        <f>+SUM(F41:I41,K41)</f>
        <v>349352</v>
      </c>
      <c r="F41" s="116">
        <v>0</v>
      </c>
      <c r="G41" s="116">
        <v>6029</v>
      </c>
      <c r="H41" s="116">
        <v>0</v>
      </c>
      <c r="I41" s="116">
        <v>290215</v>
      </c>
      <c r="J41" s="116">
        <v>1522956</v>
      </c>
      <c r="K41" s="116">
        <v>53108</v>
      </c>
      <c r="L41" s="116">
        <v>0</v>
      </c>
      <c r="M41" s="116">
        <f>SUM(N41,+U41)</f>
        <v>0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</v>
      </c>
      <c r="T41" s="116">
        <v>0</v>
      </c>
      <c r="U41" s="116">
        <v>0</v>
      </c>
      <c r="V41" s="116">
        <f>+SUM(D41,M41)</f>
        <v>349352</v>
      </c>
      <c r="W41" s="116">
        <f>+SUM(E41,N41)</f>
        <v>349352</v>
      </c>
      <c r="X41" s="116">
        <f>+SUM(F41,O41)</f>
        <v>0</v>
      </c>
      <c r="Y41" s="116">
        <f>+SUM(G41,P41)</f>
        <v>6029</v>
      </c>
      <c r="Z41" s="116">
        <f>+SUM(H41,Q41)</f>
        <v>0</v>
      </c>
      <c r="AA41" s="116">
        <f>+SUM(I41,R41)</f>
        <v>290215</v>
      </c>
      <c r="AB41" s="116">
        <f>+SUM(J41,S41)</f>
        <v>1522956</v>
      </c>
      <c r="AC41" s="116">
        <f>+SUM(K41,T41)</f>
        <v>53108</v>
      </c>
      <c r="AD41" s="116">
        <f>+SUM(L41,U41)</f>
        <v>0</v>
      </c>
      <c r="AE41" s="205" t="s">
        <v>325</v>
      </c>
    </row>
    <row r="42" spans="1:31" ht="13.5" customHeight="1" x14ac:dyDescent="0.15">
      <c r="A42" s="114" t="s">
        <v>16</v>
      </c>
      <c r="B42" s="115" t="s">
        <v>360</v>
      </c>
      <c r="C42" s="114" t="s">
        <v>361</v>
      </c>
      <c r="D42" s="116">
        <f>SUM(E42,+L42)</f>
        <v>458490</v>
      </c>
      <c r="E42" s="116">
        <f>+SUM(F42:I42,K42)</f>
        <v>458490</v>
      </c>
      <c r="F42" s="116">
        <v>15991</v>
      </c>
      <c r="G42" s="116">
        <v>12752</v>
      </c>
      <c r="H42" s="116">
        <v>4476</v>
      </c>
      <c r="I42" s="116">
        <v>423456</v>
      </c>
      <c r="J42" s="116">
        <v>742134</v>
      </c>
      <c r="K42" s="116">
        <v>1815</v>
      </c>
      <c r="L42" s="116">
        <v>0</v>
      </c>
      <c r="M42" s="116">
        <f>SUM(N42,+U42)</f>
        <v>26015</v>
      </c>
      <c r="N42" s="116">
        <f>+SUM(O42:R42,T42)</f>
        <v>26015</v>
      </c>
      <c r="O42" s="116">
        <v>0</v>
      </c>
      <c r="P42" s="116">
        <v>0</v>
      </c>
      <c r="Q42" s="116">
        <v>0</v>
      </c>
      <c r="R42" s="116">
        <v>0</v>
      </c>
      <c r="S42" s="116">
        <v>116107</v>
      </c>
      <c r="T42" s="116">
        <v>26015</v>
      </c>
      <c r="U42" s="116">
        <v>0</v>
      </c>
      <c r="V42" s="116">
        <f>+SUM(D42,M42)</f>
        <v>484505</v>
      </c>
      <c r="W42" s="116">
        <f>+SUM(E42,N42)</f>
        <v>484505</v>
      </c>
      <c r="X42" s="116">
        <f>+SUM(F42,O42)</f>
        <v>15991</v>
      </c>
      <c r="Y42" s="116">
        <f>+SUM(G42,P42)</f>
        <v>12752</v>
      </c>
      <c r="Z42" s="116">
        <f>+SUM(H42,Q42)</f>
        <v>4476</v>
      </c>
      <c r="AA42" s="116">
        <f>+SUM(I42,R42)</f>
        <v>423456</v>
      </c>
      <c r="AB42" s="116">
        <f>+SUM(J42,S42)</f>
        <v>858241</v>
      </c>
      <c r="AC42" s="116">
        <f>+SUM(K42,T42)</f>
        <v>27830</v>
      </c>
      <c r="AD42" s="116">
        <f>+SUM(L42,U42)</f>
        <v>0</v>
      </c>
      <c r="AE42" s="205" t="s">
        <v>325</v>
      </c>
    </row>
    <row r="43" spans="1:31" ht="13.5" customHeight="1" x14ac:dyDescent="0.15">
      <c r="A43" s="114" t="s">
        <v>16</v>
      </c>
      <c r="B43" s="115" t="s">
        <v>366</v>
      </c>
      <c r="C43" s="114" t="s">
        <v>367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f>SUM(N43,+U43)</f>
        <v>28009</v>
      </c>
      <c r="N43" s="116">
        <f>+SUM(O43:R43,T43)</f>
        <v>28009</v>
      </c>
      <c r="O43" s="116">
        <v>0</v>
      </c>
      <c r="P43" s="116">
        <v>3575</v>
      </c>
      <c r="Q43" s="116">
        <v>0</v>
      </c>
      <c r="R43" s="116">
        <v>0</v>
      </c>
      <c r="S43" s="116">
        <v>80227</v>
      </c>
      <c r="T43" s="116">
        <v>24434</v>
      </c>
      <c r="U43" s="116">
        <v>0</v>
      </c>
      <c r="V43" s="116">
        <f>+SUM(D43,M43)</f>
        <v>28009</v>
      </c>
      <c r="W43" s="116">
        <f>+SUM(E43,N43)</f>
        <v>28009</v>
      </c>
      <c r="X43" s="116">
        <f>+SUM(F43,O43)</f>
        <v>0</v>
      </c>
      <c r="Y43" s="116">
        <f>+SUM(G43,P43)</f>
        <v>3575</v>
      </c>
      <c r="Z43" s="116">
        <f>+SUM(H43,Q43)</f>
        <v>0</v>
      </c>
      <c r="AA43" s="116">
        <f>+SUM(I43,R43)</f>
        <v>0</v>
      </c>
      <c r="AB43" s="116">
        <f>+SUM(J43,S43)</f>
        <v>80227</v>
      </c>
      <c r="AC43" s="116">
        <f>+SUM(K43,T43)</f>
        <v>24434</v>
      </c>
      <c r="AD43" s="116">
        <f>+SUM(L43,U43)</f>
        <v>0</v>
      </c>
      <c r="AE43" s="205" t="s">
        <v>325</v>
      </c>
    </row>
    <row r="44" spans="1:31" ht="13.5" customHeight="1" x14ac:dyDescent="0.15">
      <c r="A44" s="114" t="s">
        <v>16</v>
      </c>
      <c r="B44" s="115" t="s">
        <v>396</v>
      </c>
      <c r="C44" s="114" t="s">
        <v>397</v>
      </c>
      <c r="D44" s="116">
        <f>SUM(E44,+L44)</f>
        <v>174382</v>
      </c>
      <c r="E44" s="116">
        <f>+SUM(F44:I44,K44)</f>
        <v>174382</v>
      </c>
      <c r="F44" s="116">
        <v>10859</v>
      </c>
      <c r="G44" s="116">
        <v>35962</v>
      </c>
      <c r="H44" s="116">
        <v>54200</v>
      </c>
      <c r="I44" s="116">
        <v>5064</v>
      </c>
      <c r="J44" s="116">
        <v>389006</v>
      </c>
      <c r="K44" s="116">
        <v>68297</v>
      </c>
      <c r="L44" s="116">
        <v>0</v>
      </c>
      <c r="M44" s="116">
        <f>SUM(N44,+U44)</f>
        <v>0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f>+SUM(D44,M44)</f>
        <v>174382</v>
      </c>
      <c r="W44" s="116">
        <f>+SUM(E44,N44)</f>
        <v>174382</v>
      </c>
      <c r="X44" s="116">
        <f>+SUM(F44,O44)</f>
        <v>10859</v>
      </c>
      <c r="Y44" s="116">
        <f>+SUM(G44,P44)</f>
        <v>35962</v>
      </c>
      <c r="Z44" s="116">
        <f>+SUM(H44,Q44)</f>
        <v>54200</v>
      </c>
      <c r="AA44" s="116">
        <f>+SUM(I44,R44)</f>
        <v>5064</v>
      </c>
      <c r="AB44" s="116">
        <f>+SUM(J44,S44)</f>
        <v>389006</v>
      </c>
      <c r="AC44" s="116">
        <f>+SUM(K44,T44)</f>
        <v>68297</v>
      </c>
      <c r="AD44" s="116">
        <f>+SUM(L44,U44)</f>
        <v>0</v>
      </c>
      <c r="AE44" s="205" t="s">
        <v>325</v>
      </c>
    </row>
    <row r="45" spans="1:31" ht="13.5" customHeight="1" x14ac:dyDescent="0.15">
      <c r="A45" s="114" t="s">
        <v>16</v>
      </c>
      <c r="B45" s="115" t="s">
        <v>380</v>
      </c>
      <c r="C45" s="114" t="s">
        <v>381</v>
      </c>
      <c r="D45" s="116">
        <f>SUM(E45,+L45)</f>
        <v>118318</v>
      </c>
      <c r="E45" s="116">
        <f>+SUM(F45:I45,K45)</f>
        <v>92625</v>
      </c>
      <c r="F45" s="116">
        <v>0</v>
      </c>
      <c r="G45" s="116">
        <v>41971</v>
      </c>
      <c r="H45" s="116">
        <v>0</v>
      </c>
      <c r="I45" s="116">
        <v>50654</v>
      </c>
      <c r="J45" s="116">
        <v>283000</v>
      </c>
      <c r="K45" s="116">
        <v>0</v>
      </c>
      <c r="L45" s="116">
        <v>25693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118318</v>
      </c>
      <c r="W45" s="116">
        <f>+SUM(E45,N45)</f>
        <v>92625</v>
      </c>
      <c r="X45" s="116">
        <f>+SUM(F45,O45)</f>
        <v>0</v>
      </c>
      <c r="Y45" s="116">
        <f>+SUM(G45,P45)</f>
        <v>41971</v>
      </c>
      <c r="Z45" s="116">
        <f>+SUM(H45,Q45)</f>
        <v>0</v>
      </c>
      <c r="AA45" s="116">
        <f>+SUM(I45,R45)</f>
        <v>50654</v>
      </c>
      <c r="AB45" s="116">
        <f>+SUM(J45,S45)</f>
        <v>283000</v>
      </c>
      <c r="AC45" s="116">
        <f>+SUM(K45,T45)</f>
        <v>0</v>
      </c>
      <c r="AD45" s="116">
        <f>+SUM(L45,U45)</f>
        <v>25693</v>
      </c>
      <c r="AE45" s="205" t="s">
        <v>325</v>
      </c>
    </row>
    <row r="46" spans="1:31" ht="13.5" customHeight="1" x14ac:dyDescent="0.15">
      <c r="A46" s="114" t="s">
        <v>16</v>
      </c>
      <c r="B46" s="115" t="s">
        <v>388</v>
      </c>
      <c r="C46" s="114" t="s">
        <v>389</v>
      </c>
      <c r="D46" s="116">
        <f>SUM(E46,+L46)</f>
        <v>123825</v>
      </c>
      <c r="E46" s="116">
        <f>+SUM(F46:I46,K46)</f>
        <v>108372</v>
      </c>
      <c r="F46" s="116">
        <v>0</v>
      </c>
      <c r="G46" s="116">
        <v>33196</v>
      </c>
      <c r="H46" s="116">
        <v>0</v>
      </c>
      <c r="I46" s="116">
        <v>47232</v>
      </c>
      <c r="J46" s="116">
        <v>196520</v>
      </c>
      <c r="K46" s="116">
        <v>27944</v>
      </c>
      <c r="L46" s="116">
        <v>15453</v>
      </c>
      <c r="M46" s="116">
        <f>SUM(N46,+U46)</f>
        <v>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f>+SUM(D46,M46)</f>
        <v>123825</v>
      </c>
      <c r="W46" s="116">
        <f>+SUM(E46,N46)</f>
        <v>108372</v>
      </c>
      <c r="X46" s="116">
        <f>+SUM(F46,O46)</f>
        <v>0</v>
      </c>
      <c r="Y46" s="116">
        <f>+SUM(G46,P46)</f>
        <v>33196</v>
      </c>
      <c r="Z46" s="116">
        <f>+SUM(H46,Q46)</f>
        <v>0</v>
      </c>
      <c r="AA46" s="116">
        <f>+SUM(I46,R46)</f>
        <v>47232</v>
      </c>
      <c r="AB46" s="116">
        <f>+SUM(J46,S46)</f>
        <v>196520</v>
      </c>
      <c r="AC46" s="116">
        <f>+SUM(K46,T46)</f>
        <v>27944</v>
      </c>
      <c r="AD46" s="116">
        <f>+SUM(L46,U46)</f>
        <v>15453</v>
      </c>
      <c r="AE46" s="205" t="s">
        <v>325</v>
      </c>
    </row>
    <row r="47" spans="1:31" ht="13.5" customHeight="1" x14ac:dyDescent="0.15">
      <c r="A47" s="114" t="s">
        <v>16</v>
      </c>
      <c r="B47" s="115" t="s">
        <v>352</v>
      </c>
      <c r="C47" s="114" t="s">
        <v>353</v>
      </c>
      <c r="D47" s="116">
        <f>SUM(E47,+L47)</f>
        <v>1714822</v>
      </c>
      <c r="E47" s="116">
        <f>+SUM(F47:I47,K47)</f>
        <v>1691709</v>
      </c>
      <c r="F47" s="116">
        <v>318248</v>
      </c>
      <c r="G47" s="116">
        <v>128220</v>
      </c>
      <c r="H47" s="116">
        <v>1134000</v>
      </c>
      <c r="I47" s="116">
        <v>0</v>
      </c>
      <c r="J47" s="116">
        <v>244888</v>
      </c>
      <c r="K47" s="116">
        <v>111241</v>
      </c>
      <c r="L47" s="116">
        <v>23113</v>
      </c>
      <c r="M47" s="116">
        <f>SUM(N47,+U47)</f>
        <v>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f>+SUM(D47,M47)</f>
        <v>1714822</v>
      </c>
      <c r="W47" s="116">
        <f>+SUM(E47,N47)</f>
        <v>1691709</v>
      </c>
      <c r="X47" s="116">
        <f>+SUM(F47,O47)</f>
        <v>318248</v>
      </c>
      <c r="Y47" s="116">
        <f>+SUM(G47,P47)</f>
        <v>128220</v>
      </c>
      <c r="Z47" s="116">
        <f>+SUM(H47,Q47)</f>
        <v>1134000</v>
      </c>
      <c r="AA47" s="116">
        <f>+SUM(I47,R47)</f>
        <v>0</v>
      </c>
      <c r="AB47" s="116">
        <f>+SUM(J47,S47)</f>
        <v>244888</v>
      </c>
      <c r="AC47" s="116">
        <f>+SUM(K47,T47)</f>
        <v>111241</v>
      </c>
      <c r="AD47" s="116">
        <f>+SUM(L47,U47)</f>
        <v>23113</v>
      </c>
      <c r="AE47" s="205" t="s">
        <v>325</v>
      </c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47">
    <sortCondition ref="A8:A47"/>
    <sortCondition ref="B8:B47"/>
    <sortCondition ref="C8:C4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46" man="1"/>
    <brk id="21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神奈川県</v>
      </c>
      <c r="B7" s="132" t="str">
        <f>'廃棄物事業経費（市町村）'!B7</f>
        <v>14000</v>
      </c>
      <c r="C7" s="131" t="s">
        <v>274</v>
      </c>
      <c r="D7" s="133">
        <f>+SUM(E7,J7)</f>
        <v>26850894</v>
      </c>
      <c r="E7" s="133">
        <f>+SUM(F7:I7)</f>
        <v>26359622</v>
      </c>
      <c r="F7" s="133">
        <f t="shared" ref="F7:K7" si="0">SUM(F$8:F$257)</f>
        <v>8003</v>
      </c>
      <c r="G7" s="133">
        <f t="shared" si="0"/>
        <v>22775317</v>
      </c>
      <c r="H7" s="133">
        <f t="shared" si="0"/>
        <v>3144252</v>
      </c>
      <c r="I7" s="133">
        <f t="shared" si="0"/>
        <v>432050</v>
      </c>
      <c r="J7" s="133">
        <f t="shared" si="0"/>
        <v>491272</v>
      </c>
      <c r="K7" s="133">
        <f t="shared" si="0"/>
        <v>309980</v>
      </c>
      <c r="L7" s="133">
        <f>+SUM(M7,R7,V7,W7,AC7)</f>
        <v>107484868</v>
      </c>
      <c r="M7" s="133">
        <f>+SUM(N7:Q7)</f>
        <v>36145134</v>
      </c>
      <c r="N7" s="133">
        <f>SUM(N$8:N$257)</f>
        <v>10222823</v>
      </c>
      <c r="O7" s="133">
        <f>SUM(O$8:O$257)</f>
        <v>20774019</v>
      </c>
      <c r="P7" s="133">
        <f>SUM(P$8:P$257)</f>
        <v>4904631</v>
      </c>
      <c r="Q7" s="133">
        <f>SUM(Q$8:Q$257)</f>
        <v>243661</v>
      </c>
      <c r="R7" s="133">
        <f>+SUM(S7:U7)</f>
        <v>22132402</v>
      </c>
      <c r="S7" s="133">
        <f>SUM(S$8:S$257)</f>
        <v>3765131</v>
      </c>
      <c r="T7" s="133">
        <f>SUM(T$8:T$257)</f>
        <v>17284952</v>
      </c>
      <c r="U7" s="133">
        <f>SUM(U$8:U$257)</f>
        <v>1082319</v>
      </c>
      <c r="V7" s="133">
        <f>SUM(V$8:V$257)</f>
        <v>959681</v>
      </c>
      <c r="W7" s="133">
        <f>+SUM(X7:AA7)</f>
        <v>48106922</v>
      </c>
      <c r="X7" s="133">
        <f t="shared" ref="X7:AD7" si="1">SUM(X$8:X$257)</f>
        <v>22394100</v>
      </c>
      <c r="Y7" s="133">
        <f t="shared" si="1"/>
        <v>23155595</v>
      </c>
      <c r="Z7" s="133">
        <f t="shared" si="1"/>
        <v>2299235</v>
      </c>
      <c r="AA7" s="133">
        <f t="shared" si="1"/>
        <v>257992</v>
      </c>
      <c r="AB7" s="133">
        <f t="shared" si="1"/>
        <v>3068524</v>
      </c>
      <c r="AC7" s="133">
        <f t="shared" si="1"/>
        <v>140729</v>
      </c>
      <c r="AD7" s="133">
        <f t="shared" si="1"/>
        <v>2972313</v>
      </c>
      <c r="AE7" s="133">
        <f>+SUM(D7,L7,AD7)</f>
        <v>137308075</v>
      </c>
      <c r="AF7" s="133">
        <f>+SUM(AG7,AL7)</f>
        <v>222966</v>
      </c>
      <c r="AG7" s="133">
        <f>+SUM(AH7:AK7)</f>
        <v>210466</v>
      </c>
      <c r="AH7" s="133">
        <f t="shared" ref="AH7:AM7" si="2">SUM(AH$8:AH$257)</f>
        <v>0</v>
      </c>
      <c r="AI7" s="133">
        <f t="shared" si="2"/>
        <v>210466</v>
      </c>
      <c r="AJ7" s="133">
        <f t="shared" si="2"/>
        <v>0</v>
      </c>
      <c r="AK7" s="133">
        <f t="shared" si="2"/>
        <v>0</v>
      </c>
      <c r="AL7" s="133">
        <f t="shared" si="2"/>
        <v>12500</v>
      </c>
      <c r="AM7" s="133">
        <f t="shared" si="2"/>
        <v>0</v>
      </c>
      <c r="AN7" s="133">
        <f>+SUM(AO7,AT7,AX7,AY7,BE7)</f>
        <v>5514811</v>
      </c>
      <c r="AO7" s="133">
        <f>+SUM(AP7:AS7)</f>
        <v>2115508</v>
      </c>
      <c r="AP7" s="133">
        <f>SUM(AP$8:AP$257)</f>
        <v>589572</v>
      </c>
      <c r="AQ7" s="133">
        <f>SUM(AQ$8:AQ$257)</f>
        <v>1290693</v>
      </c>
      <c r="AR7" s="133">
        <f>SUM(AR$8:AR$257)</f>
        <v>235243</v>
      </c>
      <c r="AS7" s="133">
        <f>SUM(AS$8:AS$257)</f>
        <v>0</v>
      </c>
      <c r="AT7" s="133">
        <f>+SUM(AU7:AW7)</f>
        <v>1152034</v>
      </c>
      <c r="AU7" s="133">
        <f>SUM(AU$8:AU$257)</f>
        <v>228562</v>
      </c>
      <c r="AV7" s="133">
        <f>SUM(AV$8:AV$257)</f>
        <v>810809</v>
      </c>
      <c r="AW7" s="133">
        <f>SUM(AW$8:AW$257)</f>
        <v>112663</v>
      </c>
      <c r="AX7" s="133">
        <f>SUM(AX$8:AX$257)</f>
        <v>103419</v>
      </c>
      <c r="AY7" s="133">
        <f>+SUM(AZ7:BC7)</f>
        <v>2140849</v>
      </c>
      <c r="AZ7" s="133">
        <f t="shared" ref="AZ7:BF7" si="3">SUM(AZ$8:AZ$257)</f>
        <v>1038886</v>
      </c>
      <c r="BA7" s="133">
        <f t="shared" si="3"/>
        <v>1041384</v>
      </c>
      <c r="BB7" s="133">
        <f t="shared" si="3"/>
        <v>39890</v>
      </c>
      <c r="BC7" s="133">
        <f t="shared" si="3"/>
        <v>20689</v>
      </c>
      <c r="BD7" s="133">
        <f t="shared" si="3"/>
        <v>196334</v>
      </c>
      <c r="BE7" s="133">
        <f t="shared" si="3"/>
        <v>3001</v>
      </c>
      <c r="BF7" s="133">
        <f t="shared" si="3"/>
        <v>341429</v>
      </c>
      <c r="BG7" s="133">
        <f>+SUM(BF7,AN7,AF7)</f>
        <v>6079206</v>
      </c>
      <c r="BH7" s="133">
        <f t="shared" ref="BH7:CI7" si="4">SUM(D7,AF7)</f>
        <v>27073860</v>
      </c>
      <c r="BI7" s="133">
        <f>SUM(E7,AG7)</f>
        <v>26570088</v>
      </c>
      <c r="BJ7" s="133">
        <f t="shared" si="4"/>
        <v>8003</v>
      </c>
      <c r="BK7" s="133">
        <f t="shared" si="4"/>
        <v>22985783</v>
      </c>
      <c r="BL7" s="133">
        <f t="shared" si="4"/>
        <v>3144252</v>
      </c>
      <c r="BM7" s="133">
        <f t="shared" si="4"/>
        <v>432050</v>
      </c>
      <c r="BN7" s="133">
        <f t="shared" si="4"/>
        <v>503772</v>
      </c>
      <c r="BO7" s="133">
        <f t="shared" si="4"/>
        <v>309980</v>
      </c>
      <c r="BP7" s="133">
        <f t="shared" si="4"/>
        <v>112999679</v>
      </c>
      <c r="BQ7" s="133">
        <f t="shared" si="4"/>
        <v>38260642</v>
      </c>
      <c r="BR7" s="133">
        <f t="shared" si="4"/>
        <v>10812395</v>
      </c>
      <c r="BS7" s="133">
        <f t="shared" si="4"/>
        <v>22064712</v>
      </c>
      <c r="BT7" s="133">
        <f t="shared" si="4"/>
        <v>5139874</v>
      </c>
      <c r="BU7" s="133">
        <f t="shared" si="4"/>
        <v>243661</v>
      </c>
      <c r="BV7" s="133">
        <f t="shared" si="4"/>
        <v>23284436</v>
      </c>
      <c r="BW7" s="133">
        <f t="shared" si="4"/>
        <v>3993693</v>
      </c>
      <c r="BX7" s="133">
        <f t="shared" si="4"/>
        <v>18095761</v>
      </c>
      <c r="BY7" s="133">
        <f t="shared" si="4"/>
        <v>1194982</v>
      </c>
      <c r="BZ7" s="133">
        <f t="shared" si="4"/>
        <v>1063100</v>
      </c>
      <c r="CA7" s="133">
        <f t="shared" si="4"/>
        <v>50247771</v>
      </c>
      <c r="CB7" s="133">
        <f t="shared" si="4"/>
        <v>23432986</v>
      </c>
      <c r="CC7" s="133">
        <f t="shared" si="4"/>
        <v>24196979</v>
      </c>
      <c r="CD7" s="133">
        <f t="shared" si="4"/>
        <v>2339125</v>
      </c>
      <c r="CE7" s="133">
        <f t="shared" si="4"/>
        <v>278681</v>
      </c>
      <c r="CF7" s="133">
        <f t="shared" si="4"/>
        <v>3264858</v>
      </c>
      <c r="CG7" s="133">
        <f t="shared" si="4"/>
        <v>143730</v>
      </c>
      <c r="CH7" s="133">
        <f t="shared" si="4"/>
        <v>3313742</v>
      </c>
      <c r="CI7" s="133">
        <f t="shared" si="4"/>
        <v>143387281</v>
      </c>
    </row>
    <row r="8" spans="1:87" ht="13.5" customHeight="1" x14ac:dyDescent="0.15">
      <c r="A8" s="114" t="s">
        <v>16</v>
      </c>
      <c r="B8" s="115" t="s">
        <v>323</v>
      </c>
      <c r="C8" s="114" t="s">
        <v>324</v>
      </c>
      <c r="D8" s="116">
        <f>+SUM(E8,J8)</f>
        <v>3356255</v>
      </c>
      <c r="E8" s="116">
        <f>+SUM(F8:I8)</f>
        <v>3356255</v>
      </c>
      <c r="F8" s="116">
        <v>8003</v>
      </c>
      <c r="G8" s="116">
        <v>159424</v>
      </c>
      <c r="H8" s="116">
        <v>2844078</v>
      </c>
      <c r="I8" s="116">
        <v>344750</v>
      </c>
      <c r="J8" s="116">
        <v>0</v>
      </c>
      <c r="K8" s="116">
        <v>0</v>
      </c>
      <c r="L8" s="116">
        <f>+SUM(M8,R8,V8,W8,AC8)</f>
        <v>35530016</v>
      </c>
      <c r="M8" s="116">
        <f>+SUM(N8:Q8)</f>
        <v>15018682</v>
      </c>
      <c r="N8" s="116">
        <v>5111400</v>
      </c>
      <c r="O8" s="116">
        <v>8858183</v>
      </c>
      <c r="P8" s="116">
        <v>1001771</v>
      </c>
      <c r="Q8" s="116">
        <v>47328</v>
      </c>
      <c r="R8" s="116">
        <f>+SUM(S8:U8)</f>
        <v>10010181</v>
      </c>
      <c r="S8" s="116">
        <v>1632650</v>
      </c>
      <c r="T8" s="116">
        <v>7711179</v>
      </c>
      <c r="U8" s="116">
        <v>666352</v>
      </c>
      <c r="V8" s="116">
        <v>188364</v>
      </c>
      <c r="W8" s="116">
        <f>+SUM(X8:AA8)</f>
        <v>10200477</v>
      </c>
      <c r="X8" s="116">
        <v>6083413</v>
      </c>
      <c r="Y8" s="116">
        <v>3870310</v>
      </c>
      <c r="Z8" s="116">
        <v>246754</v>
      </c>
      <c r="AA8" s="116">
        <v>0</v>
      </c>
      <c r="AB8" s="116">
        <v>0</v>
      </c>
      <c r="AC8" s="116">
        <v>112312</v>
      </c>
      <c r="AD8" s="116">
        <v>1633961</v>
      </c>
      <c r="AE8" s="116">
        <f>+SUM(D8,L8,AD8)</f>
        <v>40520232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998423</v>
      </c>
      <c r="AO8" s="116">
        <f>+SUM(AP8:AS8)</f>
        <v>592874</v>
      </c>
      <c r="AP8" s="116">
        <v>87473</v>
      </c>
      <c r="AQ8" s="116">
        <v>505401</v>
      </c>
      <c r="AR8" s="116">
        <v>0</v>
      </c>
      <c r="AS8" s="116">
        <v>0</v>
      </c>
      <c r="AT8" s="116">
        <f>+SUM(AU8:AW8)</f>
        <v>306833</v>
      </c>
      <c r="AU8" s="116">
        <v>180273</v>
      </c>
      <c r="AV8" s="116">
        <v>57540</v>
      </c>
      <c r="AW8" s="116">
        <v>69020</v>
      </c>
      <c r="AX8" s="116">
        <v>12335</v>
      </c>
      <c r="AY8" s="116">
        <f>+SUM(AZ8:BC8)</f>
        <v>86381</v>
      </c>
      <c r="AZ8" s="116">
        <v>378</v>
      </c>
      <c r="BA8" s="116">
        <v>86003</v>
      </c>
      <c r="BB8" s="116">
        <v>0</v>
      </c>
      <c r="BC8" s="116">
        <v>0</v>
      </c>
      <c r="BD8" s="116">
        <v>0</v>
      </c>
      <c r="BE8" s="116">
        <v>0</v>
      </c>
      <c r="BF8" s="116">
        <v>50252</v>
      </c>
      <c r="BG8" s="116">
        <f>+SUM(BF8,AN8,AF8)</f>
        <v>1048675</v>
      </c>
      <c r="BH8" s="116">
        <f>SUM(D8,AF8)</f>
        <v>3356255</v>
      </c>
      <c r="BI8" s="116">
        <f>SUM(E8,AG8)</f>
        <v>3356255</v>
      </c>
      <c r="BJ8" s="116">
        <f>SUM(F8,AH8)</f>
        <v>8003</v>
      </c>
      <c r="BK8" s="116">
        <f>SUM(G8,AI8)</f>
        <v>159424</v>
      </c>
      <c r="BL8" s="116">
        <f>SUM(H8,AJ8)</f>
        <v>2844078</v>
      </c>
      <c r="BM8" s="116">
        <f>SUM(I8,AK8)</f>
        <v>344750</v>
      </c>
      <c r="BN8" s="116">
        <f>SUM(J8,AL8)</f>
        <v>0</v>
      </c>
      <c r="BO8" s="116">
        <f>SUM(K8,AM8)</f>
        <v>0</v>
      </c>
      <c r="BP8" s="116">
        <f>SUM(L8,AN8)</f>
        <v>36528439</v>
      </c>
      <c r="BQ8" s="116">
        <f>SUM(M8,AO8)</f>
        <v>15611556</v>
      </c>
      <c r="BR8" s="116">
        <f>SUM(N8,AP8)</f>
        <v>5198873</v>
      </c>
      <c r="BS8" s="116">
        <f>SUM(O8,AQ8)</f>
        <v>9363584</v>
      </c>
      <c r="BT8" s="116">
        <f>SUM(P8,AR8)</f>
        <v>1001771</v>
      </c>
      <c r="BU8" s="116">
        <f>SUM(Q8,AS8)</f>
        <v>47328</v>
      </c>
      <c r="BV8" s="116">
        <f>SUM(R8,AT8)</f>
        <v>10317014</v>
      </c>
      <c r="BW8" s="116">
        <f>SUM(S8,AU8)</f>
        <v>1812923</v>
      </c>
      <c r="BX8" s="116">
        <f>SUM(T8,AV8)</f>
        <v>7768719</v>
      </c>
      <c r="BY8" s="116">
        <f>SUM(U8,AW8)</f>
        <v>735372</v>
      </c>
      <c r="BZ8" s="116">
        <f>SUM(V8,AX8)</f>
        <v>200699</v>
      </c>
      <c r="CA8" s="116">
        <f>SUM(W8,AY8)</f>
        <v>10286858</v>
      </c>
      <c r="CB8" s="116">
        <f>SUM(X8,AZ8)</f>
        <v>6083791</v>
      </c>
      <c r="CC8" s="116">
        <f>SUM(Y8,BA8)</f>
        <v>3956313</v>
      </c>
      <c r="CD8" s="116">
        <f>SUM(Z8,BB8)</f>
        <v>246754</v>
      </c>
      <c r="CE8" s="116">
        <f>SUM(AA8,BC8)</f>
        <v>0</v>
      </c>
      <c r="CF8" s="116">
        <f>SUM(AB8,BD8)</f>
        <v>0</v>
      </c>
      <c r="CG8" s="116">
        <f>SUM(AC8,BE8)</f>
        <v>112312</v>
      </c>
      <c r="CH8" s="116">
        <f>SUM(AD8,BF8)</f>
        <v>1684213</v>
      </c>
      <c r="CI8" s="116">
        <f>SUM(AE8,BG8)</f>
        <v>41568907</v>
      </c>
    </row>
    <row r="9" spans="1:87" ht="13.5" customHeight="1" x14ac:dyDescent="0.15">
      <c r="A9" s="114" t="s">
        <v>16</v>
      </c>
      <c r="B9" s="115" t="s">
        <v>326</v>
      </c>
      <c r="C9" s="114" t="s">
        <v>327</v>
      </c>
      <c r="D9" s="116">
        <f>+SUM(E9,J9)</f>
        <v>13675016</v>
      </c>
      <c r="E9" s="116">
        <f>+SUM(F9:I9)</f>
        <v>13653546</v>
      </c>
      <c r="F9" s="116">
        <v>0</v>
      </c>
      <c r="G9" s="116">
        <v>13411467</v>
      </c>
      <c r="H9" s="116">
        <v>242079</v>
      </c>
      <c r="I9" s="116">
        <v>0</v>
      </c>
      <c r="J9" s="116">
        <v>21470</v>
      </c>
      <c r="K9" s="116">
        <v>0</v>
      </c>
      <c r="L9" s="116">
        <f>+SUM(M9,R9,V9,W9,AC9)</f>
        <v>14670452</v>
      </c>
      <c r="M9" s="116">
        <f>+SUM(N9:Q9)</f>
        <v>6483496</v>
      </c>
      <c r="N9" s="116">
        <v>597983</v>
      </c>
      <c r="O9" s="116">
        <v>4175300</v>
      </c>
      <c r="P9" s="116">
        <v>1638701</v>
      </c>
      <c r="Q9" s="116">
        <v>71512</v>
      </c>
      <c r="R9" s="116">
        <f>+SUM(S9:U9)</f>
        <v>924574</v>
      </c>
      <c r="S9" s="116">
        <v>203903</v>
      </c>
      <c r="T9" s="116">
        <v>703372</v>
      </c>
      <c r="U9" s="116">
        <v>17299</v>
      </c>
      <c r="V9" s="116">
        <v>661333</v>
      </c>
      <c r="W9" s="116">
        <f>+SUM(X9:AA9)</f>
        <v>6595110</v>
      </c>
      <c r="X9" s="116">
        <v>2703069</v>
      </c>
      <c r="Y9" s="116">
        <v>3474238</v>
      </c>
      <c r="Z9" s="116">
        <v>417803</v>
      </c>
      <c r="AA9" s="116">
        <v>0</v>
      </c>
      <c r="AB9" s="116">
        <v>0</v>
      </c>
      <c r="AC9" s="116">
        <v>5939</v>
      </c>
      <c r="AD9" s="116">
        <v>0</v>
      </c>
      <c r="AE9" s="116">
        <f>+SUM(D9,L9,AD9)</f>
        <v>28345468</v>
      </c>
      <c r="AF9" s="116">
        <f>+SUM(AG9,AL9)</f>
        <v>165568</v>
      </c>
      <c r="AG9" s="116">
        <f>+SUM(AH9:AK9)</f>
        <v>153068</v>
      </c>
      <c r="AH9" s="116">
        <v>0</v>
      </c>
      <c r="AI9" s="116">
        <v>153068</v>
      </c>
      <c r="AJ9" s="116">
        <v>0</v>
      </c>
      <c r="AK9" s="116">
        <v>0</v>
      </c>
      <c r="AL9" s="116">
        <v>12500</v>
      </c>
      <c r="AM9" s="116">
        <v>0</v>
      </c>
      <c r="AN9" s="116">
        <f>+SUM(AO9,AT9,AX9,AY9,BE9)</f>
        <v>775693</v>
      </c>
      <c r="AO9" s="116">
        <f>+SUM(AP9:AS9)</f>
        <v>648075</v>
      </c>
      <c r="AP9" s="116">
        <v>26161</v>
      </c>
      <c r="AQ9" s="116">
        <v>557230</v>
      </c>
      <c r="AR9" s="116">
        <v>64684</v>
      </c>
      <c r="AS9" s="116">
        <v>0</v>
      </c>
      <c r="AT9" s="116">
        <f>+SUM(AU9:AW9)</f>
        <v>43819</v>
      </c>
      <c r="AU9" s="116">
        <v>20207</v>
      </c>
      <c r="AV9" s="116">
        <v>23612</v>
      </c>
      <c r="AW9" s="116">
        <v>0</v>
      </c>
      <c r="AX9" s="116">
        <v>66612</v>
      </c>
      <c r="AY9" s="116">
        <f>+SUM(AZ9:BC9)</f>
        <v>17187</v>
      </c>
      <c r="AZ9" s="116">
        <v>13595</v>
      </c>
      <c r="BA9" s="116">
        <v>3592</v>
      </c>
      <c r="BB9" s="116">
        <v>0</v>
      </c>
      <c r="BC9" s="116">
        <v>0</v>
      </c>
      <c r="BD9" s="116">
        <v>0</v>
      </c>
      <c r="BE9" s="116">
        <v>0</v>
      </c>
      <c r="BF9" s="116">
        <v>79297</v>
      </c>
      <c r="BG9" s="116">
        <f>+SUM(BF9,AN9,AF9)</f>
        <v>1020558</v>
      </c>
      <c r="BH9" s="116">
        <f>SUM(D9,AF9)</f>
        <v>13840584</v>
      </c>
      <c r="BI9" s="116">
        <f>SUM(E9,AG9)</f>
        <v>13806614</v>
      </c>
      <c r="BJ9" s="116">
        <f>SUM(F9,AH9)</f>
        <v>0</v>
      </c>
      <c r="BK9" s="116">
        <f>SUM(G9,AI9)</f>
        <v>13564535</v>
      </c>
      <c r="BL9" s="116">
        <f>SUM(H9,AJ9)</f>
        <v>242079</v>
      </c>
      <c r="BM9" s="116">
        <f>SUM(I9,AK9)</f>
        <v>0</v>
      </c>
      <c r="BN9" s="116">
        <f>SUM(J9,AL9)</f>
        <v>33970</v>
      </c>
      <c r="BO9" s="116">
        <f>SUM(K9,AM9)</f>
        <v>0</v>
      </c>
      <c r="BP9" s="116">
        <f>SUM(L9,AN9)</f>
        <v>15446145</v>
      </c>
      <c r="BQ9" s="116">
        <f>SUM(M9,AO9)</f>
        <v>7131571</v>
      </c>
      <c r="BR9" s="116">
        <f>SUM(N9,AP9)</f>
        <v>624144</v>
      </c>
      <c r="BS9" s="116">
        <f>SUM(O9,AQ9)</f>
        <v>4732530</v>
      </c>
      <c r="BT9" s="116">
        <f>SUM(P9,AR9)</f>
        <v>1703385</v>
      </c>
      <c r="BU9" s="116">
        <f>SUM(Q9,AS9)</f>
        <v>71512</v>
      </c>
      <c r="BV9" s="116">
        <f>SUM(R9,AT9)</f>
        <v>968393</v>
      </c>
      <c r="BW9" s="116">
        <f>SUM(S9,AU9)</f>
        <v>224110</v>
      </c>
      <c r="BX9" s="116">
        <f>SUM(T9,AV9)</f>
        <v>726984</v>
      </c>
      <c r="BY9" s="116">
        <f>SUM(U9,AW9)</f>
        <v>17299</v>
      </c>
      <c r="BZ9" s="116">
        <f>SUM(V9,AX9)</f>
        <v>727945</v>
      </c>
      <c r="CA9" s="116">
        <f>SUM(W9,AY9)</f>
        <v>6612297</v>
      </c>
      <c r="CB9" s="116">
        <f>SUM(X9,AZ9)</f>
        <v>2716664</v>
      </c>
      <c r="CC9" s="116">
        <f>SUM(Y9,BA9)</f>
        <v>3477830</v>
      </c>
      <c r="CD9" s="116">
        <f>SUM(Z9,BB9)</f>
        <v>417803</v>
      </c>
      <c r="CE9" s="116">
        <f>SUM(AA9,BC9)</f>
        <v>0</v>
      </c>
      <c r="CF9" s="116">
        <f>SUM(AB9,BD9)</f>
        <v>0</v>
      </c>
      <c r="CG9" s="116">
        <f>SUM(AC9,BE9)</f>
        <v>5939</v>
      </c>
      <c r="CH9" s="116">
        <f>SUM(AD9,BF9)</f>
        <v>79297</v>
      </c>
      <c r="CI9" s="116">
        <f>SUM(AE9,BG9)</f>
        <v>29366026</v>
      </c>
    </row>
    <row r="10" spans="1:87" ht="13.5" customHeight="1" x14ac:dyDescent="0.15">
      <c r="A10" s="114" t="s">
        <v>16</v>
      </c>
      <c r="B10" s="115" t="s">
        <v>328</v>
      </c>
      <c r="C10" s="114" t="s">
        <v>329</v>
      </c>
      <c r="D10" s="116">
        <f>+SUM(E10,J10)</f>
        <v>518301</v>
      </c>
      <c r="E10" s="116">
        <f>+SUM(F10:I10)</f>
        <v>518301</v>
      </c>
      <c r="F10" s="116">
        <v>0</v>
      </c>
      <c r="G10" s="116">
        <v>470256</v>
      </c>
      <c r="H10" s="116">
        <v>48045</v>
      </c>
      <c r="I10" s="116">
        <v>0</v>
      </c>
      <c r="J10" s="116">
        <v>0</v>
      </c>
      <c r="K10" s="116">
        <v>0</v>
      </c>
      <c r="L10" s="116">
        <f>+SUM(M10,R10,V10,W10,AC10)</f>
        <v>8797198</v>
      </c>
      <c r="M10" s="116">
        <f>+SUM(N10:Q10)</f>
        <v>2080610</v>
      </c>
      <c r="N10" s="116">
        <v>873709</v>
      </c>
      <c r="O10" s="116">
        <v>733026</v>
      </c>
      <c r="P10" s="116">
        <v>444258</v>
      </c>
      <c r="Q10" s="116">
        <v>29617</v>
      </c>
      <c r="R10" s="116">
        <f>+SUM(S10:U10)</f>
        <v>1948494</v>
      </c>
      <c r="S10" s="116">
        <v>132534</v>
      </c>
      <c r="T10" s="116">
        <v>1761602</v>
      </c>
      <c r="U10" s="116">
        <v>54358</v>
      </c>
      <c r="V10" s="116">
        <v>30529</v>
      </c>
      <c r="W10" s="116">
        <f>+SUM(X10:AA10)</f>
        <v>4737565</v>
      </c>
      <c r="X10" s="116">
        <v>2462265</v>
      </c>
      <c r="Y10" s="116">
        <v>2263238</v>
      </c>
      <c r="Z10" s="116">
        <v>12062</v>
      </c>
      <c r="AA10" s="116">
        <v>0</v>
      </c>
      <c r="AB10" s="116">
        <v>0</v>
      </c>
      <c r="AC10" s="116">
        <v>0</v>
      </c>
      <c r="AD10" s="116">
        <v>126778</v>
      </c>
      <c r="AE10" s="116">
        <f>+SUM(D10,L10,AD10)</f>
        <v>9442277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449827</v>
      </c>
      <c r="AO10" s="116">
        <f>+SUM(AP10:AS10)</f>
        <v>244342</v>
      </c>
      <c r="AP10" s="116">
        <v>111065</v>
      </c>
      <c r="AQ10" s="116">
        <v>103660</v>
      </c>
      <c r="AR10" s="116">
        <v>29617</v>
      </c>
      <c r="AS10" s="116">
        <v>0</v>
      </c>
      <c r="AT10" s="116">
        <f>+SUM(AU10:AW10)</f>
        <v>66066</v>
      </c>
      <c r="AU10" s="116">
        <v>13196</v>
      </c>
      <c r="AV10" s="116">
        <v>52870</v>
      </c>
      <c r="AW10" s="116">
        <v>0</v>
      </c>
      <c r="AX10" s="116">
        <v>11223</v>
      </c>
      <c r="AY10" s="116">
        <f>+SUM(AZ10:BC10)</f>
        <v>128196</v>
      </c>
      <c r="AZ10" s="116">
        <v>23537</v>
      </c>
      <c r="BA10" s="116">
        <v>104659</v>
      </c>
      <c r="BB10" s="116">
        <v>0</v>
      </c>
      <c r="BC10" s="116">
        <v>0</v>
      </c>
      <c r="BD10" s="116">
        <v>0</v>
      </c>
      <c r="BE10" s="116">
        <v>0</v>
      </c>
      <c r="BF10" s="116">
        <v>68614</v>
      </c>
      <c r="BG10" s="116">
        <f>+SUM(BF10,AN10,AF10)</f>
        <v>518441</v>
      </c>
      <c r="BH10" s="116">
        <f>SUM(D10,AF10)</f>
        <v>518301</v>
      </c>
      <c r="BI10" s="116">
        <f>SUM(E10,AG10)</f>
        <v>518301</v>
      </c>
      <c r="BJ10" s="116">
        <f>SUM(F10,AH10)</f>
        <v>0</v>
      </c>
      <c r="BK10" s="116">
        <f>SUM(G10,AI10)</f>
        <v>470256</v>
      </c>
      <c r="BL10" s="116">
        <f>SUM(H10,AJ10)</f>
        <v>48045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9247025</v>
      </c>
      <c r="BQ10" s="116">
        <f>SUM(M10,AO10)</f>
        <v>2324952</v>
      </c>
      <c r="BR10" s="116">
        <f>SUM(N10,AP10)</f>
        <v>984774</v>
      </c>
      <c r="BS10" s="116">
        <f>SUM(O10,AQ10)</f>
        <v>836686</v>
      </c>
      <c r="BT10" s="116">
        <f>SUM(P10,AR10)</f>
        <v>473875</v>
      </c>
      <c r="BU10" s="116">
        <f>SUM(Q10,AS10)</f>
        <v>29617</v>
      </c>
      <c r="BV10" s="116">
        <f>SUM(R10,AT10)</f>
        <v>2014560</v>
      </c>
      <c r="BW10" s="116">
        <f>SUM(S10,AU10)</f>
        <v>145730</v>
      </c>
      <c r="BX10" s="116">
        <f>SUM(T10,AV10)</f>
        <v>1814472</v>
      </c>
      <c r="BY10" s="116">
        <f>SUM(U10,AW10)</f>
        <v>54358</v>
      </c>
      <c r="BZ10" s="116">
        <f>SUM(V10,AX10)</f>
        <v>41752</v>
      </c>
      <c r="CA10" s="116">
        <f>SUM(W10,AY10)</f>
        <v>4865761</v>
      </c>
      <c r="CB10" s="116">
        <f>SUM(X10,AZ10)</f>
        <v>2485802</v>
      </c>
      <c r="CC10" s="116">
        <f>SUM(Y10,BA10)</f>
        <v>2367897</v>
      </c>
      <c r="CD10" s="116">
        <f>SUM(Z10,BB10)</f>
        <v>12062</v>
      </c>
      <c r="CE10" s="116">
        <f>SUM(AA10,BC10)</f>
        <v>0</v>
      </c>
      <c r="CF10" s="116">
        <f>SUM(AB10,BD10)</f>
        <v>0</v>
      </c>
      <c r="CG10" s="116">
        <f>SUM(AC10,BE10)</f>
        <v>0</v>
      </c>
      <c r="CH10" s="116">
        <f>SUM(AD10,BF10)</f>
        <v>195392</v>
      </c>
      <c r="CI10" s="116">
        <f>SUM(AE10,BG10)</f>
        <v>9960718</v>
      </c>
    </row>
    <row r="11" spans="1:87" ht="13.5" customHeight="1" x14ac:dyDescent="0.15">
      <c r="A11" s="114" t="s">
        <v>16</v>
      </c>
      <c r="B11" s="115" t="s">
        <v>330</v>
      </c>
      <c r="C11" s="114" t="s">
        <v>331</v>
      </c>
      <c r="D11" s="116">
        <f>+SUM(E11,J11)</f>
        <v>81761</v>
      </c>
      <c r="E11" s="116">
        <f>+SUM(F11:I11)</f>
        <v>81761</v>
      </c>
      <c r="F11" s="116">
        <v>0</v>
      </c>
      <c r="G11" s="116">
        <v>0</v>
      </c>
      <c r="H11" s="116">
        <v>0</v>
      </c>
      <c r="I11" s="116">
        <v>81761</v>
      </c>
      <c r="J11" s="116">
        <v>0</v>
      </c>
      <c r="K11" s="116">
        <v>0</v>
      </c>
      <c r="L11" s="116">
        <f>+SUM(M11,R11,V11,W11,AC11)</f>
        <v>5644597</v>
      </c>
      <c r="M11" s="116">
        <f>+SUM(N11:Q11)</f>
        <v>1825540</v>
      </c>
      <c r="N11" s="116">
        <v>508889</v>
      </c>
      <c r="O11" s="116">
        <v>1009702</v>
      </c>
      <c r="P11" s="116">
        <v>306949</v>
      </c>
      <c r="Q11" s="116">
        <v>0</v>
      </c>
      <c r="R11" s="116">
        <f>+SUM(S11:U11)</f>
        <v>533294</v>
      </c>
      <c r="S11" s="116">
        <v>113262</v>
      </c>
      <c r="T11" s="116">
        <v>390596</v>
      </c>
      <c r="U11" s="116">
        <v>29436</v>
      </c>
      <c r="V11" s="116">
        <v>9412</v>
      </c>
      <c r="W11" s="116">
        <f>+SUM(X11:AA11)</f>
        <v>3275562</v>
      </c>
      <c r="X11" s="116">
        <v>1036779</v>
      </c>
      <c r="Y11" s="116">
        <v>2136770</v>
      </c>
      <c r="Z11" s="116">
        <v>102013</v>
      </c>
      <c r="AA11" s="116">
        <v>0</v>
      </c>
      <c r="AB11" s="116">
        <v>0</v>
      </c>
      <c r="AC11" s="116">
        <v>789</v>
      </c>
      <c r="AD11" s="116">
        <v>359089</v>
      </c>
      <c r="AE11" s="116">
        <f>+SUM(D11,L11,AD11)</f>
        <v>6085447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354786</v>
      </c>
      <c r="AO11" s="116">
        <f>+SUM(AP11:AS11)</f>
        <v>32310</v>
      </c>
      <c r="AP11" s="116">
        <v>32310</v>
      </c>
      <c r="AQ11" s="116">
        <v>0</v>
      </c>
      <c r="AR11" s="116">
        <v>0</v>
      </c>
      <c r="AS11" s="116">
        <v>0</v>
      </c>
      <c r="AT11" s="116">
        <f>+SUM(AU11:AW11)</f>
        <v>31770</v>
      </c>
      <c r="AU11" s="116">
        <v>108</v>
      </c>
      <c r="AV11" s="116">
        <v>31662</v>
      </c>
      <c r="AW11" s="116">
        <v>0</v>
      </c>
      <c r="AX11" s="116">
        <v>0</v>
      </c>
      <c r="AY11" s="116">
        <f>+SUM(AZ11:BC11)</f>
        <v>290706</v>
      </c>
      <c r="AZ11" s="116">
        <v>107852</v>
      </c>
      <c r="BA11" s="116">
        <v>182854</v>
      </c>
      <c r="BB11" s="116">
        <v>0</v>
      </c>
      <c r="BC11" s="116">
        <v>0</v>
      </c>
      <c r="BD11" s="116">
        <v>0</v>
      </c>
      <c r="BE11" s="116">
        <v>0</v>
      </c>
      <c r="BF11" s="116">
        <v>37065</v>
      </c>
      <c r="BG11" s="116">
        <f>+SUM(BF11,AN11,AF11)</f>
        <v>391851</v>
      </c>
      <c r="BH11" s="116">
        <f>SUM(D11,AF11)</f>
        <v>81761</v>
      </c>
      <c r="BI11" s="116">
        <f>SUM(E11,AG11)</f>
        <v>81761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81761</v>
      </c>
      <c r="BN11" s="116">
        <f>SUM(J11,AL11)</f>
        <v>0</v>
      </c>
      <c r="BO11" s="116">
        <f>SUM(K11,AM11)</f>
        <v>0</v>
      </c>
      <c r="BP11" s="116">
        <f>SUM(L11,AN11)</f>
        <v>5999383</v>
      </c>
      <c r="BQ11" s="116">
        <f>SUM(M11,AO11)</f>
        <v>1857850</v>
      </c>
      <c r="BR11" s="116">
        <f>SUM(N11,AP11)</f>
        <v>541199</v>
      </c>
      <c r="BS11" s="116">
        <f>SUM(O11,AQ11)</f>
        <v>1009702</v>
      </c>
      <c r="BT11" s="116">
        <f>SUM(P11,AR11)</f>
        <v>306949</v>
      </c>
      <c r="BU11" s="116">
        <f>SUM(Q11,AS11)</f>
        <v>0</v>
      </c>
      <c r="BV11" s="116">
        <f>SUM(R11,AT11)</f>
        <v>565064</v>
      </c>
      <c r="BW11" s="116">
        <f>SUM(S11,AU11)</f>
        <v>113370</v>
      </c>
      <c r="BX11" s="116">
        <f>SUM(T11,AV11)</f>
        <v>422258</v>
      </c>
      <c r="BY11" s="116">
        <f>SUM(U11,AW11)</f>
        <v>29436</v>
      </c>
      <c r="BZ11" s="116">
        <f>SUM(V11,AX11)</f>
        <v>9412</v>
      </c>
      <c r="CA11" s="116">
        <f>SUM(W11,AY11)</f>
        <v>3566268</v>
      </c>
      <c r="CB11" s="116">
        <f>SUM(X11,AZ11)</f>
        <v>1144631</v>
      </c>
      <c r="CC11" s="116">
        <f>SUM(Y11,BA11)</f>
        <v>2319624</v>
      </c>
      <c r="CD11" s="116">
        <f>SUM(Z11,BB11)</f>
        <v>102013</v>
      </c>
      <c r="CE11" s="116">
        <f>SUM(AA11,BC11)</f>
        <v>0</v>
      </c>
      <c r="CF11" s="116">
        <f>SUM(AB11,BD11)</f>
        <v>0</v>
      </c>
      <c r="CG11" s="116">
        <f>SUM(AC11,BE11)</f>
        <v>789</v>
      </c>
      <c r="CH11" s="116">
        <f>SUM(AD11,BF11)</f>
        <v>396154</v>
      </c>
      <c r="CI11" s="116">
        <f>SUM(AE11,BG11)</f>
        <v>6477298</v>
      </c>
    </row>
    <row r="12" spans="1:87" ht="13.5" customHeight="1" x14ac:dyDescent="0.15">
      <c r="A12" s="114" t="s">
        <v>16</v>
      </c>
      <c r="B12" s="115" t="s">
        <v>332</v>
      </c>
      <c r="C12" s="114" t="s">
        <v>333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2689035</v>
      </c>
      <c r="M12" s="116">
        <f>+SUM(N12:Q12)</f>
        <v>1266734</v>
      </c>
      <c r="N12" s="116">
        <v>254051</v>
      </c>
      <c r="O12" s="116">
        <v>994203</v>
      </c>
      <c r="P12" s="116">
        <v>0</v>
      </c>
      <c r="Q12" s="116">
        <v>18480</v>
      </c>
      <c r="R12" s="116">
        <f>+SUM(S12:U12)</f>
        <v>203480</v>
      </c>
      <c r="S12" s="116">
        <v>111479</v>
      </c>
      <c r="T12" s="116">
        <v>75571</v>
      </c>
      <c r="U12" s="116">
        <v>16430</v>
      </c>
      <c r="V12" s="116">
        <v>0</v>
      </c>
      <c r="W12" s="116">
        <f>+SUM(X12:AA12)</f>
        <v>1218821</v>
      </c>
      <c r="X12" s="116">
        <v>303561</v>
      </c>
      <c r="Y12" s="116">
        <v>868695</v>
      </c>
      <c r="Z12" s="116">
        <v>46565</v>
      </c>
      <c r="AA12" s="116">
        <v>0</v>
      </c>
      <c r="AB12" s="116">
        <v>0</v>
      </c>
      <c r="AC12" s="116">
        <v>0</v>
      </c>
      <c r="AD12" s="116">
        <v>140689</v>
      </c>
      <c r="AE12" s="116">
        <f>+SUM(D12,L12,AD12)</f>
        <v>2829724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122466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122466</v>
      </c>
      <c r="AZ12" s="116">
        <v>60594</v>
      </c>
      <c r="BA12" s="116">
        <v>61872</v>
      </c>
      <c r="BB12" s="116">
        <v>0</v>
      </c>
      <c r="BC12" s="116">
        <v>0</v>
      </c>
      <c r="BD12" s="116">
        <v>0</v>
      </c>
      <c r="BE12" s="116">
        <v>0</v>
      </c>
      <c r="BF12" s="116">
        <v>7292</v>
      </c>
      <c r="BG12" s="116">
        <f>+SUM(BF12,AN12,AF12)</f>
        <v>129758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2811501</v>
      </c>
      <c r="BQ12" s="116">
        <f>SUM(M12,AO12)</f>
        <v>1266734</v>
      </c>
      <c r="BR12" s="116">
        <f>SUM(N12,AP12)</f>
        <v>254051</v>
      </c>
      <c r="BS12" s="116">
        <f>SUM(O12,AQ12)</f>
        <v>994203</v>
      </c>
      <c r="BT12" s="116">
        <f>SUM(P12,AR12)</f>
        <v>0</v>
      </c>
      <c r="BU12" s="116">
        <f>SUM(Q12,AS12)</f>
        <v>18480</v>
      </c>
      <c r="BV12" s="116">
        <f>SUM(R12,AT12)</f>
        <v>203480</v>
      </c>
      <c r="BW12" s="116">
        <f>SUM(S12,AU12)</f>
        <v>111479</v>
      </c>
      <c r="BX12" s="116">
        <f>SUM(T12,AV12)</f>
        <v>75571</v>
      </c>
      <c r="BY12" s="116">
        <f>SUM(U12,AW12)</f>
        <v>16430</v>
      </c>
      <c r="BZ12" s="116">
        <f>SUM(V12,AX12)</f>
        <v>0</v>
      </c>
      <c r="CA12" s="116">
        <f>SUM(W12,AY12)</f>
        <v>1341287</v>
      </c>
      <c r="CB12" s="116">
        <f>SUM(X12,AZ12)</f>
        <v>364155</v>
      </c>
      <c r="CC12" s="116">
        <f>SUM(Y12,BA12)</f>
        <v>930567</v>
      </c>
      <c r="CD12" s="116">
        <f>SUM(Z12,BB12)</f>
        <v>46565</v>
      </c>
      <c r="CE12" s="116">
        <f>SUM(AA12,BC12)</f>
        <v>0</v>
      </c>
      <c r="CF12" s="116">
        <f>SUM(AB12,BD12)</f>
        <v>0</v>
      </c>
      <c r="CG12" s="116">
        <f>SUM(AC12,BE12)</f>
        <v>0</v>
      </c>
      <c r="CH12" s="116">
        <f>SUM(AD12,BF12)</f>
        <v>147981</v>
      </c>
      <c r="CI12" s="116">
        <f>SUM(AE12,BG12)</f>
        <v>2959482</v>
      </c>
    </row>
    <row r="13" spans="1:87" ht="13.5" customHeight="1" x14ac:dyDescent="0.15">
      <c r="A13" s="114" t="s">
        <v>16</v>
      </c>
      <c r="B13" s="115" t="s">
        <v>334</v>
      </c>
      <c r="C13" s="114" t="s">
        <v>335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3647753</v>
      </c>
      <c r="M13" s="116">
        <f>+SUM(N13:Q13)</f>
        <v>854771</v>
      </c>
      <c r="N13" s="116">
        <v>283289</v>
      </c>
      <c r="O13" s="116">
        <v>271898</v>
      </c>
      <c r="P13" s="116">
        <v>299584</v>
      </c>
      <c r="Q13" s="116">
        <v>0</v>
      </c>
      <c r="R13" s="116">
        <f>+SUM(S13:U13)</f>
        <v>512740</v>
      </c>
      <c r="S13" s="116">
        <v>12469</v>
      </c>
      <c r="T13" s="116">
        <v>497392</v>
      </c>
      <c r="U13" s="116">
        <v>2879</v>
      </c>
      <c r="V13" s="116">
        <v>3774</v>
      </c>
      <c r="W13" s="116">
        <f>+SUM(X13:AA13)</f>
        <v>2264868</v>
      </c>
      <c r="X13" s="116">
        <v>861039</v>
      </c>
      <c r="Y13" s="116">
        <v>1400144</v>
      </c>
      <c r="Z13" s="116">
        <v>233</v>
      </c>
      <c r="AA13" s="116">
        <v>3452</v>
      </c>
      <c r="AB13" s="116">
        <v>0</v>
      </c>
      <c r="AC13" s="116">
        <v>11600</v>
      </c>
      <c r="AD13" s="116">
        <v>106425</v>
      </c>
      <c r="AE13" s="116">
        <f>+SUM(D13,L13,AD13)</f>
        <v>3754178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77629</v>
      </c>
      <c r="AO13" s="116">
        <f>+SUM(AP13:AS13)</f>
        <v>41216</v>
      </c>
      <c r="AP13" s="116">
        <v>21612</v>
      </c>
      <c r="AQ13" s="116">
        <v>0</v>
      </c>
      <c r="AR13" s="116">
        <v>19604</v>
      </c>
      <c r="AS13" s="116">
        <v>0</v>
      </c>
      <c r="AT13" s="116">
        <f>+SUM(AU13:AW13)</f>
        <v>18158</v>
      </c>
      <c r="AU13" s="116">
        <v>181</v>
      </c>
      <c r="AV13" s="116">
        <v>17977</v>
      </c>
      <c r="AW13" s="116">
        <v>0</v>
      </c>
      <c r="AX13" s="116">
        <v>0</v>
      </c>
      <c r="AY13" s="116">
        <f>+SUM(AZ13:BC13)</f>
        <v>18255</v>
      </c>
      <c r="AZ13" s="116">
        <v>5645</v>
      </c>
      <c r="BA13" s="116">
        <v>12610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77629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3725382</v>
      </c>
      <c r="BQ13" s="116">
        <f>SUM(M13,AO13)</f>
        <v>895987</v>
      </c>
      <c r="BR13" s="116">
        <f>SUM(N13,AP13)</f>
        <v>304901</v>
      </c>
      <c r="BS13" s="116">
        <f>SUM(O13,AQ13)</f>
        <v>271898</v>
      </c>
      <c r="BT13" s="116">
        <f>SUM(P13,AR13)</f>
        <v>319188</v>
      </c>
      <c r="BU13" s="116">
        <f>SUM(Q13,AS13)</f>
        <v>0</v>
      </c>
      <c r="BV13" s="116">
        <f>SUM(R13,AT13)</f>
        <v>530898</v>
      </c>
      <c r="BW13" s="116">
        <f>SUM(S13,AU13)</f>
        <v>12650</v>
      </c>
      <c r="BX13" s="116">
        <f>SUM(T13,AV13)</f>
        <v>515369</v>
      </c>
      <c r="BY13" s="116">
        <f>SUM(U13,AW13)</f>
        <v>2879</v>
      </c>
      <c r="BZ13" s="116">
        <f>SUM(V13,AX13)</f>
        <v>3774</v>
      </c>
      <c r="CA13" s="116">
        <f>SUM(W13,AY13)</f>
        <v>2283123</v>
      </c>
      <c r="CB13" s="116">
        <f>SUM(X13,AZ13)</f>
        <v>866684</v>
      </c>
      <c r="CC13" s="116">
        <f>SUM(Y13,BA13)</f>
        <v>1412754</v>
      </c>
      <c r="CD13" s="116">
        <f>SUM(Z13,BB13)</f>
        <v>233</v>
      </c>
      <c r="CE13" s="116">
        <f>SUM(AA13,BC13)</f>
        <v>3452</v>
      </c>
      <c r="CF13" s="116">
        <f>SUM(AB13,BD13)</f>
        <v>0</v>
      </c>
      <c r="CG13" s="116">
        <f>SUM(AC13,BE13)</f>
        <v>11600</v>
      </c>
      <c r="CH13" s="116">
        <f>SUM(AD13,BF13)</f>
        <v>106425</v>
      </c>
      <c r="CI13" s="116">
        <f>SUM(AE13,BG13)</f>
        <v>3831807</v>
      </c>
    </row>
    <row r="14" spans="1:87" ht="13.5" customHeight="1" x14ac:dyDescent="0.15">
      <c r="A14" s="114" t="s">
        <v>16</v>
      </c>
      <c r="B14" s="115" t="s">
        <v>336</v>
      </c>
      <c r="C14" s="114" t="s">
        <v>337</v>
      </c>
      <c r="D14" s="116">
        <f>+SUM(E14,J14)</f>
        <v>5413478</v>
      </c>
      <c r="E14" s="116">
        <f>+SUM(F14:I14)</f>
        <v>5384274</v>
      </c>
      <c r="F14" s="116">
        <v>0</v>
      </c>
      <c r="G14" s="116">
        <v>5380424</v>
      </c>
      <c r="H14" s="116">
        <v>3850</v>
      </c>
      <c r="I14" s="116">
        <v>0</v>
      </c>
      <c r="J14" s="116">
        <v>29204</v>
      </c>
      <c r="K14" s="116">
        <v>0</v>
      </c>
      <c r="L14" s="116">
        <f>+SUM(M14,R14,V14,W14,AC14)</f>
        <v>6409381</v>
      </c>
      <c r="M14" s="116">
        <f>+SUM(N14:Q14)</f>
        <v>1945228</v>
      </c>
      <c r="N14" s="116">
        <v>588798</v>
      </c>
      <c r="O14" s="116">
        <v>1134250</v>
      </c>
      <c r="P14" s="116">
        <v>222180</v>
      </c>
      <c r="Q14" s="116">
        <v>0</v>
      </c>
      <c r="R14" s="116">
        <f>+SUM(S14:U14)</f>
        <v>1002784</v>
      </c>
      <c r="S14" s="116">
        <v>586560</v>
      </c>
      <c r="T14" s="116">
        <v>358961</v>
      </c>
      <c r="U14" s="116">
        <v>57263</v>
      </c>
      <c r="V14" s="116">
        <v>0</v>
      </c>
      <c r="W14" s="116">
        <f>+SUM(X14:AA14)</f>
        <v>3461369</v>
      </c>
      <c r="X14" s="116">
        <v>1573196</v>
      </c>
      <c r="Y14" s="116">
        <v>1813015</v>
      </c>
      <c r="Z14" s="116">
        <v>74068</v>
      </c>
      <c r="AA14" s="116">
        <v>1090</v>
      </c>
      <c r="AB14" s="116">
        <v>0</v>
      </c>
      <c r="AC14" s="116">
        <v>0</v>
      </c>
      <c r="AD14" s="116">
        <v>0</v>
      </c>
      <c r="AE14" s="116">
        <f>+SUM(D14,L14,AD14)</f>
        <v>11822859</v>
      </c>
      <c r="AF14" s="116">
        <f>+SUM(AG14,AL14)</f>
        <v>31923</v>
      </c>
      <c r="AG14" s="116">
        <f>+SUM(AH14:AK14)</f>
        <v>31923</v>
      </c>
      <c r="AH14" s="116">
        <v>0</v>
      </c>
      <c r="AI14" s="116">
        <v>31923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120441</v>
      </c>
      <c r="AO14" s="116">
        <f>+SUM(AP14:AS14)</f>
        <v>57176</v>
      </c>
      <c r="AP14" s="116">
        <v>12518</v>
      </c>
      <c r="AQ14" s="116">
        <v>0</v>
      </c>
      <c r="AR14" s="116">
        <v>44658</v>
      </c>
      <c r="AS14" s="116">
        <v>0</v>
      </c>
      <c r="AT14" s="116">
        <f>+SUM(AU14:AW14)</f>
        <v>46496</v>
      </c>
      <c r="AU14" s="116">
        <v>0</v>
      </c>
      <c r="AV14" s="116">
        <v>46496</v>
      </c>
      <c r="AW14" s="116">
        <v>0</v>
      </c>
      <c r="AX14" s="116">
        <v>0</v>
      </c>
      <c r="AY14" s="116">
        <f>+SUM(AZ14:BC14)</f>
        <v>16769</v>
      </c>
      <c r="AZ14" s="116">
        <v>409</v>
      </c>
      <c r="BA14" s="116">
        <v>16360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152364</v>
      </c>
      <c r="BH14" s="116">
        <f>SUM(D14,AF14)</f>
        <v>5445401</v>
      </c>
      <c r="BI14" s="116">
        <f>SUM(E14,AG14)</f>
        <v>5416197</v>
      </c>
      <c r="BJ14" s="116">
        <f>SUM(F14,AH14)</f>
        <v>0</v>
      </c>
      <c r="BK14" s="116">
        <f>SUM(G14,AI14)</f>
        <v>5412347</v>
      </c>
      <c r="BL14" s="116">
        <f>SUM(H14,AJ14)</f>
        <v>3850</v>
      </c>
      <c r="BM14" s="116">
        <f>SUM(I14,AK14)</f>
        <v>0</v>
      </c>
      <c r="BN14" s="116">
        <f>SUM(J14,AL14)</f>
        <v>29204</v>
      </c>
      <c r="BO14" s="116">
        <f>SUM(K14,AM14)</f>
        <v>0</v>
      </c>
      <c r="BP14" s="116">
        <f>SUM(L14,AN14)</f>
        <v>6529822</v>
      </c>
      <c r="BQ14" s="116">
        <f>SUM(M14,AO14)</f>
        <v>2002404</v>
      </c>
      <c r="BR14" s="116">
        <f>SUM(N14,AP14)</f>
        <v>601316</v>
      </c>
      <c r="BS14" s="116">
        <f>SUM(O14,AQ14)</f>
        <v>1134250</v>
      </c>
      <c r="BT14" s="116">
        <f>SUM(P14,AR14)</f>
        <v>266838</v>
      </c>
      <c r="BU14" s="116">
        <f>SUM(Q14,AS14)</f>
        <v>0</v>
      </c>
      <c r="BV14" s="116">
        <f>SUM(R14,AT14)</f>
        <v>1049280</v>
      </c>
      <c r="BW14" s="116">
        <f>SUM(S14,AU14)</f>
        <v>586560</v>
      </c>
      <c r="BX14" s="116">
        <f>SUM(T14,AV14)</f>
        <v>405457</v>
      </c>
      <c r="BY14" s="116">
        <f>SUM(U14,AW14)</f>
        <v>57263</v>
      </c>
      <c r="BZ14" s="116">
        <f>SUM(V14,AX14)</f>
        <v>0</v>
      </c>
      <c r="CA14" s="116">
        <f>SUM(W14,AY14)</f>
        <v>3478138</v>
      </c>
      <c r="CB14" s="116">
        <f>SUM(X14,AZ14)</f>
        <v>1573605</v>
      </c>
      <c r="CC14" s="116">
        <f>SUM(Y14,BA14)</f>
        <v>1829375</v>
      </c>
      <c r="CD14" s="116">
        <f>SUM(Z14,BB14)</f>
        <v>74068</v>
      </c>
      <c r="CE14" s="116">
        <f>SUM(AA14,BC14)</f>
        <v>1090</v>
      </c>
      <c r="CF14" s="116">
        <f>SUM(AB14,BD14)</f>
        <v>0</v>
      </c>
      <c r="CG14" s="116">
        <f>SUM(AC14,BE14)</f>
        <v>0</v>
      </c>
      <c r="CH14" s="116">
        <f>SUM(AD14,BF14)</f>
        <v>0</v>
      </c>
      <c r="CI14" s="116">
        <f>SUM(AE14,BG14)</f>
        <v>11975223</v>
      </c>
    </row>
    <row r="15" spans="1:87" ht="13.5" customHeight="1" x14ac:dyDescent="0.15">
      <c r="A15" s="114" t="s">
        <v>16</v>
      </c>
      <c r="B15" s="115" t="s">
        <v>338</v>
      </c>
      <c r="C15" s="114" t="s">
        <v>339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2404149</v>
      </c>
      <c r="M15" s="116">
        <f>+SUM(N15:Q15)</f>
        <v>482660</v>
      </c>
      <c r="N15" s="116">
        <v>132149</v>
      </c>
      <c r="O15" s="116">
        <v>264551</v>
      </c>
      <c r="P15" s="116">
        <v>72081</v>
      </c>
      <c r="Q15" s="116">
        <v>13879</v>
      </c>
      <c r="R15" s="116">
        <f>+SUM(S15:U15)</f>
        <v>606306</v>
      </c>
      <c r="S15" s="116">
        <v>25261</v>
      </c>
      <c r="T15" s="116">
        <v>568808</v>
      </c>
      <c r="U15" s="116">
        <v>12237</v>
      </c>
      <c r="V15" s="116">
        <v>0</v>
      </c>
      <c r="W15" s="116">
        <f>+SUM(X15:AA15)</f>
        <v>1305754</v>
      </c>
      <c r="X15" s="116">
        <v>590472</v>
      </c>
      <c r="Y15" s="116">
        <v>507624</v>
      </c>
      <c r="Z15" s="116">
        <v>207658</v>
      </c>
      <c r="AA15" s="116">
        <v>0</v>
      </c>
      <c r="AB15" s="116">
        <v>0</v>
      </c>
      <c r="AC15" s="116">
        <v>9429</v>
      </c>
      <c r="AD15" s="116">
        <v>70833</v>
      </c>
      <c r="AE15" s="116">
        <f>+SUM(D15,L15,AD15)</f>
        <v>2474982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532666</v>
      </c>
      <c r="AO15" s="116">
        <f>+SUM(AP15:AS15)</f>
        <v>6940</v>
      </c>
      <c r="AP15" s="116">
        <v>6940</v>
      </c>
      <c r="AQ15" s="116">
        <v>0</v>
      </c>
      <c r="AR15" s="116">
        <v>0</v>
      </c>
      <c r="AS15" s="116">
        <v>0</v>
      </c>
      <c r="AT15" s="116">
        <f>+SUM(AU15:AW15)</f>
        <v>205422</v>
      </c>
      <c r="AU15" s="116">
        <v>0</v>
      </c>
      <c r="AV15" s="116">
        <v>205422</v>
      </c>
      <c r="AW15" s="116">
        <v>0</v>
      </c>
      <c r="AX15" s="116">
        <v>0</v>
      </c>
      <c r="AY15" s="116">
        <f>+SUM(AZ15:BC15)</f>
        <v>320304</v>
      </c>
      <c r="AZ15" s="116">
        <v>286919</v>
      </c>
      <c r="BA15" s="116">
        <v>33385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532666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2936815</v>
      </c>
      <c r="BQ15" s="116">
        <f>SUM(M15,AO15)</f>
        <v>489600</v>
      </c>
      <c r="BR15" s="116">
        <f>SUM(N15,AP15)</f>
        <v>139089</v>
      </c>
      <c r="BS15" s="116">
        <f>SUM(O15,AQ15)</f>
        <v>264551</v>
      </c>
      <c r="BT15" s="116">
        <f>SUM(P15,AR15)</f>
        <v>72081</v>
      </c>
      <c r="BU15" s="116">
        <f>SUM(Q15,AS15)</f>
        <v>13879</v>
      </c>
      <c r="BV15" s="116">
        <f>SUM(R15,AT15)</f>
        <v>811728</v>
      </c>
      <c r="BW15" s="116">
        <f>SUM(S15,AU15)</f>
        <v>25261</v>
      </c>
      <c r="BX15" s="116">
        <f>SUM(T15,AV15)</f>
        <v>774230</v>
      </c>
      <c r="BY15" s="116">
        <f>SUM(U15,AW15)</f>
        <v>12237</v>
      </c>
      <c r="BZ15" s="116">
        <f>SUM(V15,AX15)</f>
        <v>0</v>
      </c>
      <c r="CA15" s="116">
        <f>SUM(W15,AY15)</f>
        <v>1626058</v>
      </c>
      <c r="CB15" s="116">
        <f>SUM(X15,AZ15)</f>
        <v>877391</v>
      </c>
      <c r="CC15" s="116">
        <f>SUM(Y15,BA15)</f>
        <v>541009</v>
      </c>
      <c r="CD15" s="116">
        <f>SUM(Z15,BB15)</f>
        <v>207658</v>
      </c>
      <c r="CE15" s="116">
        <f>SUM(AA15,BC15)</f>
        <v>0</v>
      </c>
      <c r="CF15" s="116">
        <f>SUM(AB15,BD15)</f>
        <v>0</v>
      </c>
      <c r="CG15" s="116">
        <f>SUM(AC15,BE15)</f>
        <v>9429</v>
      </c>
      <c r="CH15" s="116">
        <f>SUM(AD15,BF15)</f>
        <v>70833</v>
      </c>
      <c r="CI15" s="116">
        <f>SUM(AE15,BG15)</f>
        <v>3007648</v>
      </c>
    </row>
    <row r="16" spans="1:87" ht="13.5" customHeight="1" x14ac:dyDescent="0.15">
      <c r="A16" s="114" t="s">
        <v>16</v>
      </c>
      <c r="B16" s="115" t="s">
        <v>340</v>
      </c>
      <c r="C16" s="114" t="s">
        <v>341</v>
      </c>
      <c r="D16" s="116">
        <f>+SUM(E16,J16)</f>
        <v>741844</v>
      </c>
      <c r="E16" s="116">
        <f>+SUM(F16:I16)</f>
        <v>741844</v>
      </c>
      <c r="F16" s="116">
        <v>0</v>
      </c>
      <c r="G16" s="116">
        <v>741844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3214150</v>
      </c>
      <c r="M16" s="116">
        <f>+SUM(N16:Q16)</f>
        <v>882634</v>
      </c>
      <c r="N16" s="116">
        <v>218899</v>
      </c>
      <c r="O16" s="116">
        <v>585229</v>
      </c>
      <c r="P16" s="116">
        <v>47104</v>
      </c>
      <c r="Q16" s="116">
        <v>31402</v>
      </c>
      <c r="R16" s="116">
        <f>+SUM(S16:U16)</f>
        <v>826039</v>
      </c>
      <c r="S16" s="116">
        <v>103116</v>
      </c>
      <c r="T16" s="116">
        <v>626425</v>
      </c>
      <c r="U16" s="116">
        <v>96498</v>
      </c>
      <c r="V16" s="116">
        <v>5038</v>
      </c>
      <c r="W16" s="116">
        <f>+SUM(X16:AA16)</f>
        <v>1500439</v>
      </c>
      <c r="X16" s="116">
        <v>748470</v>
      </c>
      <c r="Y16" s="116">
        <v>569883</v>
      </c>
      <c r="Z16" s="116">
        <v>178799</v>
      </c>
      <c r="AA16" s="116">
        <v>3287</v>
      </c>
      <c r="AB16" s="116">
        <v>0</v>
      </c>
      <c r="AC16" s="116">
        <v>0</v>
      </c>
      <c r="AD16" s="116">
        <v>550</v>
      </c>
      <c r="AE16" s="116">
        <f>+SUM(D16,L16,AD16)</f>
        <v>3956544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258519</v>
      </c>
      <c r="AO16" s="116">
        <f>+SUM(AP16:AS16)</f>
        <v>7496</v>
      </c>
      <c r="AP16" s="116">
        <v>7496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251023</v>
      </c>
      <c r="AZ16" s="116">
        <v>148500</v>
      </c>
      <c r="BA16" s="116">
        <v>89107</v>
      </c>
      <c r="BB16" s="116">
        <v>10071</v>
      </c>
      <c r="BC16" s="116">
        <v>3345</v>
      </c>
      <c r="BD16" s="116">
        <v>0</v>
      </c>
      <c r="BE16" s="116">
        <v>0</v>
      </c>
      <c r="BF16" s="116">
        <v>0</v>
      </c>
      <c r="BG16" s="116">
        <f>+SUM(BF16,AN16,AF16)</f>
        <v>258519</v>
      </c>
      <c r="BH16" s="116">
        <f>SUM(D16,AF16)</f>
        <v>741844</v>
      </c>
      <c r="BI16" s="116">
        <f>SUM(E16,AG16)</f>
        <v>741844</v>
      </c>
      <c r="BJ16" s="116">
        <f>SUM(F16,AH16)</f>
        <v>0</v>
      </c>
      <c r="BK16" s="116">
        <f>SUM(G16,AI16)</f>
        <v>741844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3472669</v>
      </c>
      <c r="BQ16" s="116">
        <f>SUM(M16,AO16)</f>
        <v>890130</v>
      </c>
      <c r="BR16" s="116">
        <f>SUM(N16,AP16)</f>
        <v>226395</v>
      </c>
      <c r="BS16" s="116">
        <f>SUM(O16,AQ16)</f>
        <v>585229</v>
      </c>
      <c r="BT16" s="116">
        <f>SUM(P16,AR16)</f>
        <v>47104</v>
      </c>
      <c r="BU16" s="116">
        <f>SUM(Q16,AS16)</f>
        <v>31402</v>
      </c>
      <c r="BV16" s="116">
        <f>SUM(R16,AT16)</f>
        <v>826039</v>
      </c>
      <c r="BW16" s="116">
        <f>SUM(S16,AU16)</f>
        <v>103116</v>
      </c>
      <c r="BX16" s="116">
        <f>SUM(T16,AV16)</f>
        <v>626425</v>
      </c>
      <c r="BY16" s="116">
        <f>SUM(U16,AW16)</f>
        <v>96498</v>
      </c>
      <c r="BZ16" s="116">
        <f>SUM(V16,AX16)</f>
        <v>5038</v>
      </c>
      <c r="CA16" s="116">
        <f>SUM(W16,AY16)</f>
        <v>1751462</v>
      </c>
      <c r="CB16" s="116">
        <f>SUM(X16,AZ16)</f>
        <v>896970</v>
      </c>
      <c r="CC16" s="116">
        <f>SUM(Y16,BA16)</f>
        <v>658990</v>
      </c>
      <c r="CD16" s="116">
        <f>SUM(Z16,BB16)</f>
        <v>188870</v>
      </c>
      <c r="CE16" s="116">
        <f>SUM(AA16,BC16)</f>
        <v>6632</v>
      </c>
      <c r="CF16" s="116">
        <f>SUM(AB16,BD16)</f>
        <v>0</v>
      </c>
      <c r="CG16" s="116">
        <f>SUM(AC16,BE16)</f>
        <v>0</v>
      </c>
      <c r="CH16" s="116">
        <f>SUM(AD16,BF16)</f>
        <v>550</v>
      </c>
      <c r="CI16" s="116">
        <f>SUM(AE16,BG16)</f>
        <v>4215063</v>
      </c>
    </row>
    <row r="17" spans="1:87" ht="13.5" customHeight="1" x14ac:dyDescent="0.15">
      <c r="A17" s="114" t="s">
        <v>16</v>
      </c>
      <c r="B17" s="115" t="s">
        <v>342</v>
      </c>
      <c r="C17" s="114" t="s">
        <v>343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1179373</v>
      </c>
      <c r="M17" s="116">
        <f>+SUM(N17:Q17)</f>
        <v>394404</v>
      </c>
      <c r="N17" s="116">
        <v>73922</v>
      </c>
      <c r="O17" s="116">
        <v>121263</v>
      </c>
      <c r="P17" s="116">
        <v>194888</v>
      </c>
      <c r="Q17" s="116">
        <v>4331</v>
      </c>
      <c r="R17" s="116">
        <f>+SUM(S17:U17)</f>
        <v>431530</v>
      </c>
      <c r="S17" s="116">
        <v>6789</v>
      </c>
      <c r="T17" s="116">
        <v>411883</v>
      </c>
      <c r="U17" s="116">
        <v>12858</v>
      </c>
      <c r="V17" s="116">
        <v>0</v>
      </c>
      <c r="W17" s="116">
        <f>+SUM(X17:AA17)</f>
        <v>353439</v>
      </c>
      <c r="X17" s="116">
        <v>116952</v>
      </c>
      <c r="Y17" s="116">
        <v>143475</v>
      </c>
      <c r="Z17" s="116">
        <v>93012</v>
      </c>
      <c r="AA17" s="116">
        <v>0</v>
      </c>
      <c r="AB17" s="116">
        <v>0</v>
      </c>
      <c r="AC17" s="116">
        <v>0</v>
      </c>
      <c r="AD17" s="116">
        <v>0</v>
      </c>
      <c r="AE17" s="116">
        <f>+SUM(D17,L17,AD17)</f>
        <v>1179373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1560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1560</v>
      </c>
      <c r="AZ17" s="116">
        <v>90</v>
      </c>
      <c r="BA17" s="116">
        <v>1470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1560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1180933</v>
      </c>
      <c r="BQ17" s="116">
        <f>SUM(M17,AO17)</f>
        <v>394404</v>
      </c>
      <c r="BR17" s="116">
        <f>SUM(N17,AP17)</f>
        <v>73922</v>
      </c>
      <c r="BS17" s="116">
        <f>SUM(O17,AQ17)</f>
        <v>121263</v>
      </c>
      <c r="BT17" s="116">
        <f>SUM(P17,AR17)</f>
        <v>194888</v>
      </c>
      <c r="BU17" s="116">
        <f>SUM(Q17,AS17)</f>
        <v>4331</v>
      </c>
      <c r="BV17" s="116">
        <f>SUM(R17,AT17)</f>
        <v>431530</v>
      </c>
      <c r="BW17" s="116">
        <f>SUM(S17,AU17)</f>
        <v>6789</v>
      </c>
      <c r="BX17" s="116">
        <f>SUM(T17,AV17)</f>
        <v>411883</v>
      </c>
      <c r="BY17" s="116">
        <f>SUM(U17,AW17)</f>
        <v>12858</v>
      </c>
      <c r="BZ17" s="116">
        <f>SUM(V17,AX17)</f>
        <v>0</v>
      </c>
      <c r="CA17" s="116">
        <f>SUM(W17,AY17)</f>
        <v>354999</v>
      </c>
      <c r="CB17" s="116">
        <f>SUM(X17,AZ17)</f>
        <v>117042</v>
      </c>
      <c r="CC17" s="116">
        <f>SUM(Y17,BA17)</f>
        <v>144945</v>
      </c>
      <c r="CD17" s="116">
        <f>SUM(Z17,BB17)</f>
        <v>93012</v>
      </c>
      <c r="CE17" s="116">
        <f>SUM(AA17,BC17)</f>
        <v>0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1180933</v>
      </c>
    </row>
    <row r="18" spans="1:87" ht="13.5" customHeight="1" x14ac:dyDescent="0.15">
      <c r="A18" s="114" t="s">
        <v>16</v>
      </c>
      <c r="B18" s="115" t="s">
        <v>344</v>
      </c>
      <c r="C18" s="114" t="s">
        <v>345</v>
      </c>
      <c r="D18" s="116">
        <f>+SUM(E18,J18)</f>
        <v>12368</v>
      </c>
      <c r="E18" s="116">
        <f>+SUM(F18:I18)</f>
        <v>6155</v>
      </c>
      <c r="F18" s="116">
        <v>0</v>
      </c>
      <c r="G18" s="116">
        <v>6155</v>
      </c>
      <c r="H18" s="116">
        <v>0</v>
      </c>
      <c r="I18" s="116">
        <v>0</v>
      </c>
      <c r="J18" s="116">
        <v>6213</v>
      </c>
      <c r="K18" s="116">
        <v>0</v>
      </c>
      <c r="L18" s="116">
        <f>+SUM(M18,R18,V18,W18,AC18)</f>
        <v>789640</v>
      </c>
      <c r="M18" s="116">
        <f>+SUM(N18:Q18)</f>
        <v>245848</v>
      </c>
      <c r="N18" s="116">
        <v>35242</v>
      </c>
      <c r="O18" s="116">
        <v>99845</v>
      </c>
      <c r="P18" s="116">
        <v>107270</v>
      </c>
      <c r="Q18" s="116">
        <v>3491</v>
      </c>
      <c r="R18" s="116">
        <f>+SUM(S18:U18)</f>
        <v>90522</v>
      </c>
      <c r="S18" s="116">
        <v>23092</v>
      </c>
      <c r="T18" s="116">
        <v>45288</v>
      </c>
      <c r="U18" s="116">
        <v>22142</v>
      </c>
      <c r="V18" s="116">
        <v>0</v>
      </c>
      <c r="W18" s="116">
        <f>+SUM(X18:AA18)</f>
        <v>453270</v>
      </c>
      <c r="X18" s="116">
        <v>175475</v>
      </c>
      <c r="Y18" s="116">
        <v>210667</v>
      </c>
      <c r="Z18" s="116">
        <v>67128</v>
      </c>
      <c r="AA18" s="116">
        <v>0</v>
      </c>
      <c r="AB18" s="116">
        <v>0</v>
      </c>
      <c r="AC18" s="116">
        <v>0</v>
      </c>
      <c r="AD18" s="116">
        <v>65359</v>
      </c>
      <c r="AE18" s="116">
        <f>+SUM(D18,L18,AD18)</f>
        <v>867367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381884</v>
      </c>
      <c r="AO18" s="116">
        <f>+SUM(AP18:AS18)</f>
        <v>52955</v>
      </c>
      <c r="AP18" s="116">
        <v>52955</v>
      </c>
      <c r="AQ18" s="116">
        <v>0</v>
      </c>
      <c r="AR18" s="116">
        <v>0</v>
      </c>
      <c r="AS18" s="116">
        <v>0</v>
      </c>
      <c r="AT18" s="116">
        <f>+SUM(AU18:AW18)</f>
        <v>4518</v>
      </c>
      <c r="AU18" s="116">
        <v>1463</v>
      </c>
      <c r="AV18" s="116">
        <v>3055</v>
      </c>
      <c r="AW18" s="116">
        <v>0</v>
      </c>
      <c r="AX18" s="116">
        <v>0</v>
      </c>
      <c r="AY18" s="116">
        <f>+SUM(AZ18:BC18)</f>
        <v>321410</v>
      </c>
      <c r="AZ18" s="116">
        <v>38262</v>
      </c>
      <c r="BA18" s="116">
        <v>283148</v>
      </c>
      <c r="BB18" s="116">
        <v>0</v>
      </c>
      <c r="BC18" s="116">
        <v>0</v>
      </c>
      <c r="BD18" s="116">
        <v>0</v>
      </c>
      <c r="BE18" s="116">
        <v>3001</v>
      </c>
      <c r="BF18" s="116">
        <v>0</v>
      </c>
      <c r="BG18" s="116">
        <f>+SUM(BF18,AN18,AF18)</f>
        <v>381884</v>
      </c>
      <c r="BH18" s="116">
        <f>SUM(D18,AF18)</f>
        <v>12368</v>
      </c>
      <c r="BI18" s="116">
        <f>SUM(E18,AG18)</f>
        <v>6155</v>
      </c>
      <c r="BJ18" s="116">
        <f>SUM(F18,AH18)</f>
        <v>0</v>
      </c>
      <c r="BK18" s="116">
        <f>SUM(G18,AI18)</f>
        <v>6155</v>
      </c>
      <c r="BL18" s="116">
        <f>SUM(H18,AJ18)</f>
        <v>0</v>
      </c>
      <c r="BM18" s="116">
        <f>SUM(I18,AK18)</f>
        <v>0</v>
      </c>
      <c r="BN18" s="116">
        <f>SUM(J18,AL18)</f>
        <v>6213</v>
      </c>
      <c r="BO18" s="116">
        <f>SUM(K18,AM18)</f>
        <v>0</v>
      </c>
      <c r="BP18" s="116">
        <f>SUM(L18,AN18)</f>
        <v>1171524</v>
      </c>
      <c r="BQ18" s="116">
        <f>SUM(M18,AO18)</f>
        <v>298803</v>
      </c>
      <c r="BR18" s="116">
        <f>SUM(N18,AP18)</f>
        <v>88197</v>
      </c>
      <c r="BS18" s="116">
        <f>SUM(O18,AQ18)</f>
        <v>99845</v>
      </c>
      <c r="BT18" s="116">
        <f>SUM(P18,AR18)</f>
        <v>107270</v>
      </c>
      <c r="BU18" s="116">
        <f>SUM(Q18,AS18)</f>
        <v>3491</v>
      </c>
      <c r="BV18" s="116">
        <f>SUM(R18,AT18)</f>
        <v>95040</v>
      </c>
      <c r="BW18" s="116">
        <f>SUM(S18,AU18)</f>
        <v>24555</v>
      </c>
      <c r="BX18" s="116">
        <f>SUM(T18,AV18)</f>
        <v>48343</v>
      </c>
      <c r="BY18" s="116">
        <f>SUM(U18,AW18)</f>
        <v>22142</v>
      </c>
      <c r="BZ18" s="116">
        <f>SUM(V18,AX18)</f>
        <v>0</v>
      </c>
      <c r="CA18" s="116">
        <f>SUM(W18,AY18)</f>
        <v>774680</v>
      </c>
      <c r="CB18" s="116">
        <f>SUM(X18,AZ18)</f>
        <v>213737</v>
      </c>
      <c r="CC18" s="116">
        <f>SUM(Y18,BA18)</f>
        <v>493815</v>
      </c>
      <c r="CD18" s="116">
        <f>SUM(Z18,BB18)</f>
        <v>67128</v>
      </c>
      <c r="CE18" s="116">
        <f>SUM(AA18,BC18)</f>
        <v>0</v>
      </c>
      <c r="CF18" s="116">
        <f>SUM(AB18,BD18)</f>
        <v>0</v>
      </c>
      <c r="CG18" s="116">
        <f>SUM(AC18,BE18)</f>
        <v>3001</v>
      </c>
      <c r="CH18" s="116">
        <f>SUM(AD18,BF18)</f>
        <v>65359</v>
      </c>
      <c r="CI18" s="116">
        <f>SUM(AE18,BG18)</f>
        <v>1249251</v>
      </c>
    </row>
    <row r="19" spans="1:87" ht="13.5" customHeight="1" x14ac:dyDescent="0.15">
      <c r="A19" s="114" t="s">
        <v>16</v>
      </c>
      <c r="B19" s="115" t="s">
        <v>346</v>
      </c>
      <c r="C19" s="114" t="s">
        <v>347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1105117</v>
      </c>
      <c r="M19" s="116">
        <f>+SUM(N19:Q19)</f>
        <v>206127</v>
      </c>
      <c r="N19" s="116">
        <v>81648</v>
      </c>
      <c r="O19" s="116">
        <v>124479</v>
      </c>
      <c r="P19" s="116">
        <v>0</v>
      </c>
      <c r="Q19" s="116">
        <v>0</v>
      </c>
      <c r="R19" s="116">
        <f>+SUM(S19:U19)</f>
        <v>5293</v>
      </c>
      <c r="S19" s="116">
        <v>5293</v>
      </c>
      <c r="T19" s="116">
        <v>0</v>
      </c>
      <c r="U19" s="116">
        <v>0</v>
      </c>
      <c r="V19" s="116">
        <v>19059</v>
      </c>
      <c r="W19" s="116">
        <f>+SUM(X19:AA19)</f>
        <v>874638</v>
      </c>
      <c r="X19" s="116">
        <v>680571</v>
      </c>
      <c r="Y19" s="116">
        <v>194067</v>
      </c>
      <c r="Z19" s="116">
        <v>0</v>
      </c>
      <c r="AA19" s="116">
        <v>0</v>
      </c>
      <c r="AB19" s="116">
        <v>923961</v>
      </c>
      <c r="AC19" s="116">
        <v>0</v>
      </c>
      <c r="AD19" s="116">
        <v>12944</v>
      </c>
      <c r="AE19" s="116">
        <f>+SUM(D19,L19,AD19)</f>
        <v>1118061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28050</v>
      </c>
      <c r="AO19" s="116">
        <f>+SUM(AP19:AS19)</f>
        <v>10393</v>
      </c>
      <c r="AP19" s="116">
        <v>10393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17657</v>
      </c>
      <c r="AZ19" s="116">
        <v>17657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71145</v>
      </c>
      <c r="BG19" s="116">
        <f>+SUM(BF19,AN19,AF19)</f>
        <v>99195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1133167</v>
      </c>
      <c r="BQ19" s="116">
        <f>SUM(M19,AO19)</f>
        <v>216520</v>
      </c>
      <c r="BR19" s="116">
        <f>SUM(N19,AP19)</f>
        <v>92041</v>
      </c>
      <c r="BS19" s="116">
        <f>SUM(O19,AQ19)</f>
        <v>124479</v>
      </c>
      <c r="BT19" s="116">
        <f>SUM(P19,AR19)</f>
        <v>0</v>
      </c>
      <c r="BU19" s="116">
        <f>SUM(Q19,AS19)</f>
        <v>0</v>
      </c>
      <c r="BV19" s="116">
        <f>SUM(R19,AT19)</f>
        <v>5293</v>
      </c>
      <c r="BW19" s="116">
        <f>SUM(S19,AU19)</f>
        <v>5293</v>
      </c>
      <c r="BX19" s="116">
        <f>SUM(T19,AV19)</f>
        <v>0</v>
      </c>
      <c r="BY19" s="116">
        <f>SUM(U19,AW19)</f>
        <v>0</v>
      </c>
      <c r="BZ19" s="116">
        <f>SUM(V19,AX19)</f>
        <v>19059</v>
      </c>
      <c r="CA19" s="116">
        <f>SUM(W19,AY19)</f>
        <v>892295</v>
      </c>
      <c r="CB19" s="116">
        <f>SUM(X19,AZ19)</f>
        <v>698228</v>
      </c>
      <c r="CC19" s="116">
        <f>SUM(Y19,BA19)</f>
        <v>194067</v>
      </c>
      <c r="CD19" s="116">
        <f>SUM(Z19,BB19)</f>
        <v>0</v>
      </c>
      <c r="CE19" s="116">
        <f>SUM(AA19,BC19)</f>
        <v>0</v>
      </c>
      <c r="CF19" s="116">
        <f>SUM(AB19,BD19)</f>
        <v>923961</v>
      </c>
      <c r="CG19" s="116">
        <f>SUM(AC19,BE19)</f>
        <v>0</v>
      </c>
      <c r="CH19" s="116">
        <f>SUM(AD19,BF19)</f>
        <v>84089</v>
      </c>
      <c r="CI19" s="116">
        <f>SUM(AE19,BG19)</f>
        <v>1217256</v>
      </c>
    </row>
    <row r="20" spans="1:87" ht="13.5" customHeight="1" x14ac:dyDescent="0.15">
      <c r="A20" s="114" t="s">
        <v>16</v>
      </c>
      <c r="B20" s="115" t="s">
        <v>350</v>
      </c>
      <c r="C20" s="114" t="s">
        <v>351</v>
      </c>
      <c r="D20" s="116">
        <f>+SUM(E20,J20)</f>
        <v>328020</v>
      </c>
      <c r="E20" s="116">
        <f>+SUM(F20:I20)</f>
        <v>328020</v>
      </c>
      <c r="F20" s="116">
        <v>0</v>
      </c>
      <c r="G20" s="116">
        <v>328020</v>
      </c>
      <c r="H20" s="116">
        <v>0</v>
      </c>
      <c r="I20" s="116">
        <v>0</v>
      </c>
      <c r="J20" s="116">
        <v>0</v>
      </c>
      <c r="K20" s="116">
        <v>200622</v>
      </c>
      <c r="L20" s="116">
        <f>+SUM(M20,R20,V20,W20,AC20)</f>
        <v>3538333</v>
      </c>
      <c r="M20" s="116">
        <f>+SUM(N20:Q20)</f>
        <v>828248</v>
      </c>
      <c r="N20" s="116">
        <v>185241</v>
      </c>
      <c r="O20" s="116">
        <v>530148</v>
      </c>
      <c r="P20" s="116">
        <v>112859</v>
      </c>
      <c r="Q20" s="116">
        <v>0</v>
      </c>
      <c r="R20" s="116">
        <f>+SUM(S20:U20)</f>
        <v>324507</v>
      </c>
      <c r="S20" s="116">
        <v>93956</v>
      </c>
      <c r="T20" s="116">
        <v>229542</v>
      </c>
      <c r="U20" s="116">
        <v>1009</v>
      </c>
      <c r="V20" s="116">
        <v>5292</v>
      </c>
      <c r="W20" s="116">
        <f>+SUM(X20:AA20)</f>
        <v>2380286</v>
      </c>
      <c r="X20" s="116">
        <v>1161855</v>
      </c>
      <c r="Y20" s="116">
        <v>1018371</v>
      </c>
      <c r="Z20" s="116">
        <v>190878</v>
      </c>
      <c r="AA20" s="116">
        <v>9182</v>
      </c>
      <c r="AB20" s="116">
        <v>0</v>
      </c>
      <c r="AC20" s="116">
        <v>0</v>
      </c>
      <c r="AD20" s="116">
        <v>67373</v>
      </c>
      <c r="AE20" s="116">
        <f>+SUM(D20,L20,AD20)</f>
        <v>3933726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204031</v>
      </c>
      <c r="AO20" s="116">
        <f>+SUM(AP20:AS20)</f>
        <v>5000</v>
      </c>
      <c r="AP20" s="116">
        <v>5000</v>
      </c>
      <c r="AQ20" s="116">
        <v>0</v>
      </c>
      <c r="AR20" s="116">
        <v>0</v>
      </c>
      <c r="AS20" s="116">
        <v>0</v>
      </c>
      <c r="AT20" s="116">
        <f>+SUM(AU20:AW20)</f>
        <v>68410</v>
      </c>
      <c r="AU20" s="116">
        <v>0</v>
      </c>
      <c r="AV20" s="116">
        <v>68410</v>
      </c>
      <c r="AW20" s="116">
        <v>0</v>
      </c>
      <c r="AX20" s="116">
        <v>0</v>
      </c>
      <c r="AY20" s="116">
        <f>+SUM(AZ20:BC20)</f>
        <v>130621</v>
      </c>
      <c r="AZ20" s="116">
        <v>89859</v>
      </c>
      <c r="BA20" s="116">
        <v>40762</v>
      </c>
      <c r="BB20" s="116">
        <v>0</v>
      </c>
      <c r="BC20" s="116">
        <v>0</v>
      </c>
      <c r="BD20" s="116">
        <v>0</v>
      </c>
      <c r="BE20" s="116">
        <v>0</v>
      </c>
      <c r="BF20" s="116">
        <v>3271</v>
      </c>
      <c r="BG20" s="116">
        <f>+SUM(BF20,AN20,AF20)</f>
        <v>207302</v>
      </c>
      <c r="BH20" s="116">
        <f>SUM(D20,AF20)</f>
        <v>328020</v>
      </c>
      <c r="BI20" s="116">
        <f>SUM(E20,AG20)</f>
        <v>328020</v>
      </c>
      <c r="BJ20" s="116">
        <f>SUM(F20,AH20)</f>
        <v>0</v>
      </c>
      <c r="BK20" s="116">
        <f>SUM(G20,AI20)</f>
        <v>328020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200622</v>
      </c>
      <c r="BP20" s="116">
        <f>SUM(L20,AN20)</f>
        <v>3742364</v>
      </c>
      <c r="BQ20" s="116">
        <f>SUM(M20,AO20)</f>
        <v>833248</v>
      </c>
      <c r="BR20" s="116">
        <f>SUM(N20,AP20)</f>
        <v>190241</v>
      </c>
      <c r="BS20" s="116">
        <f>SUM(O20,AQ20)</f>
        <v>530148</v>
      </c>
      <c r="BT20" s="116">
        <f>SUM(P20,AR20)</f>
        <v>112859</v>
      </c>
      <c r="BU20" s="116">
        <f>SUM(Q20,AS20)</f>
        <v>0</v>
      </c>
      <c r="BV20" s="116">
        <f>SUM(R20,AT20)</f>
        <v>392917</v>
      </c>
      <c r="BW20" s="116">
        <f>SUM(S20,AU20)</f>
        <v>93956</v>
      </c>
      <c r="BX20" s="116">
        <f>SUM(T20,AV20)</f>
        <v>297952</v>
      </c>
      <c r="BY20" s="116">
        <f>SUM(U20,AW20)</f>
        <v>1009</v>
      </c>
      <c r="BZ20" s="116">
        <f>SUM(V20,AX20)</f>
        <v>5292</v>
      </c>
      <c r="CA20" s="116">
        <f>SUM(W20,AY20)</f>
        <v>2510907</v>
      </c>
      <c r="CB20" s="116">
        <f>SUM(X20,AZ20)</f>
        <v>1251714</v>
      </c>
      <c r="CC20" s="116">
        <f>SUM(Y20,BA20)</f>
        <v>1059133</v>
      </c>
      <c r="CD20" s="116">
        <f>SUM(Z20,BB20)</f>
        <v>190878</v>
      </c>
      <c r="CE20" s="116">
        <f>SUM(AA20,BC20)</f>
        <v>9182</v>
      </c>
      <c r="CF20" s="116">
        <f>SUM(AB20,BD20)</f>
        <v>0</v>
      </c>
      <c r="CG20" s="116">
        <f>SUM(AC20,BE20)</f>
        <v>0</v>
      </c>
      <c r="CH20" s="116">
        <f>SUM(AD20,BF20)</f>
        <v>70644</v>
      </c>
      <c r="CI20" s="116">
        <f>SUM(AE20,BG20)</f>
        <v>4141028</v>
      </c>
    </row>
    <row r="21" spans="1:87" ht="13.5" customHeight="1" x14ac:dyDescent="0.15">
      <c r="A21" s="114" t="s">
        <v>16</v>
      </c>
      <c r="B21" s="115" t="s">
        <v>354</v>
      </c>
      <c r="C21" s="114" t="s">
        <v>355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5401984</v>
      </c>
      <c r="M21" s="116">
        <f>+SUM(N21:Q21)</f>
        <v>626861</v>
      </c>
      <c r="N21" s="116">
        <v>219125</v>
      </c>
      <c r="O21" s="116">
        <v>346337</v>
      </c>
      <c r="P21" s="116">
        <v>61399</v>
      </c>
      <c r="Q21" s="116">
        <v>0</v>
      </c>
      <c r="R21" s="116">
        <f>+SUM(S21:U21)</f>
        <v>2814311</v>
      </c>
      <c r="S21" s="116">
        <v>197496</v>
      </c>
      <c r="T21" s="116">
        <v>2611635</v>
      </c>
      <c r="U21" s="116">
        <v>5180</v>
      </c>
      <c r="V21" s="116">
        <v>1364</v>
      </c>
      <c r="W21" s="116">
        <f>+SUM(X21:AA21)</f>
        <v>1959448</v>
      </c>
      <c r="X21" s="116">
        <v>1089939</v>
      </c>
      <c r="Y21" s="116">
        <v>841981</v>
      </c>
      <c r="Z21" s="116">
        <v>27528</v>
      </c>
      <c r="AA21" s="116">
        <v>0</v>
      </c>
      <c r="AB21" s="116">
        <v>0</v>
      </c>
      <c r="AC21" s="116">
        <v>0</v>
      </c>
      <c r="AD21" s="116">
        <v>1962</v>
      </c>
      <c r="AE21" s="116">
        <f>+SUM(D21,L21,AD21)</f>
        <v>5403946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48940</v>
      </c>
      <c r="AO21" s="116">
        <f>+SUM(AP21:AS21)</f>
        <v>7404</v>
      </c>
      <c r="AP21" s="116">
        <v>7404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41536</v>
      </c>
      <c r="AZ21" s="116">
        <v>41536</v>
      </c>
      <c r="BA21" s="116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13488</v>
      </c>
      <c r="BG21" s="116">
        <f>+SUM(BF21,AN21,AF21)</f>
        <v>62428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5450924</v>
      </c>
      <c r="BQ21" s="116">
        <f>SUM(M21,AO21)</f>
        <v>634265</v>
      </c>
      <c r="BR21" s="116">
        <f>SUM(N21,AP21)</f>
        <v>226529</v>
      </c>
      <c r="BS21" s="116">
        <f>SUM(O21,AQ21)</f>
        <v>346337</v>
      </c>
      <c r="BT21" s="116">
        <f>SUM(P21,AR21)</f>
        <v>61399</v>
      </c>
      <c r="BU21" s="116">
        <f>SUM(Q21,AS21)</f>
        <v>0</v>
      </c>
      <c r="BV21" s="116">
        <f>SUM(R21,AT21)</f>
        <v>2814311</v>
      </c>
      <c r="BW21" s="116">
        <f>SUM(S21,AU21)</f>
        <v>197496</v>
      </c>
      <c r="BX21" s="116">
        <f>SUM(T21,AV21)</f>
        <v>2611635</v>
      </c>
      <c r="BY21" s="116">
        <f>SUM(U21,AW21)</f>
        <v>5180</v>
      </c>
      <c r="BZ21" s="116">
        <f>SUM(V21,AX21)</f>
        <v>1364</v>
      </c>
      <c r="CA21" s="116">
        <f>SUM(W21,AY21)</f>
        <v>2000984</v>
      </c>
      <c r="CB21" s="116">
        <f>SUM(X21,AZ21)</f>
        <v>1131475</v>
      </c>
      <c r="CC21" s="116">
        <f>SUM(Y21,BA21)</f>
        <v>841981</v>
      </c>
      <c r="CD21" s="116">
        <f>SUM(Z21,BB21)</f>
        <v>27528</v>
      </c>
      <c r="CE21" s="116">
        <f>SUM(AA21,BC21)</f>
        <v>0</v>
      </c>
      <c r="CF21" s="116">
        <f>SUM(AB21,BD21)</f>
        <v>0</v>
      </c>
      <c r="CG21" s="116">
        <f>SUM(AC21,BE21)</f>
        <v>0</v>
      </c>
      <c r="CH21" s="116">
        <f>SUM(AD21,BF21)</f>
        <v>15450</v>
      </c>
      <c r="CI21" s="116">
        <f>SUM(AE21,BG21)</f>
        <v>5466374</v>
      </c>
    </row>
    <row r="22" spans="1:87" ht="13.5" customHeight="1" x14ac:dyDescent="0.15">
      <c r="A22" s="114" t="s">
        <v>16</v>
      </c>
      <c r="B22" s="115" t="s">
        <v>356</v>
      </c>
      <c r="C22" s="114" t="s">
        <v>357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680338</v>
      </c>
      <c r="M22" s="116">
        <f>+SUM(N22:Q22)</f>
        <v>319745</v>
      </c>
      <c r="N22" s="116">
        <v>63550</v>
      </c>
      <c r="O22" s="116">
        <v>256195</v>
      </c>
      <c r="P22" s="116">
        <v>0</v>
      </c>
      <c r="Q22" s="116">
        <v>0</v>
      </c>
      <c r="R22" s="116">
        <f>+SUM(S22:U22)</f>
        <v>21148</v>
      </c>
      <c r="S22" s="116">
        <v>9893</v>
      </c>
      <c r="T22" s="116">
        <v>8050</v>
      </c>
      <c r="U22" s="116">
        <v>3205</v>
      </c>
      <c r="V22" s="116">
        <v>25642</v>
      </c>
      <c r="W22" s="116">
        <f>+SUM(X22:AA22)</f>
        <v>313803</v>
      </c>
      <c r="X22" s="116">
        <v>268840</v>
      </c>
      <c r="Y22" s="116">
        <v>44963</v>
      </c>
      <c r="Z22" s="116">
        <v>0</v>
      </c>
      <c r="AA22" s="116">
        <v>0</v>
      </c>
      <c r="AB22" s="116">
        <v>598995</v>
      </c>
      <c r="AC22" s="116">
        <v>0</v>
      </c>
      <c r="AD22" s="116">
        <v>115769</v>
      </c>
      <c r="AE22" s="116">
        <f>+SUM(D22,L22,AD22)</f>
        <v>796107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126264</v>
      </c>
      <c r="AO22" s="116">
        <f>+SUM(AP22:AS22)</f>
        <v>30763</v>
      </c>
      <c r="AP22" s="116">
        <v>30763</v>
      </c>
      <c r="AQ22" s="116">
        <v>0</v>
      </c>
      <c r="AR22" s="116">
        <v>0</v>
      </c>
      <c r="AS22" s="116">
        <v>0</v>
      </c>
      <c r="AT22" s="116">
        <f>+SUM(AU22:AW22)</f>
        <v>36876</v>
      </c>
      <c r="AU22" s="116">
        <v>0</v>
      </c>
      <c r="AV22" s="116">
        <v>36876</v>
      </c>
      <c r="AW22" s="116">
        <v>0</v>
      </c>
      <c r="AX22" s="116">
        <v>0</v>
      </c>
      <c r="AY22" s="116">
        <f>+SUM(AZ22:BC22)</f>
        <v>58625</v>
      </c>
      <c r="AZ22" s="116">
        <v>38574</v>
      </c>
      <c r="BA22" s="116">
        <v>16474</v>
      </c>
      <c r="BB22" s="116">
        <v>0</v>
      </c>
      <c r="BC22" s="116">
        <v>3577</v>
      </c>
      <c r="BD22" s="116">
        <v>0</v>
      </c>
      <c r="BE22" s="116">
        <v>0</v>
      </c>
      <c r="BF22" s="116">
        <v>1234</v>
      </c>
      <c r="BG22" s="116">
        <f>+SUM(BF22,AN22,AF22)</f>
        <v>127498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806602</v>
      </c>
      <c r="BQ22" s="116">
        <f>SUM(M22,AO22)</f>
        <v>350508</v>
      </c>
      <c r="BR22" s="116">
        <f>SUM(N22,AP22)</f>
        <v>94313</v>
      </c>
      <c r="BS22" s="116">
        <f>SUM(O22,AQ22)</f>
        <v>256195</v>
      </c>
      <c r="BT22" s="116">
        <f>SUM(P22,AR22)</f>
        <v>0</v>
      </c>
      <c r="BU22" s="116">
        <f>SUM(Q22,AS22)</f>
        <v>0</v>
      </c>
      <c r="BV22" s="116">
        <f>SUM(R22,AT22)</f>
        <v>58024</v>
      </c>
      <c r="BW22" s="116">
        <f>SUM(S22,AU22)</f>
        <v>9893</v>
      </c>
      <c r="BX22" s="116">
        <f>SUM(T22,AV22)</f>
        <v>44926</v>
      </c>
      <c r="BY22" s="116">
        <f>SUM(U22,AW22)</f>
        <v>3205</v>
      </c>
      <c r="BZ22" s="116">
        <f>SUM(V22,AX22)</f>
        <v>25642</v>
      </c>
      <c r="CA22" s="116">
        <f>SUM(W22,AY22)</f>
        <v>372428</v>
      </c>
      <c r="CB22" s="116">
        <f>SUM(X22,AZ22)</f>
        <v>307414</v>
      </c>
      <c r="CC22" s="116">
        <f>SUM(Y22,BA22)</f>
        <v>61437</v>
      </c>
      <c r="CD22" s="116">
        <f>SUM(Z22,BB22)</f>
        <v>0</v>
      </c>
      <c r="CE22" s="116">
        <f>SUM(AA22,BC22)</f>
        <v>3577</v>
      </c>
      <c r="CF22" s="116">
        <f>SUM(AB22,BD22)</f>
        <v>598995</v>
      </c>
      <c r="CG22" s="116">
        <f>SUM(AC22,BE22)</f>
        <v>0</v>
      </c>
      <c r="CH22" s="116">
        <f>SUM(AD22,BF22)</f>
        <v>117003</v>
      </c>
      <c r="CI22" s="116">
        <f>SUM(AE22,BG22)</f>
        <v>923605</v>
      </c>
    </row>
    <row r="23" spans="1:87" ht="13.5" customHeight="1" x14ac:dyDescent="0.15">
      <c r="A23" s="114" t="s">
        <v>16</v>
      </c>
      <c r="B23" s="115" t="s">
        <v>358</v>
      </c>
      <c r="C23" s="114" t="s">
        <v>359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506</v>
      </c>
      <c r="L23" s="116">
        <f>+SUM(M23,R23,V23,W23,AC23)</f>
        <v>1260172</v>
      </c>
      <c r="M23" s="116">
        <f>+SUM(N23:Q23)</f>
        <v>380805</v>
      </c>
      <c r="N23" s="116">
        <v>86129</v>
      </c>
      <c r="O23" s="116">
        <v>294676</v>
      </c>
      <c r="P23" s="116">
        <v>0</v>
      </c>
      <c r="Q23" s="116">
        <v>0</v>
      </c>
      <c r="R23" s="116">
        <f>+SUM(S23:U23)</f>
        <v>462758</v>
      </c>
      <c r="S23" s="116">
        <v>323562</v>
      </c>
      <c r="T23" s="116">
        <v>139196</v>
      </c>
      <c r="U23" s="116">
        <v>0</v>
      </c>
      <c r="V23" s="116">
        <v>0</v>
      </c>
      <c r="W23" s="116">
        <f>+SUM(X23:AA23)</f>
        <v>416609</v>
      </c>
      <c r="X23" s="116">
        <v>312457</v>
      </c>
      <c r="Y23" s="116">
        <v>104152</v>
      </c>
      <c r="Z23" s="116">
        <v>0</v>
      </c>
      <c r="AA23" s="116">
        <v>0</v>
      </c>
      <c r="AB23" s="116">
        <v>246565</v>
      </c>
      <c r="AC23" s="116">
        <v>0</v>
      </c>
      <c r="AD23" s="116">
        <v>0</v>
      </c>
      <c r="AE23" s="116">
        <f>+SUM(D23,L23,AD23)</f>
        <v>1260172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33588</v>
      </c>
      <c r="AO23" s="116">
        <f>+SUM(AP23:AS23)</f>
        <v>29802</v>
      </c>
      <c r="AP23" s="116">
        <v>14690</v>
      </c>
      <c r="AQ23" s="116">
        <v>15112</v>
      </c>
      <c r="AR23" s="116">
        <v>0</v>
      </c>
      <c r="AS23" s="116">
        <v>0</v>
      </c>
      <c r="AT23" s="116">
        <f>+SUM(AU23:AW23)</f>
        <v>3786</v>
      </c>
      <c r="AU23" s="116">
        <v>2754</v>
      </c>
      <c r="AV23" s="116">
        <v>1032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38654</v>
      </c>
      <c r="BE23" s="116">
        <v>0</v>
      </c>
      <c r="BF23" s="116">
        <v>0</v>
      </c>
      <c r="BG23" s="116">
        <f>+SUM(BF23,AN23,AF23)</f>
        <v>33588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506</v>
      </c>
      <c r="BP23" s="116">
        <f>SUM(L23,AN23)</f>
        <v>1293760</v>
      </c>
      <c r="BQ23" s="116">
        <f>SUM(M23,AO23)</f>
        <v>410607</v>
      </c>
      <c r="BR23" s="116">
        <f>SUM(N23,AP23)</f>
        <v>100819</v>
      </c>
      <c r="BS23" s="116">
        <f>SUM(O23,AQ23)</f>
        <v>309788</v>
      </c>
      <c r="BT23" s="116">
        <f>SUM(P23,AR23)</f>
        <v>0</v>
      </c>
      <c r="BU23" s="116">
        <f>SUM(Q23,AS23)</f>
        <v>0</v>
      </c>
      <c r="BV23" s="116">
        <f>SUM(R23,AT23)</f>
        <v>466544</v>
      </c>
      <c r="BW23" s="116">
        <f>SUM(S23,AU23)</f>
        <v>326316</v>
      </c>
      <c r="BX23" s="116">
        <f>SUM(T23,AV23)</f>
        <v>140228</v>
      </c>
      <c r="BY23" s="116">
        <f>SUM(U23,AW23)</f>
        <v>0</v>
      </c>
      <c r="BZ23" s="116">
        <f>SUM(V23,AX23)</f>
        <v>0</v>
      </c>
      <c r="CA23" s="116">
        <f>SUM(W23,AY23)</f>
        <v>416609</v>
      </c>
      <c r="CB23" s="116">
        <f>SUM(X23,AZ23)</f>
        <v>312457</v>
      </c>
      <c r="CC23" s="116">
        <f>SUM(Y23,BA23)</f>
        <v>104152</v>
      </c>
      <c r="CD23" s="116">
        <f>SUM(Z23,BB23)</f>
        <v>0</v>
      </c>
      <c r="CE23" s="116">
        <f>SUM(AA23,BC23)</f>
        <v>0</v>
      </c>
      <c r="CF23" s="116">
        <f>SUM(AB23,BD23)</f>
        <v>285219</v>
      </c>
      <c r="CG23" s="116">
        <f>SUM(AC23,BE23)</f>
        <v>0</v>
      </c>
      <c r="CH23" s="116">
        <f>SUM(AD23,BF23)</f>
        <v>0</v>
      </c>
      <c r="CI23" s="116">
        <f>SUM(AE23,BG23)</f>
        <v>1293760</v>
      </c>
    </row>
    <row r="24" spans="1:87" ht="13.5" customHeight="1" x14ac:dyDescent="0.15">
      <c r="A24" s="114" t="s">
        <v>16</v>
      </c>
      <c r="B24" s="115" t="s">
        <v>362</v>
      </c>
      <c r="C24" s="114" t="s">
        <v>363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1034917</v>
      </c>
      <c r="M24" s="116">
        <f>+SUM(N24:Q24)</f>
        <v>522670</v>
      </c>
      <c r="N24" s="116">
        <v>71160</v>
      </c>
      <c r="O24" s="116">
        <v>451510</v>
      </c>
      <c r="P24" s="116">
        <v>0</v>
      </c>
      <c r="Q24" s="116">
        <v>0</v>
      </c>
      <c r="R24" s="116">
        <f>+SUM(S24:U24)</f>
        <v>137851</v>
      </c>
      <c r="S24" s="116">
        <v>79632</v>
      </c>
      <c r="T24" s="116">
        <v>58219</v>
      </c>
      <c r="U24" s="116">
        <v>0</v>
      </c>
      <c r="V24" s="116">
        <v>0</v>
      </c>
      <c r="W24" s="116">
        <f>+SUM(X24:AA24)</f>
        <v>374396</v>
      </c>
      <c r="X24" s="116">
        <v>201299</v>
      </c>
      <c r="Y24" s="116">
        <v>173097</v>
      </c>
      <c r="Z24" s="116">
        <v>0</v>
      </c>
      <c r="AA24" s="116">
        <v>0</v>
      </c>
      <c r="AB24" s="116">
        <v>270961</v>
      </c>
      <c r="AC24" s="116">
        <v>0</v>
      </c>
      <c r="AD24" s="116">
        <v>9082</v>
      </c>
      <c r="AE24" s="116">
        <f>+SUM(D24,L24,AD24)</f>
        <v>1043999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81420</v>
      </c>
      <c r="AO24" s="116">
        <f>+SUM(AP24:AS24)</f>
        <v>75908</v>
      </c>
      <c r="AP24" s="116">
        <v>21643</v>
      </c>
      <c r="AQ24" s="116">
        <v>54265</v>
      </c>
      <c r="AR24" s="116">
        <v>0</v>
      </c>
      <c r="AS24" s="116">
        <v>0</v>
      </c>
      <c r="AT24" s="116">
        <f>+SUM(AU24:AW24)</f>
        <v>4978</v>
      </c>
      <c r="AU24" s="116">
        <v>4978</v>
      </c>
      <c r="AV24" s="116">
        <v>0</v>
      </c>
      <c r="AW24" s="116">
        <v>0</v>
      </c>
      <c r="AX24" s="116">
        <v>0</v>
      </c>
      <c r="AY24" s="116">
        <f>+SUM(AZ24:BC24)</f>
        <v>534</v>
      </c>
      <c r="AZ24" s="116">
        <v>534</v>
      </c>
      <c r="BA24" s="116">
        <v>0</v>
      </c>
      <c r="BB24" s="116">
        <v>0</v>
      </c>
      <c r="BC24" s="116">
        <v>0</v>
      </c>
      <c r="BD24" s="116">
        <v>42392</v>
      </c>
      <c r="BE24" s="116">
        <v>0</v>
      </c>
      <c r="BF24" s="116">
        <v>0</v>
      </c>
      <c r="BG24" s="116">
        <f>+SUM(BF24,AN24,AF24)</f>
        <v>81420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1116337</v>
      </c>
      <c r="BQ24" s="116">
        <f>SUM(M24,AO24)</f>
        <v>598578</v>
      </c>
      <c r="BR24" s="116">
        <f>SUM(N24,AP24)</f>
        <v>92803</v>
      </c>
      <c r="BS24" s="116">
        <f>SUM(O24,AQ24)</f>
        <v>505775</v>
      </c>
      <c r="BT24" s="116">
        <f>SUM(P24,AR24)</f>
        <v>0</v>
      </c>
      <c r="BU24" s="116">
        <f>SUM(Q24,AS24)</f>
        <v>0</v>
      </c>
      <c r="BV24" s="116">
        <f>SUM(R24,AT24)</f>
        <v>142829</v>
      </c>
      <c r="BW24" s="116">
        <f>SUM(S24,AU24)</f>
        <v>84610</v>
      </c>
      <c r="BX24" s="116">
        <f>SUM(T24,AV24)</f>
        <v>58219</v>
      </c>
      <c r="BY24" s="116">
        <f>SUM(U24,AW24)</f>
        <v>0</v>
      </c>
      <c r="BZ24" s="116">
        <f>SUM(V24,AX24)</f>
        <v>0</v>
      </c>
      <c r="CA24" s="116">
        <f>SUM(W24,AY24)</f>
        <v>374930</v>
      </c>
      <c r="CB24" s="116">
        <f>SUM(X24,AZ24)</f>
        <v>201833</v>
      </c>
      <c r="CC24" s="116">
        <f>SUM(Y24,BA24)</f>
        <v>173097</v>
      </c>
      <c r="CD24" s="116">
        <f>SUM(Z24,BB24)</f>
        <v>0</v>
      </c>
      <c r="CE24" s="116">
        <f>SUM(AA24,BC24)</f>
        <v>0</v>
      </c>
      <c r="CF24" s="116">
        <f>SUM(AB24,BD24)</f>
        <v>313353</v>
      </c>
      <c r="CG24" s="116">
        <f>SUM(AC24,BE24)</f>
        <v>0</v>
      </c>
      <c r="CH24" s="116">
        <f>SUM(AD24,BF24)</f>
        <v>9082</v>
      </c>
      <c r="CI24" s="116">
        <f>SUM(AE24,BG24)</f>
        <v>1125419</v>
      </c>
    </row>
    <row r="25" spans="1:87" ht="13.5" customHeight="1" x14ac:dyDescent="0.15">
      <c r="A25" s="114" t="s">
        <v>16</v>
      </c>
      <c r="B25" s="115" t="s">
        <v>364</v>
      </c>
      <c r="C25" s="114" t="s">
        <v>365</v>
      </c>
      <c r="D25" s="116">
        <f>+SUM(E25,J25)</f>
        <v>163845</v>
      </c>
      <c r="E25" s="116">
        <f>+SUM(F25:I25)</f>
        <v>163845</v>
      </c>
      <c r="F25" s="116">
        <v>0</v>
      </c>
      <c r="G25" s="116">
        <v>163845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607412</v>
      </c>
      <c r="M25" s="116">
        <f>+SUM(N25:Q25)</f>
        <v>95461</v>
      </c>
      <c r="N25" s="116">
        <v>22545</v>
      </c>
      <c r="O25" s="116">
        <v>0</v>
      </c>
      <c r="P25" s="116">
        <v>57134</v>
      </c>
      <c r="Q25" s="116">
        <v>15782</v>
      </c>
      <c r="R25" s="116">
        <f>+SUM(S25:U25)</f>
        <v>141279</v>
      </c>
      <c r="S25" s="116">
        <v>0</v>
      </c>
      <c r="T25" s="116">
        <v>130813</v>
      </c>
      <c r="U25" s="116">
        <v>10466</v>
      </c>
      <c r="V25" s="116">
        <v>0</v>
      </c>
      <c r="W25" s="116">
        <f>+SUM(X25:AA25)</f>
        <v>370672</v>
      </c>
      <c r="X25" s="116">
        <v>241306</v>
      </c>
      <c r="Y25" s="116">
        <v>33262</v>
      </c>
      <c r="Z25" s="116">
        <v>78694</v>
      </c>
      <c r="AA25" s="116">
        <v>17410</v>
      </c>
      <c r="AB25" s="116">
        <v>0</v>
      </c>
      <c r="AC25" s="116">
        <v>0</v>
      </c>
      <c r="AD25" s="116">
        <v>0</v>
      </c>
      <c r="AE25" s="116">
        <f>+SUM(D25,L25,AD25)</f>
        <v>771257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26619</v>
      </c>
      <c r="AO25" s="116">
        <f>+SUM(AP25:AS25)</f>
        <v>6764</v>
      </c>
      <c r="AP25" s="116">
        <v>6764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19855</v>
      </c>
      <c r="AZ25" s="116">
        <v>19855</v>
      </c>
      <c r="BA25" s="116">
        <v>0</v>
      </c>
      <c r="BB25" s="116">
        <v>0</v>
      </c>
      <c r="BC25" s="116">
        <v>0</v>
      </c>
      <c r="BD25" s="116">
        <v>35057</v>
      </c>
      <c r="BE25" s="116">
        <v>0</v>
      </c>
      <c r="BF25" s="116">
        <v>0</v>
      </c>
      <c r="BG25" s="116">
        <f>+SUM(BF25,AN25,AF25)</f>
        <v>26619</v>
      </c>
      <c r="BH25" s="116">
        <f>SUM(D25,AF25)</f>
        <v>163845</v>
      </c>
      <c r="BI25" s="116">
        <f>SUM(E25,AG25)</f>
        <v>163845</v>
      </c>
      <c r="BJ25" s="116">
        <f>SUM(F25,AH25)</f>
        <v>0</v>
      </c>
      <c r="BK25" s="116">
        <f>SUM(G25,AI25)</f>
        <v>163845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634031</v>
      </c>
      <c r="BQ25" s="116">
        <f>SUM(M25,AO25)</f>
        <v>102225</v>
      </c>
      <c r="BR25" s="116">
        <f>SUM(N25,AP25)</f>
        <v>29309</v>
      </c>
      <c r="BS25" s="116">
        <f>SUM(O25,AQ25)</f>
        <v>0</v>
      </c>
      <c r="BT25" s="116">
        <f>SUM(P25,AR25)</f>
        <v>57134</v>
      </c>
      <c r="BU25" s="116">
        <f>SUM(Q25,AS25)</f>
        <v>15782</v>
      </c>
      <c r="BV25" s="116">
        <f>SUM(R25,AT25)</f>
        <v>141279</v>
      </c>
      <c r="BW25" s="116">
        <f>SUM(S25,AU25)</f>
        <v>0</v>
      </c>
      <c r="BX25" s="116">
        <f>SUM(T25,AV25)</f>
        <v>130813</v>
      </c>
      <c r="BY25" s="116">
        <f>SUM(U25,AW25)</f>
        <v>10466</v>
      </c>
      <c r="BZ25" s="116">
        <f>SUM(V25,AX25)</f>
        <v>0</v>
      </c>
      <c r="CA25" s="116">
        <f>SUM(W25,AY25)</f>
        <v>390527</v>
      </c>
      <c r="CB25" s="116">
        <f>SUM(X25,AZ25)</f>
        <v>261161</v>
      </c>
      <c r="CC25" s="116">
        <f>SUM(Y25,BA25)</f>
        <v>33262</v>
      </c>
      <c r="CD25" s="116">
        <f>SUM(Z25,BB25)</f>
        <v>78694</v>
      </c>
      <c r="CE25" s="116">
        <f>SUM(AA25,BC25)</f>
        <v>17410</v>
      </c>
      <c r="CF25" s="116">
        <f>SUM(AB25,BD25)</f>
        <v>35057</v>
      </c>
      <c r="CG25" s="116">
        <f>SUM(AC25,BE25)</f>
        <v>0</v>
      </c>
      <c r="CH25" s="116">
        <f>SUM(AD25,BF25)</f>
        <v>0</v>
      </c>
      <c r="CI25" s="116">
        <f>SUM(AE25,BG25)</f>
        <v>797876</v>
      </c>
    </row>
    <row r="26" spans="1:87" ht="13.5" customHeight="1" x14ac:dyDescent="0.15">
      <c r="A26" s="114" t="s">
        <v>16</v>
      </c>
      <c r="B26" s="115" t="s">
        <v>368</v>
      </c>
      <c r="C26" s="114" t="s">
        <v>369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459</v>
      </c>
      <c r="L26" s="116">
        <f>+SUM(M26,R26,V26,W26,AC26)</f>
        <v>525560</v>
      </c>
      <c r="M26" s="116">
        <f>+SUM(N26:Q26)</f>
        <v>221285</v>
      </c>
      <c r="N26" s="116">
        <v>51232</v>
      </c>
      <c r="O26" s="116">
        <v>170053</v>
      </c>
      <c r="P26" s="116">
        <v>0</v>
      </c>
      <c r="Q26" s="116">
        <v>0</v>
      </c>
      <c r="R26" s="116">
        <f>+SUM(S26:U26)</f>
        <v>17836</v>
      </c>
      <c r="S26" s="116">
        <v>17836</v>
      </c>
      <c r="T26" s="116">
        <v>0</v>
      </c>
      <c r="U26" s="116">
        <v>0</v>
      </c>
      <c r="V26" s="116">
        <v>1434</v>
      </c>
      <c r="W26" s="116">
        <f>+SUM(X26:AA26)</f>
        <v>285005</v>
      </c>
      <c r="X26" s="116">
        <v>273004</v>
      </c>
      <c r="Y26" s="116">
        <v>0</v>
      </c>
      <c r="Z26" s="116">
        <v>12001</v>
      </c>
      <c r="AA26" s="116">
        <v>0</v>
      </c>
      <c r="AB26" s="116">
        <v>223643</v>
      </c>
      <c r="AC26" s="116">
        <v>0</v>
      </c>
      <c r="AD26" s="116">
        <v>59501</v>
      </c>
      <c r="AE26" s="116">
        <f>+SUM(D26,L26,AD26)</f>
        <v>585061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39432</v>
      </c>
      <c r="AO26" s="116">
        <f>+SUM(AP26:AS26)</f>
        <v>39150</v>
      </c>
      <c r="AP26" s="116">
        <v>11823</v>
      </c>
      <c r="AQ26" s="116">
        <v>27327</v>
      </c>
      <c r="AR26" s="116">
        <v>0</v>
      </c>
      <c r="AS26" s="116">
        <v>0</v>
      </c>
      <c r="AT26" s="116">
        <f>+SUM(AU26:AW26)</f>
        <v>233</v>
      </c>
      <c r="AU26" s="116">
        <v>233</v>
      </c>
      <c r="AV26" s="116">
        <v>0</v>
      </c>
      <c r="AW26" s="116">
        <v>0</v>
      </c>
      <c r="AX26" s="116">
        <v>49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35061</v>
      </c>
      <c r="BE26" s="116">
        <v>0</v>
      </c>
      <c r="BF26" s="116">
        <v>1368</v>
      </c>
      <c r="BG26" s="116">
        <f>+SUM(BF26,AN26,AF26)</f>
        <v>40800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459</v>
      </c>
      <c r="BP26" s="116">
        <f>SUM(L26,AN26)</f>
        <v>564992</v>
      </c>
      <c r="BQ26" s="116">
        <f>SUM(M26,AO26)</f>
        <v>260435</v>
      </c>
      <c r="BR26" s="116">
        <f>SUM(N26,AP26)</f>
        <v>63055</v>
      </c>
      <c r="BS26" s="116">
        <f>SUM(O26,AQ26)</f>
        <v>197380</v>
      </c>
      <c r="BT26" s="116">
        <f>SUM(P26,AR26)</f>
        <v>0</v>
      </c>
      <c r="BU26" s="116">
        <f>SUM(Q26,AS26)</f>
        <v>0</v>
      </c>
      <c r="BV26" s="116">
        <f>SUM(R26,AT26)</f>
        <v>18069</v>
      </c>
      <c r="BW26" s="116">
        <f>SUM(S26,AU26)</f>
        <v>18069</v>
      </c>
      <c r="BX26" s="116">
        <f>SUM(T26,AV26)</f>
        <v>0</v>
      </c>
      <c r="BY26" s="116">
        <f>SUM(U26,AW26)</f>
        <v>0</v>
      </c>
      <c r="BZ26" s="116">
        <f>SUM(V26,AX26)</f>
        <v>1483</v>
      </c>
      <c r="CA26" s="116">
        <f>SUM(W26,AY26)</f>
        <v>285005</v>
      </c>
      <c r="CB26" s="116">
        <f>SUM(X26,AZ26)</f>
        <v>273004</v>
      </c>
      <c r="CC26" s="116">
        <f>SUM(Y26,BA26)</f>
        <v>0</v>
      </c>
      <c r="CD26" s="116">
        <f>SUM(Z26,BB26)</f>
        <v>12001</v>
      </c>
      <c r="CE26" s="116">
        <f>SUM(AA26,BC26)</f>
        <v>0</v>
      </c>
      <c r="CF26" s="116">
        <f>SUM(AB26,BD26)</f>
        <v>258704</v>
      </c>
      <c r="CG26" s="116">
        <f>SUM(AC26,BE26)</f>
        <v>0</v>
      </c>
      <c r="CH26" s="116">
        <f>SUM(AD26,BF26)</f>
        <v>60869</v>
      </c>
      <c r="CI26" s="116">
        <f>SUM(AE26,BG26)</f>
        <v>625861</v>
      </c>
    </row>
    <row r="27" spans="1:87" ht="13.5" customHeight="1" x14ac:dyDescent="0.15">
      <c r="A27" s="114" t="s">
        <v>16</v>
      </c>
      <c r="B27" s="115" t="s">
        <v>370</v>
      </c>
      <c r="C27" s="114" t="s">
        <v>371</v>
      </c>
      <c r="D27" s="116">
        <f>+SUM(E27,J27)</f>
        <v>399684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399684</v>
      </c>
      <c r="K27" s="116">
        <v>0</v>
      </c>
      <c r="L27" s="116">
        <f>+SUM(M27,R27,V27,W27,AC27)</f>
        <v>727981</v>
      </c>
      <c r="M27" s="116">
        <f>+SUM(N27:Q27)</f>
        <v>265574</v>
      </c>
      <c r="N27" s="116">
        <v>45491</v>
      </c>
      <c r="O27" s="116">
        <v>189751</v>
      </c>
      <c r="P27" s="116">
        <v>30332</v>
      </c>
      <c r="Q27" s="116">
        <v>0</v>
      </c>
      <c r="R27" s="116">
        <f>+SUM(S27:U27)</f>
        <v>57325</v>
      </c>
      <c r="S27" s="116">
        <v>52513</v>
      </c>
      <c r="T27" s="116">
        <v>4812</v>
      </c>
      <c r="U27" s="116">
        <v>0</v>
      </c>
      <c r="V27" s="116">
        <v>0</v>
      </c>
      <c r="W27" s="116">
        <f>+SUM(X27:AA27)</f>
        <v>405082</v>
      </c>
      <c r="X27" s="116">
        <v>92400</v>
      </c>
      <c r="Y27" s="116">
        <v>231557</v>
      </c>
      <c r="Z27" s="116">
        <v>0</v>
      </c>
      <c r="AA27" s="116">
        <v>81125</v>
      </c>
      <c r="AB27" s="116">
        <v>0</v>
      </c>
      <c r="AC27" s="116">
        <v>0</v>
      </c>
      <c r="AD27" s="116">
        <v>0</v>
      </c>
      <c r="AE27" s="116">
        <f>+SUM(D27,L27,AD27)</f>
        <v>1127665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51031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41879</v>
      </c>
      <c r="AU27" s="116">
        <v>0</v>
      </c>
      <c r="AV27" s="116">
        <v>0</v>
      </c>
      <c r="AW27" s="116">
        <v>41879</v>
      </c>
      <c r="AX27" s="116">
        <v>0</v>
      </c>
      <c r="AY27" s="116">
        <f>+SUM(AZ27:BC27)</f>
        <v>9152</v>
      </c>
      <c r="AZ27" s="116">
        <v>0</v>
      </c>
      <c r="BA27" s="116">
        <v>0</v>
      </c>
      <c r="BB27" s="116">
        <v>0</v>
      </c>
      <c r="BC27" s="116">
        <v>9152</v>
      </c>
      <c r="BD27" s="116">
        <v>0</v>
      </c>
      <c r="BE27" s="116">
        <v>0</v>
      </c>
      <c r="BF27" s="116">
        <v>0</v>
      </c>
      <c r="BG27" s="116">
        <f>+SUM(BF27,AN27,AF27)</f>
        <v>51031</v>
      </c>
      <c r="BH27" s="116">
        <f>SUM(D27,AF27)</f>
        <v>399684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399684</v>
      </c>
      <c r="BO27" s="116">
        <f>SUM(K27,AM27)</f>
        <v>0</v>
      </c>
      <c r="BP27" s="116">
        <f>SUM(L27,AN27)</f>
        <v>779012</v>
      </c>
      <c r="BQ27" s="116">
        <f>SUM(M27,AO27)</f>
        <v>265574</v>
      </c>
      <c r="BR27" s="116">
        <f>SUM(N27,AP27)</f>
        <v>45491</v>
      </c>
      <c r="BS27" s="116">
        <f>SUM(O27,AQ27)</f>
        <v>189751</v>
      </c>
      <c r="BT27" s="116">
        <f>SUM(P27,AR27)</f>
        <v>30332</v>
      </c>
      <c r="BU27" s="116">
        <f>SUM(Q27,AS27)</f>
        <v>0</v>
      </c>
      <c r="BV27" s="116">
        <f>SUM(R27,AT27)</f>
        <v>99204</v>
      </c>
      <c r="BW27" s="116">
        <f>SUM(S27,AU27)</f>
        <v>52513</v>
      </c>
      <c r="BX27" s="116">
        <f>SUM(T27,AV27)</f>
        <v>4812</v>
      </c>
      <c r="BY27" s="116">
        <f>SUM(U27,AW27)</f>
        <v>41879</v>
      </c>
      <c r="BZ27" s="116">
        <f>SUM(V27,AX27)</f>
        <v>0</v>
      </c>
      <c r="CA27" s="116">
        <f>SUM(W27,AY27)</f>
        <v>414234</v>
      </c>
      <c r="CB27" s="116">
        <f>SUM(X27,AZ27)</f>
        <v>92400</v>
      </c>
      <c r="CC27" s="116">
        <f>SUM(Y27,BA27)</f>
        <v>231557</v>
      </c>
      <c r="CD27" s="116">
        <f>SUM(Z27,BB27)</f>
        <v>0</v>
      </c>
      <c r="CE27" s="116">
        <f>SUM(AA27,BC27)</f>
        <v>90277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1178696</v>
      </c>
    </row>
    <row r="28" spans="1:87" ht="13.5" customHeight="1" x14ac:dyDescent="0.15">
      <c r="A28" s="114" t="s">
        <v>16</v>
      </c>
      <c r="B28" s="115" t="s">
        <v>372</v>
      </c>
      <c r="C28" s="114" t="s">
        <v>373</v>
      </c>
      <c r="D28" s="116">
        <f>+SUM(E28,J28)</f>
        <v>1376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1376</v>
      </c>
      <c r="K28" s="116">
        <v>0</v>
      </c>
      <c r="L28" s="116">
        <f>+SUM(M28,R28,V28,W28,AC28)</f>
        <v>555341</v>
      </c>
      <c r="M28" s="116">
        <f>+SUM(N28:Q28)</f>
        <v>38480</v>
      </c>
      <c r="N28" s="116">
        <v>38480</v>
      </c>
      <c r="O28" s="116">
        <v>0</v>
      </c>
      <c r="P28" s="116">
        <v>0</v>
      </c>
      <c r="Q28" s="116">
        <v>0</v>
      </c>
      <c r="R28" s="116">
        <f>+SUM(S28:U28)</f>
        <v>23022</v>
      </c>
      <c r="S28" s="116">
        <v>0</v>
      </c>
      <c r="T28" s="116">
        <v>22798</v>
      </c>
      <c r="U28" s="116">
        <v>224</v>
      </c>
      <c r="V28" s="116">
        <v>0</v>
      </c>
      <c r="W28" s="116">
        <f>+SUM(X28:AA28)</f>
        <v>493179</v>
      </c>
      <c r="X28" s="116">
        <v>192183</v>
      </c>
      <c r="Y28" s="116">
        <v>225294</v>
      </c>
      <c r="Z28" s="116">
        <v>74943</v>
      </c>
      <c r="AA28" s="116">
        <v>759</v>
      </c>
      <c r="AB28" s="116">
        <v>0</v>
      </c>
      <c r="AC28" s="116">
        <v>660</v>
      </c>
      <c r="AD28" s="116">
        <v>49</v>
      </c>
      <c r="AE28" s="116">
        <f>+SUM(D28,L28,AD28)</f>
        <v>556766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77278</v>
      </c>
      <c r="AO28" s="116">
        <f>+SUM(AP28:AS28)</f>
        <v>24251</v>
      </c>
      <c r="AP28" s="116">
        <v>9700</v>
      </c>
      <c r="AQ28" s="116">
        <v>0</v>
      </c>
      <c r="AR28" s="116">
        <v>14551</v>
      </c>
      <c r="AS28" s="116">
        <v>0</v>
      </c>
      <c r="AT28" s="116">
        <f>+SUM(AU28:AW28)</f>
        <v>22888</v>
      </c>
      <c r="AU28" s="116">
        <v>209</v>
      </c>
      <c r="AV28" s="116">
        <v>22679</v>
      </c>
      <c r="AW28" s="116">
        <v>0</v>
      </c>
      <c r="AX28" s="116">
        <v>0</v>
      </c>
      <c r="AY28" s="116">
        <f>+SUM(AZ28:BC28)</f>
        <v>30139</v>
      </c>
      <c r="AZ28" s="116">
        <v>26202</v>
      </c>
      <c r="BA28" s="116">
        <v>2136</v>
      </c>
      <c r="BB28" s="116">
        <v>1648</v>
      </c>
      <c r="BC28" s="116">
        <v>153</v>
      </c>
      <c r="BD28" s="116">
        <v>0</v>
      </c>
      <c r="BE28" s="116">
        <v>0</v>
      </c>
      <c r="BF28" s="116">
        <v>8</v>
      </c>
      <c r="BG28" s="116">
        <f>+SUM(BF28,AN28,AF28)</f>
        <v>77286</v>
      </c>
      <c r="BH28" s="116">
        <f>SUM(D28,AF28)</f>
        <v>1376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1376</v>
      </c>
      <c r="BO28" s="116">
        <f>SUM(K28,AM28)</f>
        <v>0</v>
      </c>
      <c r="BP28" s="116">
        <f>SUM(L28,AN28)</f>
        <v>632619</v>
      </c>
      <c r="BQ28" s="116">
        <f>SUM(M28,AO28)</f>
        <v>62731</v>
      </c>
      <c r="BR28" s="116">
        <f>SUM(N28,AP28)</f>
        <v>48180</v>
      </c>
      <c r="BS28" s="116">
        <f>SUM(O28,AQ28)</f>
        <v>0</v>
      </c>
      <c r="BT28" s="116">
        <f>SUM(P28,AR28)</f>
        <v>14551</v>
      </c>
      <c r="BU28" s="116">
        <f>SUM(Q28,AS28)</f>
        <v>0</v>
      </c>
      <c r="BV28" s="116">
        <f>SUM(R28,AT28)</f>
        <v>45910</v>
      </c>
      <c r="BW28" s="116">
        <f>SUM(S28,AU28)</f>
        <v>209</v>
      </c>
      <c r="BX28" s="116">
        <f>SUM(T28,AV28)</f>
        <v>45477</v>
      </c>
      <c r="BY28" s="116">
        <f>SUM(U28,AW28)</f>
        <v>224</v>
      </c>
      <c r="BZ28" s="116">
        <f>SUM(V28,AX28)</f>
        <v>0</v>
      </c>
      <c r="CA28" s="116">
        <f>SUM(W28,AY28)</f>
        <v>523318</v>
      </c>
      <c r="CB28" s="116">
        <f>SUM(X28,AZ28)</f>
        <v>218385</v>
      </c>
      <c r="CC28" s="116">
        <f>SUM(Y28,BA28)</f>
        <v>227430</v>
      </c>
      <c r="CD28" s="116">
        <f>SUM(Z28,BB28)</f>
        <v>76591</v>
      </c>
      <c r="CE28" s="116">
        <f>SUM(AA28,BC28)</f>
        <v>912</v>
      </c>
      <c r="CF28" s="116">
        <f>SUM(AB28,BD28)</f>
        <v>0</v>
      </c>
      <c r="CG28" s="116">
        <f>SUM(AC28,BE28)</f>
        <v>660</v>
      </c>
      <c r="CH28" s="116">
        <f>SUM(AD28,BF28)</f>
        <v>57</v>
      </c>
      <c r="CI28" s="116">
        <f>SUM(AE28,BG28)</f>
        <v>634052</v>
      </c>
    </row>
    <row r="29" spans="1:87" ht="13.5" customHeight="1" x14ac:dyDescent="0.15">
      <c r="A29" s="114" t="s">
        <v>16</v>
      </c>
      <c r="B29" s="115" t="s">
        <v>374</v>
      </c>
      <c r="C29" s="114" t="s">
        <v>375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488128</v>
      </c>
      <c r="M29" s="116">
        <f>+SUM(N29:Q29)</f>
        <v>37691</v>
      </c>
      <c r="N29" s="116">
        <v>30579</v>
      </c>
      <c r="O29" s="116">
        <v>2845</v>
      </c>
      <c r="P29" s="116">
        <v>4267</v>
      </c>
      <c r="Q29" s="116">
        <v>0</v>
      </c>
      <c r="R29" s="116">
        <f>+SUM(S29:U29)</f>
        <v>14588</v>
      </c>
      <c r="S29" s="116">
        <v>5173</v>
      </c>
      <c r="T29" s="116">
        <v>8828</v>
      </c>
      <c r="U29" s="116">
        <v>587</v>
      </c>
      <c r="V29" s="116">
        <v>0</v>
      </c>
      <c r="W29" s="116">
        <f>+SUM(X29:AA29)</f>
        <v>435849</v>
      </c>
      <c r="X29" s="116">
        <v>193367</v>
      </c>
      <c r="Y29" s="116">
        <v>235685</v>
      </c>
      <c r="Z29" s="116">
        <v>6797</v>
      </c>
      <c r="AA29" s="116">
        <v>0</v>
      </c>
      <c r="AB29" s="116">
        <v>0</v>
      </c>
      <c r="AC29" s="116">
        <v>0</v>
      </c>
      <c r="AD29" s="116">
        <v>0</v>
      </c>
      <c r="AE29" s="116">
        <f>+SUM(D29,L29,AD29)</f>
        <v>488128</v>
      </c>
      <c r="AF29" s="116">
        <f>+SUM(AG29,AL29)</f>
        <v>5616</v>
      </c>
      <c r="AG29" s="116">
        <f>+SUM(AH29:AK29)</f>
        <v>5616</v>
      </c>
      <c r="AH29" s="116">
        <v>0</v>
      </c>
      <c r="AI29" s="116">
        <v>5616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181483</v>
      </c>
      <c r="AO29" s="116">
        <f>+SUM(AP29:AS29)</f>
        <v>23468</v>
      </c>
      <c r="AP29" s="116">
        <v>16356</v>
      </c>
      <c r="AQ29" s="116">
        <v>3556</v>
      </c>
      <c r="AR29" s="116">
        <v>3556</v>
      </c>
      <c r="AS29" s="116">
        <v>0</v>
      </c>
      <c r="AT29" s="116">
        <f>+SUM(AU29:AW29)</f>
        <v>88708</v>
      </c>
      <c r="AU29" s="116">
        <v>2103</v>
      </c>
      <c r="AV29" s="116">
        <v>86605</v>
      </c>
      <c r="AW29" s="116">
        <v>0</v>
      </c>
      <c r="AX29" s="116">
        <v>0</v>
      </c>
      <c r="AY29" s="116">
        <f>+SUM(AZ29:BC29)</f>
        <v>69307</v>
      </c>
      <c r="AZ29" s="116">
        <v>42656</v>
      </c>
      <c r="BA29" s="116">
        <v>26651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187099</v>
      </c>
      <c r="BH29" s="116">
        <f>SUM(D29,AF29)</f>
        <v>5616</v>
      </c>
      <c r="BI29" s="116">
        <f>SUM(E29,AG29)</f>
        <v>5616</v>
      </c>
      <c r="BJ29" s="116">
        <f>SUM(F29,AH29)</f>
        <v>0</v>
      </c>
      <c r="BK29" s="116">
        <f>SUM(G29,AI29)</f>
        <v>5616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669611</v>
      </c>
      <c r="BQ29" s="116">
        <f>SUM(M29,AO29)</f>
        <v>61159</v>
      </c>
      <c r="BR29" s="116">
        <f>SUM(N29,AP29)</f>
        <v>46935</v>
      </c>
      <c r="BS29" s="116">
        <f>SUM(O29,AQ29)</f>
        <v>6401</v>
      </c>
      <c r="BT29" s="116">
        <f>SUM(P29,AR29)</f>
        <v>7823</v>
      </c>
      <c r="BU29" s="116">
        <f>SUM(Q29,AS29)</f>
        <v>0</v>
      </c>
      <c r="BV29" s="116">
        <f>SUM(R29,AT29)</f>
        <v>103296</v>
      </c>
      <c r="BW29" s="116">
        <f>SUM(S29,AU29)</f>
        <v>7276</v>
      </c>
      <c r="BX29" s="116">
        <f>SUM(T29,AV29)</f>
        <v>95433</v>
      </c>
      <c r="BY29" s="116">
        <f>SUM(U29,AW29)</f>
        <v>587</v>
      </c>
      <c r="BZ29" s="116">
        <f>SUM(V29,AX29)</f>
        <v>0</v>
      </c>
      <c r="CA29" s="116">
        <f>SUM(W29,AY29)</f>
        <v>505156</v>
      </c>
      <c r="CB29" s="116">
        <f>SUM(X29,AZ29)</f>
        <v>236023</v>
      </c>
      <c r="CC29" s="116">
        <f>SUM(Y29,BA29)</f>
        <v>262336</v>
      </c>
      <c r="CD29" s="116">
        <f>SUM(Z29,BB29)</f>
        <v>6797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675227</v>
      </c>
    </row>
    <row r="30" spans="1:87" ht="13.5" customHeight="1" x14ac:dyDescent="0.15">
      <c r="A30" s="114" t="s">
        <v>16</v>
      </c>
      <c r="B30" s="115" t="s">
        <v>376</v>
      </c>
      <c r="C30" s="114" t="s">
        <v>377</v>
      </c>
      <c r="D30" s="116">
        <f>+SUM(E30,J30)</f>
        <v>6524</v>
      </c>
      <c r="E30" s="116">
        <f>+SUM(F30:I30)</f>
        <v>6524</v>
      </c>
      <c r="F30" s="116">
        <v>0</v>
      </c>
      <c r="G30" s="116">
        <v>0</v>
      </c>
      <c r="H30" s="116">
        <v>985</v>
      </c>
      <c r="I30" s="116">
        <v>5539</v>
      </c>
      <c r="J30" s="116">
        <v>0</v>
      </c>
      <c r="K30" s="116">
        <v>0</v>
      </c>
      <c r="L30" s="116">
        <f>+SUM(M30,R30,V30,W30,AC30)</f>
        <v>473114</v>
      </c>
      <c r="M30" s="116">
        <f>+SUM(N30:Q30)</f>
        <v>31653</v>
      </c>
      <c r="N30" s="116">
        <v>31653</v>
      </c>
      <c r="O30" s="116">
        <v>0</v>
      </c>
      <c r="P30" s="116">
        <v>0</v>
      </c>
      <c r="Q30" s="116">
        <v>0</v>
      </c>
      <c r="R30" s="116">
        <f>+SUM(S30:U30)</f>
        <v>3738</v>
      </c>
      <c r="S30" s="116">
        <v>845</v>
      </c>
      <c r="T30" s="116">
        <v>2659</v>
      </c>
      <c r="U30" s="116">
        <v>234</v>
      </c>
      <c r="V30" s="116">
        <v>0</v>
      </c>
      <c r="W30" s="116">
        <f>+SUM(X30:AA30)</f>
        <v>437723</v>
      </c>
      <c r="X30" s="116">
        <v>222746</v>
      </c>
      <c r="Y30" s="116">
        <v>101669</v>
      </c>
      <c r="Z30" s="116">
        <v>3427</v>
      </c>
      <c r="AA30" s="116">
        <v>109881</v>
      </c>
      <c r="AB30" s="116">
        <v>0</v>
      </c>
      <c r="AC30" s="116">
        <v>0</v>
      </c>
      <c r="AD30" s="116">
        <v>0</v>
      </c>
      <c r="AE30" s="116">
        <f>+SUM(D30,L30,AD30)</f>
        <v>479638</v>
      </c>
      <c r="AF30" s="116">
        <f>+SUM(AG30,AL30)</f>
        <v>1379</v>
      </c>
      <c r="AG30" s="116">
        <f>+SUM(AH30:AK30)</f>
        <v>1379</v>
      </c>
      <c r="AH30" s="116">
        <v>0</v>
      </c>
      <c r="AI30" s="116">
        <v>1379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57133</v>
      </c>
      <c r="AO30" s="116">
        <f>+SUM(AP30:AS30)</f>
        <v>12629</v>
      </c>
      <c r="AP30" s="116">
        <v>12629</v>
      </c>
      <c r="AQ30" s="116">
        <v>0</v>
      </c>
      <c r="AR30" s="116">
        <v>0</v>
      </c>
      <c r="AS30" s="116">
        <v>0</v>
      </c>
      <c r="AT30" s="116">
        <f>+SUM(AU30:AW30)</f>
        <v>17708</v>
      </c>
      <c r="AU30" s="116">
        <v>0</v>
      </c>
      <c r="AV30" s="116">
        <v>17708</v>
      </c>
      <c r="AW30" s="116">
        <v>0</v>
      </c>
      <c r="AX30" s="116">
        <v>0</v>
      </c>
      <c r="AY30" s="116">
        <f>+SUM(AZ30:BC30)</f>
        <v>26796</v>
      </c>
      <c r="AZ30" s="116">
        <v>13200</v>
      </c>
      <c r="BA30" s="116">
        <v>10281</v>
      </c>
      <c r="BB30" s="116">
        <v>3315</v>
      </c>
      <c r="BC30" s="116">
        <v>0</v>
      </c>
      <c r="BD30" s="116">
        <v>0</v>
      </c>
      <c r="BE30" s="116">
        <v>0</v>
      </c>
      <c r="BF30" s="116">
        <v>0</v>
      </c>
      <c r="BG30" s="116">
        <f>+SUM(BF30,AN30,AF30)</f>
        <v>58512</v>
      </c>
      <c r="BH30" s="116">
        <f>SUM(D30,AF30)</f>
        <v>7903</v>
      </c>
      <c r="BI30" s="116">
        <f>SUM(E30,AG30)</f>
        <v>7903</v>
      </c>
      <c r="BJ30" s="116">
        <f>SUM(F30,AH30)</f>
        <v>0</v>
      </c>
      <c r="BK30" s="116">
        <f>SUM(G30,AI30)</f>
        <v>1379</v>
      </c>
      <c r="BL30" s="116">
        <f>SUM(H30,AJ30)</f>
        <v>985</v>
      </c>
      <c r="BM30" s="116">
        <f>SUM(I30,AK30)</f>
        <v>5539</v>
      </c>
      <c r="BN30" s="116">
        <f>SUM(J30,AL30)</f>
        <v>0</v>
      </c>
      <c r="BO30" s="116">
        <f>SUM(K30,AM30)</f>
        <v>0</v>
      </c>
      <c r="BP30" s="116">
        <f>SUM(L30,AN30)</f>
        <v>530247</v>
      </c>
      <c r="BQ30" s="116">
        <f>SUM(M30,AO30)</f>
        <v>44282</v>
      </c>
      <c r="BR30" s="116">
        <f>SUM(N30,AP30)</f>
        <v>44282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21446</v>
      </c>
      <c r="BW30" s="116">
        <f>SUM(S30,AU30)</f>
        <v>845</v>
      </c>
      <c r="BX30" s="116">
        <f>SUM(T30,AV30)</f>
        <v>20367</v>
      </c>
      <c r="BY30" s="116">
        <f>SUM(U30,AW30)</f>
        <v>234</v>
      </c>
      <c r="BZ30" s="116">
        <f>SUM(V30,AX30)</f>
        <v>0</v>
      </c>
      <c r="CA30" s="116">
        <f>SUM(W30,AY30)</f>
        <v>464519</v>
      </c>
      <c r="CB30" s="116">
        <f>SUM(X30,AZ30)</f>
        <v>235946</v>
      </c>
      <c r="CC30" s="116">
        <f>SUM(Y30,BA30)</f>
        <v>111950</v>
      </c>
      <c r="CD30" s="116">
        <f>SUM(Z30,BB30)</f>
        <v>6742</v>
      </c>
      <c r="CE30" s="116">
        <f>SUM(AA30,BC30)</f>
        <v>109881</v>
      </c>
      <c r="CF30" s="116">
        <f>SUM(AB30,BD30)</f>
        <v>0</v>
      </c>
      <c r="CG30" s="116">
        <f>SUM(AC30,BE30)</f>
        <v>0</v>
      </c>
      <c r="CH30" s="116">
        <f>SUM(AD30,BF30)</f>
        <v>0</v>
      </c>
      <c r="CI30" s="116">
        <f>SUM(AE30,BG30)</f>
        <v>538150</v>
      </c>
    </row>
    <row r="31" spans="1:87" ht="13.5" customHeight="1" x14ac:dyDescent="0.15">
      <c r="A31" s="114" t="s">
        <v>16</v>
      </c>
      <c r="B31" s="115" t="s">
        <v>378</v>
      </c>
      <c r="C31" s="114" t="s">
        <v>379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4946</v>
      </c>
      <c r="L31" s="116">
        <f>+SUM(M31,R31,V31,W31,AC31)</f>
        <v>60579</v>
      </c>
      <c r="M31" s="116">
        <f>+SUM(N31:Q31)</f>
        <v>759</v>
      </c>
      <c r="N31" s="116">
        <v>759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59820</v>
      </c>
      <c r="X31" s="116">
        <v>58941</v>
      </c>
      <c r="Y31" s="116">
        <v>0</v>
      </c>
      <c r="Z31" s="116">
        <v>0</v>
      </c>
      <c r="AA31" s="116">
        <v>879</v>
      </c>
      <c r="AB31" s="116">
        <v>73261</v>
      </c>
      <c r="AC31" s="116">
        <v>0</v>
      </c>
      <c r="AD31" s="116">
        <v>864</v>
      </c>
      <c r="AE31" s="116">
        <f>+SUM(D31,L31,AD31)</f>
        <v>61443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358</v>
      </c>
      <c r="AO31" s="116">
        <f>+SUM(AP31:AS31)</f>
        <v>119</v>
      </c>
      <c r="AP31" s="116">
        <v>119</v>
      </c>
      <c r="AQ31" s="116">
        <v>0</v>
      </c>
      <c r="AR31" s="116">
        <v>0</v>
      </c>
      <c r="AS31" s="116">
        <v>0</v>
      </c>
      <c r="AT31" s="116">
        <f>+SUM(AU31:AW31)</f>
        <v>1</v>
      </c>
      <c r="AU31" s="116">
        <v>1</v>
      </c>
      <c r="AV31" s="116">
        <v>0</v>
      </c>
      <c r="AW31" s="116">
        <v>0</v>
      </c>
      <c r="AX31" s="116">
        <v>0</v>
      </c>
      <c r="AY31" s="116">
        <f>+SUM(AZ31:BC31)</f>
        <v>238</v>
      </c>
      <c r="AZ31" s="116">
        <v>238</v>
      </c>
      <c r="BA31" s="116">
        <v>0</v>
      </c>
      <c r="BB31" s="116">
        <v>0</v>
      </c>
      <c r="BC31" s="116">
        <v>0</v>
      </c>
      <c r="BD31" s="116">
        <v>9690</v>
      </c>
      <c r="BE31" s="116">
        <v>0</v>
      </c>
      <c r="BF31" s="116">
        <v>0</v>
      </c>
      <c r="BG31" s="116">
        <f>+SUM(BF31,AN31,AF31)</f>
        <v>358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4946</v>
      </c>
      <c r="BP31" s="116">
        <f>SUM(L31,AN31)</f>
        <v>60937</v>
      </c>
      <c r="BQ31" s="116">
        <f>SUM(M31,AO31)</f>
        <v>878</v>
      </c>
      <c r="BR31" s="116">
        <f>SUM(N31,AP31)</f>
        <v>878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</v>
      </c>
      <c r="BW31" s="116">
        <f>SUM(S31,AU31)</f>
        <v>1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60058</v>
      </c>
      <c r="CB31" s="116">
        <f>SUM(X31,AZ31)</f>
        <v>59179</v>
      </c>
      <c r="CC31" s="116">
        <f>SUM(Y31,BA31)</f>
        <v>0</v>
      </c>
      <c r="CD31" s="116">
        <f>SUM(Z31,BB31)</f>
        <v>0</v>
      </c>
      <c r="CE31" s="116">
        <f>SUM(AA31,BC31)</f>
        <v>879</v>
      </c>
      <c r="CF31" s="116">
        <f>SUM(AB31,BD31)</f>
        <v>82951</v>
      </c>
      <c r="CG31" s="116">
        <f>SUM(AC31,BE31)</f>
        <v>0</v>
      </c>
      <c r="CH31" s="116">
        <f>SUM(AD31,BF31)</f>
        <v>864</v>
      </c>
      <c r="CI31" s="116">
        <f>SUM(AE31,BG31)</f>
        <v>61801</v>
      </c>
    </row>
    <row r="32" spans="1:87" ht="13.5" customHeight="1" x14ac:dyDescent="0.15">
      <c r="A32" s="114" t="s">
        <v>16</v>
      </c>
      <c r="B32" s="115" t="s">
        <v>382</v>
      </c>
      <c r="C32" s="114" t="s">
        <v>383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7447</v>
      </c>
      <c r="L32" s="116">
        <f>+SUM(M32,R32,V32,W32,AC32)</f>
        <v>105197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105197</v>
      </c>
      <c r="X32" s="116">
        <v>105197</v>
      </c>
      <c r="Y32" s="116">
        <v>0</v>
      </c>
      <c r="Z32" s="116">
        <v>0</v>
      </c>
      <c r="AA32" s="116">
        <v>0</v>
      </c>
      <c r="AB32" s="116">
        <v>110307</v>
      </c>
      <c r="AC32" s="116">
        <v>0</v>
      </c>
      <c r="AD32" s="116">
        <v>0</v>
      </c>
      <c r="AE32" s="116">
        <f>+SUM(D32,L32,AD32)</f>
        <v>105197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241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241</v>
      </c>
      <c r="AZ32" s="116">
        <v>241</v>
      </c>
      <c r="BA32" s="116">
        <v>0</v>
      </c>
      <c r="BB32" s="116">
        <v>0</v>
      </c>
      <c r="BC32" s="116">
        <v>0</v>
      </c>
      <c r="BD32" s="116">
        <v>7486</v>
      </c>
      <c r="BE32" s="116">
        <v>0</v>
      </c>
      <c r="BF32" s="116">
        <v>0</v>
      </c>
      <c r="BG32" s="116">
        <f>+SUM(BF32,AN32,AF32)</f>
        <v>241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7447</v>
      </c>
      <c r="BP32" s="116">
        <f>SUM(L32,AN32)</f>
        <v>105438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105438</v>
      </c>
      <c r="CB32" s="116">
        <f>SUM(X32,AZ32)</f>
        <v>105438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117793</v>
      </c>
      <c r="CG32" s="116">
        <f>SUM(AC32,BE32)</f>
        <v>0</v>
      </c>
      <c r="CH32" s="116">
        <f>SUM(AD32,BF32)</f>
        <v>0</v>
      </c>
      <c r="CI32" s="116">
        <f>SUM(AE32,BG32)</f>
        <v>105438</v>
      </c>
    </row>
    <row r="33" spans="1:87" ht="13.5" customHeight="1" x14ac:dyDescent="0.15">
      <c r="A33" s="114" t="s">
        <v>16</v>
      </c>
      <c r="B33" s="115" t="s">
        <v>384</v>
      </c>
      <c r="C33" s="114" t="s">
        <v>385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47946</v>
      </c>
      <c r="M33" s="116">
        <f>+SUM(N33:Q33)</f>
        <v>6000</v>
      </c>
      <c r="N33" s="116">
        <v>6000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41946</v>
      </c>
      <c r="X33" s="116">
        <v>41946</v>
      </c>
      <c r="Y33" s="116">
        <v>0</v>
      </c>
      <c r="Z33" s="116">
        <v>0</v>
      </c>
      <c r="AA33" s="116">
        <v>0</v>
      </c>
      <c r="AB33" s="116">
        <v>87039</v>
      </c>
      <c r="AC33" s="116">
        <v>0</v>
      </c>
      <c r="AD33" s="116">
        <v>0</v>
      </c>
      <c r="AE33" s="116">
        <f>+SUM(D33,L33,AD33)</f>
        <v>47946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4129</v>
      </c>
      <c r="AO33" s="116">
        <f>+SUM(AP33:AS33)</f>
        <v>3000</v>
      </c>
      <c r="AP33" s="116">
        <v>3000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1129</v>
      </c>
      <c r="AZ33" s="116">
        <v>1129</v>
      </c>
      <c r="BA33" s="116">
        <v>0</v>
      </c>
      <c r="BB33" s="116">
        <v>0</v>
      </c>
      <c r="BC33" s="116">
        <v>0</v>
      </c>
      <c r="BD33" s="116">
        <v>6821</v>
      </c>
      <c r="BE33" s="116">
        <v>0</v>
      </c>
      <c r="BF33" s="116">
        <v>0</v>
      </c>
      <c r="BG33" s="116">
        <f>+SUM(BF33,AN33,AF33)</f>
        <v>4129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52075</v>
      </c>
      <c r="BQ33" s="116">
        <f>SUM(M33,AO33)</f>
        <v>9000</v>
      </c>
      <c r="BR33" s="116">
        <f>SUM(N33,AP33)</f>
        <v>9000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43075</v>
      </c>
      <c r="CB33" s="116">
        <f>SUM(X33,AZ33)</f>
        <v>43075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93860</v>
      </c>
      <c r="CG33" s="116">
        <f>SUM(AC33,BE33)</f>
        <v>0</v>
      </c>
      <c r="CH33" s="116">
        <f>SUM(AD33,BF33)</f>
        <v>0</v>
      </c>
      <c r="CI33" s="116">
        <f>SUM(AE33,BG33)</f>
        <v>52075</v>
      </c>
    </row>
    <row r="34" spans="1:87" ht="13.5" customHeight="1" x14ac:dyDescent="0.15">
      <c r="A34" s="114" t="s">
        <v>16</v>
      </c>
      <c r="B34" s="115" t="s">
        <v>386</v>
      </c>
      <c r="C34" s="114" t="s">
        <v>387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9815</v>
      </c>
      <c r="L34" s="116">
        <f>+SUM(M34,R34,V34,W34,AC34)</f>
        <v>84337</v>
      </c>
      <c r="M34" s="116">
        <f>+SUM(N34:Q34)</f>
        <v>4284</v>
      </c>
      <c r="N34" s="116">
        <v>2744</v>
      </c>
      <c r="O34" s="116">
        <v>1540</v>
      </c>
      <c r="P34" s="116">
        <v>0</v>
      </c>
      <c r="Q34" s="116">
        <v>0</v>
      </c>
      <c r="R34" s="116">
        <f>+SUM(S34:U34)</f>
        <v>8749</v>
      </c>
      <c r="S34" s="116">
        <v>8749</v>
      </c>
      <c r="T34" s="116">
        <v>0</v>
      </c>
      <c r="U34" s="116">
        <v>0</v>
      </c>
      <c r="V34" s="116">
        <v>0</v>
      </c>
      <c r="W34" s="116">
        <f>+SUM(X34:AA34)</f>
        <v>71304</v>
      </c>
      <c r="X34" s="116">
        <v>62164</v>
      </c>
      <c r="Y34" s="116">
        <v>9140</v>
      </c>
      <c r="Z34" s="116">
        <v>0</v>
      </c>
      <c r="AA34" s="116">
        <v>0</v>
      </c>
      <c r="AB34" s="116">
        <v>74614</v>
      </c>
      <c r="AC34" s="116">
        <v>0</v>
      </c>
      <c r="AD34" s="116">
        <v>0</v>
      </c>
      <c r="AE34" s="116">
        <f>+SUM(D34,L34,AD34)</f>
        <v>84337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8018</v>
      </c>
      <c r="AO34" s="116">
        <f>+SUM(AP34:AS34)</f>
        <v>1830</v>
      </c>
      <c r="AP34" s="116">
        <v>1830</v>
      </c>
      <c r="AQ34" s="116">
        <v>0</v>
      </c>
      <c r="AR34" s="116">
        <v>0</v>
      </c>
      <c r="AS34" s="116">
        <v>0</v>
      </c>
      <c r="AT34" s="116">
        <f>+SUM(AU34:AW34)</f>
        <v>56</v>
      </c>
      <c r="AU34" s="116">
        <v>56</v>
      </c>
      <c r="AV34" s="116">
        <v>0</v>
      </c>
      <c r="AW34" s="116">
        <v>0</v>
      </c>
      <c r="AX34" s="116">
        <v>0</v>
      </c>
      <c r="AY34" s="116">
        <f>+SUM(AZ34:BC34)</f>
        <v>6132</v>
      </c>
      <c r="AZ34" s="116">
        <v>6132</v>
      </c>
      <c r="BA34" s="116">
        <v>0</v>
      </c>
      <c r="BB34" s="116">
        <v>0</v>
      </c>
      <c r="BC34" s="116">
        <v>0</v>
      </c>
      <c r="BD34" s="116">
        <v>10863</v>
      </c>
      <c r="BE34" s="116">
        <v>0</v>
      </c>
      <c r="BF34" s="116">
        <v>0</v>
      </c>
      <c r="BG34" s="116">
        <f>+SUM(BF34,AN34,AF34)</f>
        <v>8018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9815</v>
      </c>
      <c r="BP34" s="116">
        <f>SUM(L34,AN34)</f>
        <v>92355</v>
      </c>
      <c r="BQ34" s="116">
        <f>SUM(M34,AO34)</f>
        <v>6114</v>
      </c>
      <c r="BR34" s="116">
        <f>SUM(N34,AP34)</f>
        <v>4574</v>
      </c>
      <c r="BS34" s="116">
        <f>SUM(O34,AQ34)</f>
        <v>1540</v>
      </c>
      <c r="BT34" s="116">
        <f>SUM(P34,AR34)</f>
        <v>0</v>
      </c>
      <c r="BU34" s="116">
        <f>SUM(Q34,AS34)</f>
        <v>0</v>
      </c>
      <c r="BV34" s="116">
        <f>SUM(R34,AT34)</f>
        <v>8805</v>
      </c>
      <c r="BW34" s="116">
        <f>SUM(S34,AU34)</f>
        <v>8805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77436</v>
      </c>
      <c r="CB34" s="116">
        <f>SUM(X34,AZ34)</f>
        <v>68296</v>
      </c>
      <c r="CC34" s="116">
        <f>SUM(Y34,BA34)</f>
        <v>9140</v>
      </c>
      <c r="CD34" s="116">
        <f>SUM(Z34,BB34)</f>
        <v>0</v>
      </c>
      <c r="CE34" s="116">
        <f>SUM(AA34,BC34)</f>
        <v>0</v>
      </c>
      <c r="CF34" s="116">
        <f>SUM(AB34,BD34)</f>
        <v>85477</v>
      </c>
      <c r="CG34" s="116">
        <f>SUM(AC34,BE34)</f>
        <v>0</v>
      </c>
      <c r="CH34" s="116">
        <f>SUM(AD34,BF34)</f>
        <v>0</v>
      </c>
      <c r="CI34" s="116">
        <f>SUM(AE34,BG34)</f>
        <v>92355</v>
      </c>
    </row>
    <row r="35" spans="1:87" ht="13.5" customHeight="1" x14ac:dyDescent="0.15">
      <c r="A35" s="114" t="s">
        <v>16</v>
      </c>
      <c r="B35" s="115" t="s">
        <v>390</v>
      </c>
      <c r="C35" s="114" t="s">
        <v>391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12985</v>
      </c>
      <c r="L35" s="116">
        <f>+SUM(M35,R35,V35,W35,AC35)</f>
        <v>117560</v>
      </c>
      <c r="M35" s="116">
        <f>+SUM(N35:Q35)</f>
        <v>16513</v>
      </c>
      <c r="N35" s="116">
        <v>16513</v>
      </c>
      <c r="O35" s="116">
        <v>0</v>
      </c>
      <c r="P35" s="116">
        <v>0</v>
      </c>
      <c r="Q35" s="116">
        <v>0</v>
      </c>
      <c r="R35" s="116">
        <f>+SUM(S35:U35)</f>
        <v>2863</v>
      </c>
      <c r="S35" s="116">
        <v>0</v>
      </c>
      <c r="T35" s="116">
        <v>2863</v>
      </c>
      <c r="U35" s="116">
        <v>0</v>
      </c>
      <c r="V35" s="116">
        <v>0</v>
      </c>
      <c r="W35" s="116">
        <f>+SUM(X35:AA35)</f>
        <v>98184</v>
      </c>
      <c r="X35" s="116">
        <v>76406</v>
      </c>
      <c r="Y35" s="116">
        <v>7089</v>
      </c>
      <c r="Z35" s="116">
        <v>400</v>
      </c>
      <c r="AA35" s="116">
        <v>14289</v>
      </c>
      <c r="AB35" s="116">
        <v>99106</v>
      </c>
      <c r="AC35" s="116">
        <v>0</v>
      </c>
      <c r="AD35" s="116">
        <v>0</v>
      </c>
      <c r="AE35" s="116">
        <f>+SUM(D35,L35,AD35)</f>
        <v>117560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8771</v>
      </c>
      <c r="AO35" s="116">
        <f>+SUM(AP35:AS35)</f>
        <v>5504</v>
      </c>
      <c r="AP35" s="116">
        <v>5504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3267</v>
      </c>
      <c r="AZ35" s="116">
        <v>3267</v>
      </c>
      <c r="BA35" s="116">
        <v>0</v>
      </c>
      <c r="BB35" s="116">
        <v>0</v>
      </c>
      <c r="BC35" s="116">
        <v>0</v>
      </c>
      <c r="BD35" s="116">
        <v>10310</v>
      </c>
      <c r="BE35" s="116">
        <v>0</v>
      </c>
      <c r="BF35" s="116">
        <v>0</v>
      </c>
      <c r="BG35" s="116">
        <f>+SUM(BF35,AN35,AF35)</f>
        <v>8771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12985</v>
      </c>
      <c r="BP35" s="116">
        <f>SUM(L35,AN35)</f>
        <v>126331</v>
      </c>
      <c r="BQ35" s="116">
        <f>SUM(M35,AO35)</f>
        <v>22017</v>
      </c>
      <c r="BR35" s="116">
        <f>SUM(N35,AP35)</f>
        <v>22017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2863</v>
      </c>
      <c r="BW35" s="116">
        <f>SUM(S35,AU35)</f>
        <v>0</v>
      </c>
      <c r="BX35" s="116">
        <f>SUM(T35,AV35)</f>
        <v>2863</v>
      </c>
      <c r="BY35" s="116">
        <f>SUM(U35,AW35)</f>
        <v>0</v>
      </c>
      <c r="BZ35" s="116">
        <f>SUM(V35,AX35)</f>
        <v>0</v>
      </c>
      <c r="CA35" s="116">
        <f>SUM(W35,AY35)</f>
        <v>101451</v>
      </c>
      <c r="CB35" s="116">
        <f>SUM(X35,AZ35)</f>
        <v>79673</v>
      </c>
      <c r="CC35" s="116">
        <f>SUM(Y35,BA35)</f>
        <v>7089</v>
      </c>
      <c r="CD35" s="116">
        <f>SUM(Z35,BB35)</f>
        <v>400</v>
      </c>
      <c r="CE35" s="116">
        <f>SUM(AA35,BC35)</f>
        <v>14289</v>
      </c>
      <c r="CF35" s="116">
        <f>SUM(AB35,BD35)</f>
        <v>109416</v>
      </c>
      <c r="CG35" s="116">
        <f>SUM(AC35,BE35)</f>
        <v>0</v>
      </c>
      <c r="CH35" s="116">
        <f>SUM(AD35,BF35)</f>
        <v>0</v>
      </c>
      <c r="CI35" s="116">
        <f>SUM(AE35,BG35)</f>
        <v>126331</v>
      </c>
    </row>
    <row r="36" spans="1:87" ht="13.5" customHeight="1" x14ac:dyDescent="0.15">
      <c r="A36" s="114" t="s">
        <v>16</v>
      </c>
      <c r="B36" s="115" t="s">
        <v>392</v>
      </c>
      <c r="C36" s="114" t="s">
        <v>393</v>
      </c>
      <c r="D36" s="116">
        <f>+SUM(E36,J36)</f>
        <v>180335</v>
      </c>
      <c r="E36" s="116">
        <f>+SUM(F36:I36)</f>
        <v>180335</v>
      </c>
      <c r="F36" s="116">
        <v>0</v>
      </c>
      <c r="G36" s="116">
        <v>175120</v>
      </c>
      <c r="H36" s="116">
        <v>5215</v>
      </c>
      <c r="I36" s="116">
        <v>0</v>
      </c>
      <c r="J36" s="116">
        <v>0</v>
      </c>
      <c r="K36" s="116">
        <v>0</v>
      </c>
      <c r="L36" s="116">
        <f>+SUM(M36,R36,V36,W36,AC36)</f>
        <v>569770</v>
      </c>
      <c r="M36" s="116">
        <f>+SUM(N36:Q36)</f>
        <v>71714</v>
      </c>
      <c r="N36" s="116">
        <v>35940</v>
      </c>
      <c r="O36" s="116">
        <v>0</v>
      </c>
      <c r="P36" s="116">
        <v>27935</v>
      </c>
      <c r="Q36" s="116">
        <v>7839</v>
      </c>
      <c r="R36" s="116">
        <f>+SUM(S36:U36)</f>
        <v>143928</v>
      </c>
      <c r="S36" s="116">
        <v>1896</v>
      </c>
      <c r="T36" s="116">
        <v>133675</v>
      </c>
      <c r="U36" s="116">
        <v>8357</v>
      </c>
      <c r="V36" s="116">
        <v>0</v>
      </c>
      <c r="W36" s="116">
        <f>+SUM(X36:AA36)</f>
        <v>354128</v>
      </c>
      <c r="X36" s="116">
        <v>219365</v>
      </c>
      <c r="Y36" s="116">
        <v>116479</v>
      </c>
      <c r="Z36" s="116">
        <v>18284</v>
      </c>
      <c r="AA36" s="116">
        <v>0</v>
      </c>
      <c r="AB36" s="116">
        <v>0</v>
      </c>
      <c r="AC36" s="116">
        <v>0</v>
      </c>
      <c r="AD36" s="116">
        <v>0</v>
      </c>
      <c r="AE36" s="116">
        <f>+SUM(D36,L36,AD36)</f>
        <v>750105</v>
      </c>
      <c r="AF36" s="116">
        <f>+SUM(AG36,AL36)</f>
        <v>18480</v>
      </c>
      <c r="AG36" s="116">
        <f>+SUM(AH36:AK36)</f>
        <v>18480</v>
      </c>
      <c r="AH36" s="116">
        <v>0</v>
      </c>
      <c r="AI36" s="116">
        <v>18480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62545</v>
      </c>
      <c r="AO36" s="116">
        <f>+SUM(AP36:AS36)</f>
        <v>6197</v>
      </c>
      <c r="AP36" s="116">
        <v>6197</v>
      </c>
      <c r="AQ36" s="116">
        <v>0</v>
      </c>
      <c r="AR36" s="116">
        <v>0</v>
      </c>
      <c r="AS36" s="116">
        <v>0</v>
      </c>
      <c r="AT36" s="116">
        <f>+SUM(AU36:AW36)</f>
        <v>6151</v>
      </c>
      <c r="AU36" s="116">
        <v>211</v>
      </c>
      <c r="AV36" s="116">
        <v>5940</v>
      </c>
      <c r="AW36" s="116">
        <v>0</v>
      </c>
      <c r="AX36" s="116">
        <v>0</v>
      </c>
      <c r="AY36" s="116">
        <f>+SUM(AZ36:BC36)</f>
        <v>50197</v>
      </c>
      <c r="AZ36" s="116">
        <v>17600</v>
      </c>
      <c r="BA36" s="116">
        <v>32597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16">
        <f>+SUM(BF36,AN36,AF36)</f>
        <v>81025</v>
      </c>
      <c r="BH36" s="116">
        <f>SUM(D36,AF36)</f>
        <v>198815</v>
      </c>
      <c r="BI36" s="116">
        <f>SUM(E36,AG36)</f>
        <v>198815</v>
      </c>
      <c r="BJ36" s="116">
        <f>SUM(F36,AH36)</f>
        <v>0</v>
      </c>
      <c r="BK36" s="116">
        <f>SUM(G36,AI36)</f>
        <v>193600</v>
      </c>
      <c r="BL36" s="116">
        <f>SUM(H36,AJ36)</f>
        <v>5215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632315</v>
      </c>
      <c r="BQ36" s="116">
        <f>SUM(M36,AO36)</f>
        <v>77911</v>
      </c>
      <c r="BR36" s="116">
        <f>SUM(N36,AP36)</f>
        <v>42137</v>
      </c>
      <c r="BS36" s="116">
        <f>SUM(O36,AQ36)</f>
        <v>0</v>
      </c>
      <c r="BT36" s="116">
        <f>SUM(P36,AR36)</f>
        <v>27935</v>
      </c>
      <c r="BU36" s="116">
        <f>SUM(Q36,AS36)</f>
        <v>7839</v>
      </c>
      <c r="BV36" s="116">
        <f>SUM(R36,AT36)</f>
        <v>150079</v>
      </c>
      <c r="BW36" s="116">
        <f>SUM(S36,AU36)</f>
        <v>2107</v>
      </c>
      <c r="BX36" s="116">
        <f>SUM(T36,AV36)</f>
        <v>139615</v>
      </c>
      <c r="BY36" s="116">
        <f>SUM(U36,AW36)</f>
        <v>8357</v>
      </c>
      <c r="BZ36" s="116">
        <f>SUM(V36,AX36)</f>
        <v>0</v>
      </c>
      <c r="CA36" s="116">
        <f>SUM(W36,AY36)</f>
        <v>404325</v>
      </c>
      <c r="CB36" s="116">
        <f>SUM(X36,AZ36)</f>
        <v>236965</v>
      </c>
      <c r="CC36" s="116">
        <f>SUM(Y36,BA36)</f>
        <v>149076</v>
      </c>
      <c r="CD36" s="116">
        <f>SUM(Z36,BB36)</f>
        <v>18284</v>
      </c>
      <c r="CE36" s="116">
        <f>SUM(AA36,BC36)</f>
        <v>0</v>
      </c>
      <c r="CF36" s="116">
        <f>SUM(AB36,BD36)</f>
        <v>0</v>
      </c>
      <c r="CG36" s="116">
        <f>SUM(AC36,BE36)</f>
        <v>0</v>
      </c>
      <c r="CH36" s="116">
        <f>SUM(AD36,BF36)</f>
        <v>0</v>
      </c>
      <c r="CI36" s="116">
        <f>SUM(AE36,BG36)</f>
        <v>831130</v>
      </c>
    </row>
    <row r="37" spans="1:87" ht="13.5" customHeight="1" x14ac:dyDescent="0.15">
      <c r="A37" s="114" t="s">
        <v>16</v>
      </c>
      <c r="B37" s="115" t="s">
        <v>394</v>
      </c>
      <c r="C37" s="114" t="s">
        <v>395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16684</v>
      </c>
      <c r="L37" s="116">
        <f>+SUM(M37,R37,V37,W37,AC37)</f>
        <v>0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67128</v>
      </c>
      <c r="AC37" s="116">
        <v>0</v>
      </c>
      <c r="AD37" s="116">
        <v>0</v>
      </c>
      <c r="AE37" s="116">
        <f>+SUM(D37,L37,AD37)</f>
        <v>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15791</v>
      </c>
      <c r="AO37" s="116">
        <f>+SUM(AP37:AS37)</f>
        <v>2591</v>
      </c>
      <c r="AP37" s="116">
        <v>2591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13200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16">
        <f>+SUM(BF37,AN37,AF37)</f>
        <v>15791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16684</v>
      </c>
      <c r="BP37" s="116">
        <f>SUM(L37,AN37)</f>
        <v>15791</v>
      </c>
      <c r="BQ37" s="116">
        <f>SUM(M37,AO37)</f>
        <v>2591</v>
      </c>
      <c r="BR37" s="116">
        <f>SUM(N37,AP37)</f>
        <v>2591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13200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67128</v>
      </c>
      <c r="CG37" s="116">
        <f>SUM(AC37,BE37)</f>
        <v>0</v>
      </c>
      <c r="CH37" s="116">
        <f>SUM(AD37,BF37)</f>
        <v>0</v>
      </c>
      <c r="CI37" s="116">
        <f>SUM(AE37,BG37)</f>
        <v>15791</v>
      </c>
    </row>
    <row r="38" spans="1:87" ht="13.5" customHeight="1" x14ac:dyDescent="0.15">
      <c r="A38" s="114" t="s">
        <v>16</v>
      </c>
      <c r="B38" s="115" t="s">
        <v>398</v>
      </c>
      <c r="C38" s="114" t="s">
        <v>399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12250</v>
      </c>
      <c r="L38" s="116">
        <f>+SUM(M38,R38,V38,W38,AC38)</f>
        <v>237881</v>
      </c>
      <c r="M38" s="116">
        <f>+SUM(N38:Q38)</f>
        <v>102301</v>
      </c>
      <c r="N38" s="116">
        <v>34096</v>
      </c>
      <c r="O38" s="116">
        <v>41375</v>
      </c>
      <c r="P38" s="116">
        <v>26830</v>
      </c>
      <c r="Q38" s="116">
        <v>0</v>
      </c>
      <c r="R38" s="116">
        <f>+SUM(S38:U38)</f>
        <v>3174</v>
      </c>
      <c r="S38" s="116">
        <v>3174</v>
      </c>
      <c r="T38" s="116">
        <v>0</v>
      </c>
      <c r="U38" s="116">
        <v>0</v>
      </c>
      <c r="V38" s="116">
        <v>0</v>
      </c>
      <c r="W38" s="116">
        <f>+SUM(X38:AA38)</f>
        <v>132406</v>
      </c>
      <c r="X38" s="116">
        <v>126093</v>
      </c>
      <c r="Y38" s="116">
        <v>0</v>
      </c>
      <c r="Z38" s="116">
        <v>0</v>
      </c>
      <c r="AA38" s="116">
        <v>6313</v>
      </c>
      <c r="AB38" s="116">
        <v>292944</v>
      </c>
      <c r="AC38" s="116">
        <v>0</v>
      </c>
      <c r="AD38" s="116">
        <v>1107</v>
      </c>
      <c r="AE38" s="116">
        <f>+SUM(D38,L38,AD38)</f>
        <v>238988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53322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53322</v>
      </c>
      <c r="AZ38" s="116">
        <v>29382</v>
      </c>
      <c r="BA38" s="116">
        <v>0</v>
      </c>
      <c r="BB38" s="116">
        <v>23940</v>
      </c>
      <c r="BC38" s="116">
        <v>0</v>
      </c>
      <c r="BD38" s="116">
        <v>0</v>
      </c>
      <c r="BE38" s="116">
        <v>0</v>
      </c>
      <c r="BF38" s="116">
        <v>0</v>
      </c>
      <c r="BG38" s="116">
        <f>+SUM(BF38,AN38,AF38)</f>
        <v>53322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12250</v>
      </c>
      <c r="BP38" s="116">
        <f>SUM(L38,AN38)</f>
        <v>291203</v>
      </c>
      <c r="BQ38" s="116">
        <f>SUM(M38,AO38)</f>
        <v>102301</v>
      </c>
      <c r="BR38" s="116">
        <f>SUM(N38,AP38)</f>
        <v>34096</v>
      </c>
      <c r="BS38" s="116">
        <f>SUM(O38,AQ38)</f>
        <v>41375</v>
      </c>
      <c r="BT38" s="116">
        <f>SUM(P38,AR38)</f>
        <v>26830</v>
      </c>
      <c r="BU38" s="116">
        <f>SUM(Q38,AS38)</f>
        <v>0</v>
      </c>
      <c r="BV38" s="116">
        <f>SUM(R38,AT38)</f>
        <v>3174</v>
      </c>
      <c r="BW38" s="116">
        <f>SUM(S38,AU38)</f>
        <v>3174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185728</v>
      </c>
      <c r="CB38" s="116">
        <f>SUM(X38,AZ38)</f>
        <v>155475</v>
      </c>
      <c r="CC38" s="116">
        <f>SUM(Y38,BA38)</f>
        <v>0</v>
      </c>
      <c r="CD38" s="116">
        <f>SUM(Z38,BB38)</f>
        <v>23940</v>
      </c>
      <c r="CE38" s="116">
        <f>SUM(AA38,BC38)</f>
        <v>6313</v>
      </c>
      <c r="CF38" s="116">
        <f>SUM(AB38,BD38)</f>
        <v>292944</v>
      </c>
      <c r="CG38" s="116">
        <f>SUM(AC38,BE38)</f>
        <v>0</v>
      </c>
      <c r="CH38" s="116">
        <f>SUM(AD38,BF38)</f>
        <v>1107</v>
      </c>
      <c r="CI38" s="116">
        <f>SUM(AE38,BG38)</f>
        <v>292310</v>
      </c>
    </row>
    <row r="39" spans="1:87" ht="13.5" customHeight="1" x14ac:dyDescent="0.15">
      <c r="A39" s="114" t="s">
        <v>16</v>
      </c>
      <c r="B39" s="115" t="s">
        <v>400</v>
      </c>
      <c r="C39" s="114" t="s">
        <v>401</v>
      </c>
      <c r="D39" s="116">
        <f>+SUM(E39,J39)</f>
        <v>25515</v>
      </c>
      <c r="E39" s="116">
        <f>+SUM(F39:I39)</f>
        <v>25515</v>
      </c>
      <c r="F39" s="116">
        <v>0</v>
      </c>
      <c r="G39" s="116">
        <v>25515</v>
      </c>
      <c r="H39" s="116">
        <v>0</v>
      </c>
      <c r="I39" s="116">
        <v>0</v>
      </c>
      <c r="J39" s="116">
        <v>0</v>
      </c>
      <c r="K39" s="116">
        <v>36842</v>
      </c>
      <c r="L39" s="116">
        <f>+SUM(M39,R39,V39,W39,AC39)</f>
        <v>647771</v>
      </c>
      <c r="M39" s="116">
        <f>+SUM(N39:Q39)</f>
        <v>111958</v>
      </c>
      <c r="N39" s="116">
        <v>21817</v>
      </c>
      <c r="O39" s="116">
        <v>90141</v>
      </c>
      <c r="P39" s="116">
        <v>0</v>
      </c>
      <c r="Q39" s="116">
        <v>0</v>
      </c>
      <c r="R39" s="116">
        <f>+SUM(S39:U39)</f>
        <v>28739</v>
      </c>
      <c r="S39" s="116">
        <v>12405</v>
      </c>
      <c r="T39" s="116">
        <v>15880</v>
      </c>
      <c r="U39" s="116">
        <v>454</v>
      </c>
      <c r="V39" s="116">
        <v>8180</v>
      </c>
      <c r="W39" s="116">
        <f>+SUM(X39:AA39)</f>
        <v>498894</v>
      </c>
      <c r="X39" s="116">
        <v>118608</v>
      </c>
      <c r="Y39" s="116">
        <v>330670</v>
      </c>
      <c r="Z39" s="116">
        <v>40237</v>
      </c>
      <c r="AA39" s="116">
        <v>9379</v>
      </c>
      <c r="AB39" s="116">
        <v>0</v>
      </c>
      <c r="AC39" s="116">
        <v>0</v>
      </c>
      <c r="AD39" s="116">
        <v>7493</v>
      </c>
      <c r="AE39" s="116">
        <f>+SUM(D39,L39,AD39)</f>
        <v>680779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82857</v>
      </c>
      <c r="AO39" s="116">
        <f>+SUM(AP39:AS39)</f>
        <v>36697</v>
      </c>
      <c r="AP39" s="116">
        <v>12555</v>
      </c>
      <c r="AQ39" s="116">
        <v>24142</v>
      </c>
      <c r="AR39" s="116">
        <v>0</v>
      </c>
      <c r="AS39" s="116">
        <v>0</v>
      </c>
      <c r="AT39" s="116">
        <f>+SUM(AU39:AW39)</f>
        <v>28383</v>
      </c>
      <c r="AU39" s="116">
        <v>2589</v>
      </c>
      <c r="AV39" s="116">
        <v>24030</v>
      </c>
      <c r="AW39" s="116">
        <v>1764</v>
      </c>
      <c r="AX39" s="116">
        <v>0</v>
      </c>
      <c r="AY39" s="116">
        <f>+SUM(AZ39:BC39)</f>
        <v>17777</v>
      </c>
      <c r="AZ39" s="116">
        <v>0</v>
      </c>
      <c r="BA39" s="116">
        <v>13315</v>
      </c>
      <c r="BB39" s="116">
        <v>0</v>
      </c>
      <c r="BC39" s="116">
        <v>4462</v>
      </c>
      <c r="BD39" s="116">
        <v>0</v>
      </c>
      <c r="BE39" s="116">
        <v>0</v>
      </c>
      <c r="BF39" s="116">
        <v>475</v>
      </c>
      <c r="BG39" s="116">
        <f>+SUM(BF39,AN39,AF39)</f>
        <v>83332</v>
      </c>
      <c r="BH39" s="116">
        <f>SUM(D39,AF39)</f>
        <v>25515</v>
      </c>
      <c r="BI39" s="116">
        <f>SUM(E39,AG39)</f>
        <v>25515</v>
      </c>
      <c r="BJ39" s="116">
        <f>SUM(F39,AH39)</f>
        <v>0</v>
      </c>
      <c r="BK39" s="116">
        <f>SUM(G39,AI39)</f>
        <v>25515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36842</v>
      </c>
      <c r="BP39" s="116">
        <f>SUM(L39,AN39)</f>
        <v>730628</v>
      </c>
      <c r="BQ39" s="116">
        <f>SUM(M39,AO39)</f>
        <v>148655</v>
      </c>
      <c r="BR39" s="116">
        <f>SUM(N39,AP39)</f>
        <v>34372</v>
      </c>
      <c r="BS39" s="116">
        <f>SUM(O39,AQ39)</f>
        <v>114283</v>
      </c>
      <c r="BT39" s="116">
        <f>SUM(P39,AR39)</f>
        <v>0</v>
      </c>
      <c r="BU39" s="116">
        <f>SUM(Q39,AS39)</f>
        <v>0</v>
      </c>
      <c r="BV39" s="116">
        <f>SUM(R39,AT39)</f>
        <v>57122</v>
      </c>
      <c r="BW39" s="116">
        <f>SUM(S39,AU39)</f>
        <v>14994</v>
      </c>
      <c r="BX39" s="116">
        <f>SUM(T39,AV39)</f>
        <v>39910</v>
      </c>
      <c r="BY39" s="116">
        <f>SUM(U39,AW39)</f>
        <v>2218</v>
      </c>
      <c r="BZ39" s="116">
        <f>SUM(V39,AX39)</f>
        <v>8180</v>
      </c>
      <c r="CA39" s="116">
        <f>SUM(W39,AY39)</f>
        <v>516671</v>
      </c>
      <c r="CB39" s="116">
        <f>SUM(X39,AZ39)</f>
        <v>118608</v>
      </c>
      <c r="CC39" s="116">
        <f>SUM(Y39,BA39)</f>
        <v>343985</v>
      </c>
      <c r="CD39" s="116">
        <f>SUM(Z39,BB39)</f>
        <v>40237</v>
      </c>
      <c r="CE39" s="116">
        <f>SUM(AA39,BC39)</f>
        <v>13841</v>
      </c>
      <c r="CF39" s="116">
        <f>SUM(AB39,BD39)</f>
        <v>0</v>
      </c>
      <c r="CG39" s="116">
        <f>SUM(AC39,BE39)</f>
        <v>0</v>
      </c>
      <c r="CH39" s="116">
        <f>SUM(AD39,BF39)</f>
        <v>7968</v>
      </c>
      <c r="CI39" s="116">
        <f>SUM(AE39,BG39)</f>
        <v>764111</v>
      </c>
    </row>
    <row r="40" spans="1:87" ht="13.5" customHeight="1" x14ac:dyDescent="0.15">
      <c r="A40" s="114" t="s">
        <v>16</v>
      </c>
      <c r="B40" s="115" t="s">
        <v>402</v>
      </c>
      <c r="C40" s="114" t="s">
        <v>403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7424</v>
      </c>
      <c r="L40" s="116">
        <f>+SUM(M40,R40,V40,W40,AC40)</f>
        <v>61050</v>
      </c>
      <c r="M40" s="116">
        <f>+SUM(N40:Q40)</f>
        <v>35074</v>
      </c>
      <c r="N40" s="116">
        <v>7555</v>
      </c>
      <c r="O40" s="116">
        <v>27519</v>
      </c>
      <c r="P40" s="116">
        <v>0</v>
      </c>
      <c r="Q40" s="116">
        <v>0</v>
      </c>
      <c r="R40" s="116">
        <f>+SUM(S40:U40)</f>
        <v>1714</v>
      </c>
      <c r="S40" s="116">
        <v>1593</v>
      </c>
      <c r="T40" s="116">
        <v>121</v>
      </c>
      <c r="U40" s="116">
        <v>0</v>
      </c>
      <c r="V40" s="116">
        <v>260</v>
      </c>
      <c r="W40" s="116">
        <f>+SUM(X40:AA40)</f>
        <v>24002</v>
      </c>
      <c r="X40" s="116">
        <v>722</v>
      </c>
      <c r="Y40" s="116">
        <v>19691</v>
      </c>
      <c r="Z40" s="116">
        <v>2643</v>
      </c>
      <c r="AA40" s="116">
        <v>946</v>
      </c>
      <c r="AB40" s="116">
        <v>0</v>
      </c>
      <c r="AC40" s="116">
        <v>0</v>
      </c>
      <c r="AD40" s="116">
        <v>0</v>
      </c>
      <c r="AE40" s="116">
        <f>+SUM(D40,L40,AD40)</f>
        <v>61050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6401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6401</v>
      </c>
      <c r="AZ40" s="116">
        <v>5043</v>
      </c>
      <c r="BA40" s="116">
        <v>1358</v>
      </c>
      <c r="BB40" s="116">
        <v>0</v>
      </c>
      <c r="BC40" s="116">
        <v>0</v>
      </c>
      <c r="BD40" s="116">
        <v>0</v>
      </c>
      <c r="BE40" s="116">
        <v>0</v>
      </c>
      <c r="BF40" s="116">
        <v>777</v>
      </c>
      <c r="BG40" s="116">
        <f>+SUM(BF40,AN40,AF40)</f>
        <v>7178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7424</v>
      </c>
      <c r="BP40" s="116">
        <f>SUM(L40,AN40)</f>
        <v>67451</v>
      </c>
      <c r="BQ40" s="116">
        <f>SUM(M40,AO40)</f>
        <v>35074</v>
      </c>
      <c r="BR40" s="116">
        <f>SUM(N40,AP40)</f>
        <v>7555</v>
      </c>
      <c r="BS40" s="116">
        <f>SUM(O40,AQ40)</f>
        <v>27519</v>
      </c>
      <c r="BT40" s="116">
        <f>SUM(P40,AR40)</f>
        <v>0</v>
      </c>
      <c r="BU40" s="116">
        <f>SUM(Q40,AS40)</f>
        <v>0</v>
      </c>
      <c r="BV40" s="116">
        <f>SUM(R40,AT40)</f>
        <v>1714</v>
      </c>
      <c r="BW40" s="116">
        <f>SUM(S40,AU40)</f>
        <v>1593</v>
      </c>
      <c r="BX40" s="116">
        <f>SUM(T40,AV40)</f>
        <v>121</v>
      </c>
      <c r="BY40" s="116">
        <f>SUM(U40,AW40)</f>
        <v>0</v>
      </c>
      <c r="BZ40" s="116">
        <f>SUM(V40,AX40)</f>
        <v>260</v>
      </c>
      <c r="CA40" s="116">
        <f>SUM(W40,AY40)</f>
        <v>30403</v>
      </c>
      <c r="CB40" s="116">
        <f>SUM(X40,AZ40)</f>
        <v>5765</v>
      </c>
      <c r="CC40" s="116">
        <f>SUM(Y40,BA40)</f>
        <v>21049</v>
      </c>
      <c r="CD40" s="116">
        <f>SUM(Z40,BB40)</f>
        <v>2643</v>
      </c>
      <c r="CE40" s="116">
        <f>SUM(AA40,BC40)</f>
        <v>946</v>
      </c>
      <c r="CF40" s="116">
        <f>SUM(AB40,BD40)</f>
        <v>0</v>
      </c>
      <c r="CG40" s="116">
        <f>SUM(AC40,BE40)</f>
        <v>0</v>
      </c>
      <c r="CH40" s="116">
        <f>SUM(AD40,BF40)</f>
        <v>777</v>
      </c>
      <c r="CI40" s="116">
        <f>SUM(AE40,BG40)</f>
        <v>68228</v>
      </c>
    </row>
    <row r="41" spans="1:87" ht="13.5" customHeight="1" x14ac:dyDescent="0.15">
      <c r="A41" s="114" t="s">
        <v>16</v>
      </c>
      <c r="B41" s="115" t="s">
        <v>348</v>
      </c>
      <c r="C41" s="114" t="s">
        <v>349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/>
      <c r="L41" s="116">
        <f>+SUM(M41,R41,V41,W41,AC41)</f>
        <v>1872308</v>
      </c>
      <c r="M41" s="116">
        <f>+SUM(N41:Q41)</f>
        <v>262109</v>
      </c>
      <c r="N41" s="116">
        <v>157403</v>
      </c>
      <c r="O41" s="116">
        <v>0</v>
      </c>
      <c r="P41" s="116">
        <v>104706</v>
      </c>
      <c r="Q41" s="116">
        <v>0</v>
      </c>
      <c r="R41" s="116">
        <f>+SUM(S41:U41)</f>
        <v>437524</v>
      </c>
      <c r="S41" s="116">
        <v>0</v>
      </c>
      <c r="T41" s="116">
        <v>378846</v>
      </c>
      <c r="U41" s="116">
        <v>58678</v>
      </c>
      <c r="V41" s="116">
        <v>0</v>
      </c>
      <c r="W41" s="116">
        <f>+SUM(X41:AA41)</f>
        <v>1172675</v>
      </c>
      <c r="X41" s="116">
        <v>0</v>
      </c>
      <c r="Y41" s="116">
        <v>907434</v>
      </c>
      <c r="Z41" s="116">
        <v>265241</v>
      </c>
      <c r="AA41" s="116">
        <v>0</v>
      </c>
      <c r="AB41" s="116"/>
      <c r="AC41" s="116">
        <v>0</v>
      </c>
      <c r="AD41" s="116">
        <v>0</v>
      </c>
      <c r="AE41" s="116">
        <f>+SUM(D41,L41,AD41)</f>
        <v>1872308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/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1872308</v>
      </c>
      <c r="BQ41" s="116">
        <f>SUM(M41,AO41)</f>
        <v>262109</v>
      </c>
      <c r="BR41" s="116">
        <f>SUM(N41,AP41)</f>
        <v>157403</v>
      </c>
      <c r="BS41" s="116">
        <f>SUM(O41,AQ41)</f>
        <v>0</v>
      </c>
      <c r="BT41" s="116">
        <f>SUM(P41,AR41)</f>
        <v>104706</v>
      </c>
      <c r="BU41" s="116">
        <f>SUM(Q41,AS41)</f>
        <v>0</v>
      </c>
      <c r="BV41" s="116">
        <f>SUM(R41,AT41)</f>
        <v>437524</v>
      </c>
      <c r="BW41" s="116">
        <f>SUM(S41,AU41)</f>
        <v>0</v>
      </c>
      <c r="BX41" s="116">
        <f>SUM(T41,AV41)</f>
        <v>378846</v>
      </c>
      <c r="BY41" s="116">
        <f>SUM(U41,AW41)</f>
        <v>58678</v>
      </c>
      <c r="BZ41" s="116">
        <f>SUM(V41,AX41)</f>
        <v>0</v>
      </c>
      <c r="CA41" s="116">
        <f>SUM(W41,AY41)</f>
        <v>1172675</v>
      </c>
      <c r="CB41" s="116">
        <f>SUM(X41,AZ41)</f>
        <v>0</v>
      </c>
      <c r="CC41" s="116">
        <f>SUM(Y41,BA41)</f>
        <v>907434</v>
      </c>
      <c r="CD41" s="116">
        <f>SUM(Z41,BB41)</f>
        <v>265241</v>
      </c>
      <c r="CE41" s="116">
        <f>SUM(AA41,BC41)</f>
        <v>0</v>
      </c>
      <c r="CF41" s="116">
        <f>SUM(AB41,BD41)</f>
        <v>0</v>
      </c>
      <c r="CG41" s="116">
        <f>SUM(AC41,BE41)</f>
        <v>0</v>
      </c>
      <c r="CH41" s="116">
        <f>SUM(AD41,BF41)</f>
        <v>0</v>
      </c>
      <c r="CI41" s="116">
        <f>SUM(AE41,BG41)</f>
        <v>1872308</v>
      </c>
    </row>
    <row r="42" spans="1:87" ht="13.5" customHeight="1" x14ac:dyDescent="0.15">
      <c r="A42" s="114" t="s">
        <v>16</v>
      </c>
      <c r="B42" s="115" t="s">
        <v>360</v>
      </c>
      <c r="C42" s="114" t="s">
        <v>361</v>
      </c>
      <c r="D42" s="116">
        <f>+SUM(E42,J42)</f>
        <v>34738</v>
      </c>
      <c r="E42" s="116">
        <f>+SUM(F42:I42)</f>
        <v>9894</v>
      </c>
      <c r="F42" s="116">
        <v>0</v>
      </c>
      <c r="G42" s="116">
        <v>9894</v>
      </c>
      <c r="H42" s="116">
        <v>0</v>
      </c>
      <c r="I42" s="116">
        <v>0</v>
      </c>
      <c r="J42" s="116">
        <v>24844</v>
      </c>
      <c r="K42" s="116"/>
      <c r="L42" s="116">
        <f>+SUM(M42,R42,V42,W42,AC42)</f>
        <v>1157395</v>
      </c>
      <c r="M42" s="116">
        <f>+SUM(N42:Q42)</f>
        <v>257717</v>
      </c>
      <c r="N42" s="116">
        <v>117144</v>
      </c>
      <c r="O42" s="116">
        <v>0</v>
      </c>
      <c r="P42" s="116">
        <v>140573</v>
      </c>
      <c r="Q42" s="116">
        <v>0</v>
      </c>
      <c r="R42" s="116">
        <f>+SUM(S42:U42)</f>
        <v>17317</v>
      </c>
      <c r="S42" s="116">
        <v>0</v>
      </c>
      <c r="T42" s="116">
        <v>17317</v>
      </c>
      <c r="U42" s="116">
        <v>0</v>
      </c>
      <c r="V42" s="116">
        <v>0</v>
      </c>
      <c r="W42" s="116">
        <f>+SUM(X42:AA42)</f>
        <v>882361</v>
      </c>
      <c r="X42" s="116">
        <v>0</v>
      </c>
      <c r="Y42" s="116">
        <v>882361</v>
      </c>
      <c r="Z42" s="116">
        <v>0</v>
      </c>
      <c r="AA42" s="116">
        <v>0</v>
      </c>
      <c r="AB42" s="116"/>
      <c r="AC42" s="116">
        <v>0</v>
      </c>
      <c r="AD42" s="116">
        <v>8491</v>
      </c>
      <c r="AE42" s="116">
        <f>+SUM(D42,L42,AD42)</f>
        <v>1200624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139806</v>
      </c>
      <c r="AO42" s="116">
        <f>+SUM(AP42:AS42)</f>
        <v>70287</v>
      </c>
      <c r="AP42" s="116">
        <v>11714</v>
      </c>
      <c r="AQ42" s="116">
        <v>0</v>
      </c>
      <c r="AR42" s="116">
        <v>58573</v>
      </c>
      <c r="AS42" s="116">
        <v>0</v>
      </c>
      <c r="AT42" s="116">
        <f>+SUM(AU42:AW42)</f>
        <v>65596</v>
      </c>
      <c r="AU42" s="116">
        <v>0</v>
      </c>
      <c r="AV42" s="116">
        <v>65596</v>
      </c>
      <c r="AW42" s="116">
        <v>0</v>
      </c>
      <c r="AX42" s="116">
        <v>0</v>
      </c>
      <c r="AY42" s="116">
        <f>+SUM(AZ42:BC42)</f>
        <v>3923</v>
      </c>
      <c r="AZ42" s="116">
        <v>0</v>
      </c>
      <c r="BA42" s="116">
        <v>3923</v>
      </c>
      <c r="BB42" s="116">
        <v>0</v>
      </c>
      <c r="BC42" s="116">
        <v>0</v>
      </c>
      <c r="BD42" s="116"/>
      <c r="BE42" s="116">
        <v>0</v>
      </c>
      <c r="BF42" s="116">
        <v>2316</v>
      </c>
      <c r="BG42" s="116">
        <f>+SUM(BF42,AN42,AF42)</f>
        <v>142122</v>
      </c>
      <c r="BH42" s="116">
        <f>SUM(D42,AF42)</f>
        <v>34738</v>
      </c>
      <c r="BI42" s="116">
        <f>SUM(E42,AG42)</f>
        <v>9894</v>
      </c>
      <c r="BJ42" s="116">
        <f>SUM(F42,AH42)</f>
        <v>0</v>
      </c>
      <c r="BK42" s="116">
        <f>SUM(G42,AI42)</f>
        <v>9894</v>
      </c>
      <c r="BL42" s="116">
        <f>SUM(H42,AJ42)</f>
        <v>0</v>
      </c>
      <c r="BM42" s="116">
        <f>SUM(I42,AK42)</f>
        <v>0</v>
      </c>
      <c r="BN42" s="116">
        <f>SUM(J42,AL42)</f>
        <v>24844</v>
      </c>
      <c r="BO42" s="116">
        <f>SUM(K42,AM42)</f>
        <v>0</v>
      </c>
      <c r="BP42" s="116">
        <f>SUM(L42,AN42)</f>
        <v>1297201</v>
      </c>
      <c r="BQ42" s="116">
        <f>SUM(M42,AO42)</f>
        <v>328004</v>
      </c>
      <c r="BR42" s="116">
        <f>SUM(N42,AP42)</f>
        <v>128858</v>
      </c>
      <c r="BS42" s="116">
        <f>SUM(O42,AQ42)</f>
        <v>0</v>
      </c>
      <c r="BT42" s="116">
        <f>SUM(P42,AR42)</f>
        <v>199146</v>
      </c>
      <c r="BU42" s="116">
        <f>SUM(Q42,AS42)</f>
        <v>0</v>
      </c>
      <c r="BV42" s="116">
        <f>SUM(R42,AT42)</f>
        <v>82913</v>
      </c>
      <c r="BW42" s="116">
        <f>SUM(S42,AU42)</f>
        <v>0</v>
      </c>
      <c r="BX42" s="116">
        <f>SUM(T42,AV42)</f>
        <v>82913</v>
      </c>
      <c r="BY42" s="116">
        <f>SUM(U42,AW42)</f>
        <v>0</v>
      </c>
      <c r="BZ42" s="116">
        <f>SUM(V42,AX42)</f>
        <v>0</v>
      </c>
      <c r="CA42" s="116">
        <f>SUM(W42,AY42)</f>
        <v>886284</v>
      </c>
      <c r="CB42" s="116">
        <f>SUM(X42,AZ42)</f>
        <v>0</v>
      </c>
      <c r="CC42" s="116">
        <f>SUM(Y42,BA42)</f>
        <v>886284</v>
      </c>
      <c r="CD42" s="116">
        <f>SUM(Z42,BB42)</f>
        <v>0</v>
      </c>
      <c r="CE42" s="116">
        <f>SUM(AA42,BC42)</f>
        <v>0</v>
      </c>
      <c r="CF42" s="116">
        <f>SUM(AB42,BD42)</f>
        <v>0</v>
      </c>
      <c r="CG42" s="116">
        <f>SUM(AC42,BE42)</f>
        <v>0</v>
      </c>
      <c r="CH42" s="116">
        <f>SUM(AD42,BF42)</f>
        <v>10807</v>
      </c>
      <c r="CI42" s="116">
        <f>SUM(AE42,BG42)</f>
        <v>1342746</v>
      </c>
    </row>
    <row r="43" spans="1:87" ht="13.5" customHeight="1" x14ac:dyDescent="0.15">
      <c r="A43" s="114" t="s">
        <v>16</v>
      </c>
      <c r="B43" s="115" t="s">
        <v>366</v>
      </c>
      <c r="C43" s="114" t="s">
        <v>367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103409</v>
      </c>
      <c r="AO43" s="116">
        <f>+SUM(AP43:AS43)</f>
        <v>40367</v>
      </c>
      <c r="AP43" s="116">
        <v>40367</v>
      </c>
      <c r="AQ43" s="116">
        <v>0</v>
      </c>
      <c r="AR43" s="116">
        <v>0</v>
      </c>
      <c r="AS43" s="116">
        <v>0</v>
      </c>
      <c r="AT43" s="116">
        <f>+SUM(AU43:AW43)</f>
        <v>43299</v>
      </c>
      <c r="AU43" s="116">
        <v>0</v>
      </c>
      <c r="AV43" s="116">
        <v>43299</v>
      </c>
      <c r="AW43" s="116">
        <v>0</v>
      </c>
      <c r="AX43" s="116">
        <v>0</v>
      </c>
      <c r="AY43" s="116">
        <f>+SUM(AZ43:BC43)</f>
        <v>19743</v>
      </c>
      <c r="AZ43" s="116">
        <v>0</v>
      </c>
      <c r="BA43" s="116">
        <v>18827</v>
      </c>
      <c r="BB43" s="116">
        <v>916</v>
      </c>
      <c r="BC43" s="116">
        <v>0</v>
      </c>
      <c r="BD43" s="116"/>
      <c r="BE43" s="116">
        <v>0</v>
      </c>
      <c r="BF43" s="116">
        <v>4827</v>
      </c>
      <c r="BG43" s="116">
        <f>+SUM(BF43,AN43,AF43)</f>
        <v>108236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103409</v>
      </c>
      <c r="BQ43" s="116">
        <f>SUM(M43,AO43)</f>
        <v>40367</v>
      </c>
      <c r="BR43" s="116">
        <f>SUM(N43,AP43)</f>
        <v>40367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43299</v>
      </c>
      <c r="BW43" s="116">
        <f>SUM(S43,AU43)</f>
        <v>0</v>
      </c>
      <c r="BX43" s="116">
        <f>SUM(T43,AV43)</f>
        <v>43299</v>
      </c>
      <c r="BY43" s="116">
        <f>SUM(U43,AW43)</f>
        <v>0</v>
      </c>
      <c r="BZ43" s="116">
        <f>SUM(V43,AX43)</f>
        <v>0</v>
      </c>
      <c r="CA43" s="116">
        <f>SUM(W43,AY43)</f>
        <v>19743</v>
      </c>
      <c r="CB43" s="116">
        <f>SUM(X43,AZ43)</f>
        <v>0</v>
      </c>
      <c r="CC43" s="116">
        <f>SUM(Y43,BA43)</f>
        <v>18827</v>
      </c>
      <c r="CD43" s="116">
        <f>SUM(Z43,BB43)</f>
        <v>916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4827</v>
      </c>
      <c r="CI43" s="116">
        <f>SUM(AE43,BG43)</f>
        <v>108236</v>
      </c>
    </row>
    <row r="44" spans="1:87" ht="13.5" customHeight="1" x14ac:dyDescent="0.15">
      <c r="A44" s="114" t="s">
        <v>16</v>
      </c>
      <c r="B44" s="115" t="s">
        <v>396</v>
      </c>
      <c r="C44" s="114" t="s">
        <v>397</v>
      </c>
      <c r="D44" s="116">
        <f>+SUM(E44,J44)</f>
        <v>109868</v>
      </c>
      <c r="E44" s="116">
        <f>+SUM(F44:I44)</f>
        <v>109868</v>
      </c>
      <c r="F44" s="116">
        <v>0</v>
      </c>
      <c r="G44" s="116">
        <v>109868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453520</v>
      </c>
      <c r="M44" s="116">
        <f>+SUM(N44:Q44)</f>
        <v>51657</v>
      </c>
      <c r="N44" s="116">
        <v>47847</v>
      </c>
      <c r="O44" s="116">
        <v>0</v>
      </c>
      <c r="P44" s="116">
        <v>3810</v>
      </c>
      <c r="Q44" s="116">
        <v>0</v>
      </c>
      <c r="R44" s="116">
        <f>+SUM(S44:U44)</f>
        <v>109096</v>
      </c>
      <c r="S44" s="116">
        <v>0</v>
      </c>
      <c r="T44" s="116">
        <v>107976</v>
      </c>
      <c r="U44" s="116">
        <v>1120</v>
      </c>
      <c r="V44" s="116">
        <v>0</v>
      </c>
      <c r="W44" s="116">
        <f>+SUM(X44:AA44)</f>
        <v>292767</v>
      </c>
      <c r="X44" s="116">
        <v>0</v>
      </c>
      <c r="Y44" s="116">
        <v>200929</v>
      </c>
      <c r="Z44" s="116">
        <v>91838</v>
      </c>
      <c r="AA44" s="116">
        <v>0</v>
      </c>
      <c r="AB44" s="116"/>
      <c r="AC44" s="116">
        <v>0</v>
      </c>
      <c r="AD44" s="116">
        <v>0</v>
      </c>
      <c r="AE44" s="116">
        <f>+SUM(D44,L44,AD44)</f>
        <v>563388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0</v>
      </c>
      <c r="AO44" s="116">
        <f>+SUM(AP44:AS44)</f>
        <v>0</v>
      </c>
      <c r="AP44" s="116">
        <v>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0</v>
      </c>
      <c r="BG44" s="116">
        <f>+SUM(BF44,AN44,AF44)</f>
        <v>0</v>
      </c>
      <c r="BH44" s="116">
        <f>SUM(D44,AF44)</f>
        <v>109868</v>
      </c>
      <c r="BI44" s="116">
        <f>SUM(E44,AG44)</f>
        <v>109868</v>
      </c>
      <c r="BJ44" s="116">
        <f>SUM(F44,AH44)</f>
        <v>0</v>
      </c>
      <c r="BK44" s="116">
        <f>SUM(G44,AI44)</f>
        <v>109868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453520</v>
      </c>
      <c r="BQ44" s="116">
        <f>SUM(M44,AO44)</f>
        <v>51657</v>
      </c>
      <c r="BR44" s="116">
        <f>SUM(N44,AP44)</f>
        <v>47847</v>
      </c>
      <c r="BS44" s="116">
        <f>SUM(O44,AQ44)</f>
        <v>0</v>
      </c>
      <c r="BT44" s="116">
        <f>SUM(P44,AR44)</f>
        <v>3810</v>
      </c>
      <c r="BU44" s="116">
        <f>SUM(Q44,AS44)</f>
        <v>0</v>
      </c>
      <c r="BV44" s="116">
        <f>SUM(R44,AT44)</f>
        <v>109096</v>
      </c>
      <c r="BW44" s="116">
        <f>SUM(S44,AU44)</f>
        <v>0</v>
      </c>
      <c r="BX44" s="116">
        <f>SUM(T44,AV44)</f>
        <v>107976</v>
      </c>
      <c r="BY44" s="116">
        <f>SUM(U44,AW44)</f>
        <v>1120</v>
      </c>
      <c r="BZ44" s="116">
        <f>SUM(V44,AX44)</f>
        <v>0</v>
      </c>
      <c r="CA44" s="116">
        <f>SUM(W44,AY44)</f>
        <v>292767</v>
      </c>
      <c r="CB44" s="116">
        <f>SUM(X44,AZ44)</f>
        <v>0</v>
      </c>
      <c r="CC44" s="116">
        <f>SUM(Y44,BA44)</f>
        <v>200929</v>
      </c>
      <c r="CD44" s="116">
        <f>SUM(Z44,BB44)</f>
        <v>91838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0</v>
      </c>
      <c r="CI44" s="116">
        <f>SUM(AE44,BG44)</f>
        <v>563388</v>
      </c>
    </row>
    <row r="45" spans="1:87" ht="13.5" customHeight="1" x14ac:dyDescent="0.15">
      <c r="A45" s="114" t="s">
        <v>16</v>
      </c>
      <c r="B45" s="115" t="s">
        <v>380</v>
      </c>
      <c r="C45" s="114" t="s">
        <v>381</v>
      </c>
      <c r="D45" s="116">
        <f>+SUM(E45,J45)</f>
        <v>17898</v>
      </c>
      <c r="E45" s="116">
        <f>+SUM(F45:I45)</f>
        <v>17898</v>
      </c>
      <c r="F45" s="116">
        <v>0</v>
      </c>
      <c r="G45" s="116">
        <v>17898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363383</v>
      </c>
      <c r="M45" s="116">
        <f>+SUM(N45:Q45)</f>
        <v>56070</v>
      </c>
      <c r="N45" s="116">
        <v>56070</v>
      </c>
      <c r="O45" s="116">
        <v>0</v>
      </c>
      <c r="P45" s="116">
        <v>0</v>
      </c>
      <c r="Q45" s="116">
        <v>0</v>
      </c>
      <c r="R45" s="116">
        <f>+SUM(S45:U45)</f>
        <v>201544</v>
      </c>
      <c r="S45" s="116">
        <v>0</v>
      </c>
      <c r="T45" s="116">
        <v>196491</v>
      </c>
      <c r="U45" s="116">
        <v>5053</v>
      </c>
      <c r="V45" s="116">
        <v>0</v>
      </c>
      <c r="W45" s="116">
        <f>+SUM(X45:AA45)</f>
        <v>105769</v>
      </c>
      <c r="X45" s="116">
        <v>0</v>
      </c>
      <c r="Y45" s="116">
        <v>103725</v>
      </c>
      <c r="Z45" s="116">
        <v>2044</v>
      </c>
      <c r="AA45" s="116">
        <v>0</v>
      </c>
      <c r="AB45" s="116"/>
      <c r="AC45" s="116">
        <v>0</v>
      </c>
      <c r="AD45" s="116">
        <v>20037</v>
      </c>
      <c r="AE45" s="116">
        <f>+SUM(D45,L45,AD45)</f>
        <v>401318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0</v>
      </c>
      <c r="BH45" s="116">
        <f>SUM(D45,AF45)</f>
        <v>17898</v>
      </c>
      <c r="BI45" s="116">
        <f>SUM(E45,AG45)</f>
        <v>17898</v>
      </c>
      <c r="BJ45" s="116">
        <f>SUM(F45,AH45)</f>
        <v>0</v>
      </c>
      <c r="BK45" s="116">
        <f>SUM(G45,AI45)</f>
        <v>17898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363383</v>
      </c>
      <c r="BQ45" s="116">
        <f>SUM(M45,AO45)</f>
        <v>56070</v>
      </c>
      <c r="BR45" s="116">
        <f>SUM(N45,AP45)</f>
        <v>56070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201544</v>
      </c>
      <c r="BW45" s="116">
        <f>SUM(S45,AU45)</f>
        <v>0</v>
      </c>
      <c r="BX45" s="116">
        <f>SUM(T45,AV45)</f>
        <v>196491</v>
      </c>
      <c r="BY45" s="116">
        <f>SUM(U45,AW45)</f>
        <v>5053</v>
      </c>
      <c r="BZ45" s="116">
        <f>SUM(V45,AX45)</f>
        <v>0</v>
      </c>
      <c r="CA45" s="116">
        <f>SUM(W45,AY45)</f>
        <v>105769</v>
      </c>
      <c r="CB45" s="116">
        <f>SUM(X45,AZ45)</f>
        <v>0</v>
      </c>
      <c r="CC45" s="116">
        <f>SUM(Y45,BA45)</f>
        <v>103725</v>
      </c>
      <c r="CD45" s="116">
        <f>SUM(Z45,BB45)</f>
        <v>2044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20037</v>
      </c>
      <c r="CI45" s="116">
        <f>SUM(AE45,BG45)</f>
        <v>401318</v>
      </c>
    </row>
    <row r="46" spans="1:87" ht="13.5" customHeight="1" x14ac:dyDescent="0.15">
      <c r="A46" s="114" t="s">
        <v>16</v>
      </c>
      <c r="B46" s="115" t="s">
        <v>388</v>
      </c>
      <c r="C46" s="114" t="s">
        <v>389</v>
      </c>
      <c r="D46" s="116">
        <f>+SUM(E46,J46)</f>
        <v>55996</v>
      </c>
      <c r="E46" s="116">
        <f>+SUM(F46:I46)</f>
        <v>55996</v>
      </c>
      <c r="F46" s="116">
        <v>0</v>
      </c>
      <c r="G46" s="116">
        <v>55996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220952</v>
      </c>
      <c r="M46" s="116">
        <f>+SUM(N46:Q46)</f>
        <v>2693</v>
      </c>
      <c r="N46" s="116">
        <v>2693</v>
      </c>
      <c r="O46" s="116">
        <v>0</v>
      </c>
      <c r="P46" s="116">
        <v>0</v>
      </c>
      <c r="Q46" s="116">
        <v>0</v>
      </c>
      <c r="R46" s="116">
        <f>+SUM(S46:U46)</f>
        <v>64154</v>
      </c>
      <c r="S46" s="116">
        <v>0</v>
      </c>
      <c r="T46" s="116">
        <v>64154</v>
      </c>
      <c r="U46" s="116">
        <v>0</v>
      </c>
      <c r="V46" s="116">
        <v>0</v>
      </c>
      <c r="W46" s="116">
        <f>+SUM(X46:AA46)</f>
        <v>154105</v>
      </c>
      <c r="X46" s="116">
        <v>0</v>
      </c>
      <c r="Y46" s="116">
        <v>115920</v>
      </c>
      <c r="Z46" s="116">
        <v>38185</v>
      </c>
      <c r="AA46" s="116">
        <v>0</v>
      </c>
      <c r="AB46" s="116"/>
      <c r="AC46" s="116">
        <v>0</v>
      </c>
      <c r="AD46" s="116">
        <v>43397</v>
      </c>
      <c r="AE46" s="116">
        <f>+SUM(D46,L46,AD46)</f>
        <v>320345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/>
      <c r="BE46" s="116">
        <v>0</v>
      </c>
      <c r="BF46" s="116">
        <v>0</v>
      </c>
      <c r="BG46" s="116">
        <f>+SUM(BF46,AN46,AF46)</f>
        <v>0</v>
      </c>
      <c r="BH46" s="116">
        <f>SUM(D46,AF46)</f>
        <v>55996</v>
      </c>
      <c r="BI46" s="116">
        <f>SUM(E46,AG46)</f>
        <v>55996</v>
      </c>
      <c r="BJ46" s="116">
        <f>SUM(F46,AH46)</f>
        <v>0</v>
      </c>
      <c r="BK46" s="116">
        <f>SUM(G46,AI46)</f>
        <v>55996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220952</v>
      </c>
      <c r="BQ46" s="116">
        <f>SUM(M46,AO46)</f>
        <v>2693</v>
      </c>
      <c r="BR46" s="116">
        <f>SUM(N46,AP46)</f>
        <v>2693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64154</v>
      </c>
      <c r="BW46" s="116">
        <f>SUM(S46,AU46)</f>
        <v>0</v>
      </c>
      <c r="BX46" s="116">
        <f>SUM(T46,AV46)</f>
        <v>64154</v>
      </c>
      <c r="BY46" s="116">
        <f>SUM(U46,AW46)</f>
        <v>0</v>
      </c>
      <c r="BZ46" s="116">
        <f>SUM(V46,AX46)</f>
        <v>0</v>
      </c>
      <c r="CA46" s="116">
        <f>SUM(W46,AY46)</f>
        <v>154105</v>
      </c>
      <c r="CB46" s="116">
        <f>SUM(X46,AZ46)</f>
        <v>0</v>
      </c>
      <c r="CC46" s="116">
        <f>SUM(Y46,BA46)</f>
        <v>115920</v>
      </c>
      <c r="CD46" s="116">
        <f>SUM(Z46,BB46)</f>
        <v>38185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43397</v>
      </c>
      <c r="CI46" s="116">
        <f>SUM(AE46,BG46)</f>
        <v>320345</v>
      </c>
    </row>
    <row r="47" spans="1:87" ht="13.5" customHeight="1" x14ac:dyDescent="0.15">
      <c r="A47" s="114" t="s">
        <v>16</v>
      </c>
      <c r="B47" s="115" t="s">
        <v>352</v>
      </c>
      <c r="C47" s="114" t="s">
        <v>353</v>
      </c>
      <c r="D47" s="116">
        <f>+SUM(E47,J47)</f>
        <v>1728072</v>
      </c>
      <c r="E47" s="116">
        <f>+SUM(F47:I47)</f>
        <v>1719591</v>
      </c>
      <c r="F47" s="116">
        <v>0</v>
      </c>
      <c r="G47" s="116">
        <v>1719591</v>
      </c>
      <c r="H47" s="116">
        <v>0</v>
      </c>
      <c r="I47" s="116">
        <v>0</v>
      </c>
      <c r="J47" s="116">
        <v>8481</v>
      </c>
      <c r="K47" s="116"/>
      <c r="L47" s="116">
        <f>+SUM(M47,R47,V47,W47,AC47)</f>
        <v>111078</v>
      </c>
      <c r="M47" s="116">
        <f>+SUM(N47:Q47)</f>
        <v>111078</v>
      </c>
      <c r="N47" s="116">
        <v>111078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/>
      <c r="AC47" s="116">
        <v>0</v>
      </c>
      <c r="AD47" s="116">
        <v>120560</v>
      </c>
      <c r="AE47" s="116">
        <f>+SUM(D47,L47,AD47)</f>
        <v>1959710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/>
      <c r="BE47" s="116">
        <v>0</v>
      </c>
      <c r="BF47" s="116">
        <v>0</v>
      </c>
      <c r="BG47" s="116">
        <f>+SUM(BF47,AN47,AF47)</f>
        <v>0</v>
      </c>
      <c r="BH47" s="116">
        <f>SUM(D47,AF47)</f>
        <v>1728072</v>
      </c>
      <c r="BI47" s="116">
        <f>SUM(E47,AG47)</f>
        <v>1719591</v>
      </c>
      <c r="BJ47" s="116">
        <f>SUM(F47,AH47)</f>
        <v>0</v>
      </c>
      <c r="BK47" s="116">
        <f>SUM(G47,AI47)</f>
        <v>1719591</v>
      </c>
      <c r="BL47" s="116">
        <f>SUM(H47,AJ47)</f>
        <v>0</v>
      </c>
      <c r="BM47" s="116">
        <f>SUM(I47,AK47)</f>
        <v>0</v>
      </c>
      <c r="BN47" s="116">
        <f>SUM(J47,AL47)</f>
        <v>8481</v>
      </c>
      <c r="BO47" s="116">
        <f>SUM(K47,AM47)</f>
        <v>0</v>
      </c>
      <c r="BP47" s="116">
        <f>SUM(L47,AN47)</f>
        <v>111078</v>
      </c>
      <c r="BQ47" s="116">
        <f>SUM(M47,AO47)</f>
        <v>111078</v>
      </c>
      <c r="BR47" s="116">
        <f>SUM(N47,AP47)</f>
        <v>111078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120560</v>
      </c>
      <c r="CI47" s="116">
        <f>SUM(AE47,BG47)</f>
        <v>1959710</v>
      </c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47">
    <sortCondition ref="A8:A47"/>
    <sortCondition ref="B8:B47"/>
    <sortCondition ref="C8:C4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46" man="1"/>
    <brk id="67" min="1" max="4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神奈川県</v>
      </c>
      <c r="B7" s="132" t="str">
        <f>'廃棄物事業経費（市町村）'!B7</f>
        <v>14000</v>
      </c>
      <c r="C7" s="131" t="s">
        <v>278</v>
      </c>
      <c r="D7" s="133">
        <f>SUM(L7,T7,AB7,AJ7,AR7,AZ7)</f>
        <v>309980</v>
      </c>
      <c r="E7" s="133">
        <f>SUM(M7,U7,AC7,AK7,AS7,BA7)</f>
        <v>3068524</v>
      </c>
      <c r="F7" s="133">
        <f>SUM(D7:E7)</f>
        <v>3378504</v>
      </c>
      <c r="G7" s="133">
        <f>SUM(O7,W7,AE7,AM7,AU7,BC7)</f>
        <v>0</v>
      </c>
      <c r="H7" s="133">
        <f>SUM(P7,X7,AF7,AN7,AV7,BD7)</f>
        <v>196334</v>
      </c>
      <c r="I7" s="133">
        <f>SUM(G7:H7)</f>
        <v>196334</v>
      </c>
      <c r="J7" s="134">
        <f>COUNTIF(J$8:J$207,"&lt;&gt;")</f>
        <v>16</v>
      </c>
      <c r="K7" s="134">
        <f>COUNTIF(K$8:K$207,"&lt;&gt;")</f>
        <v>16</v>
      </c>
      <c r="L7" s="133">
        <f>SUM(L$8:L$207)</f>
        <v>297587</v>
      </c>
      <c r="M7" s="133">
        <f>SUM(M$8:M$207)</f>
        <v>2884956</v>
      </c>
      <c r="N7" s="133">
        <f>IF(AND(L7&lt;&gt;"",M7&lt;&gt;""),SUM(L7:M7),"")</f>
        <v>3182543</v>
      </c>
      <c r="O7" s="133">
        <f>SUM(O$8:O$207)</f>
        <v>0</v>
      </c>
      <c r="P7" s="133">
        <f>SUM(P$8:P$207)</f>
        <v>168340</v>
      </c>
      <c r="Q7" s="133">
        <f>IF(AND(O7&lt;&gt;"",P7&lt;&gt;""),SUM(O7:P7),"")</f>
        <v>168340</v>
      </c>
      <c r="R7" s="134">
        <f>COUNTIF(R$8:R$207,"&lt;&gt;")</f>
        <v>5</v>
      </c>
      <c r="S7" s="134">
        <f>COUNTIF(S$8:S$207,"&lt;&gt;")</f>
        <v>5</v>
      </c>
      <c r="T7" s="133">
        <f>SUM(T$8:T$207)</f>
        <v>12393</v>
      </c>
      <c r="U7" s="133">
        <f>SUM(U$8:U$207)</f>
        <v>183568</v>
      </c>
      <c r="V7" s="133">
        <f>IF(AND(T7&lt;&gt;"",U7&lt;&gt;""),SUM(T7:U7),"")</f>
        <v>195961</v>
      </c>
      <c r="W7" s="133">
        <f>SUM(W$8:W$207)</f>
        <v>0</v>
      </c>
      <c r="X7" s="133">
        <f>SUM(X$8:X$207)</f>
        <v>27994</v>
      </c>
      <c r="Y7" s="133">
        <f>IF(AND(W7&lt;&gt;"",X7&lt;&gt;""),SUM(W7:X7),"")</f>
        <v>27994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16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16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16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16</v>
      </c>
      <c r="B11" s="115" t="s">
        <v>330</v>
      </c>
      <c r="C11" s="114" t="s">
        <v>331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16</v>
      </c>
      <c r="B12" s="115" t="s">
        <v>332</v>
      </c>
      <c r="C12" s="114" t="s">
        <v>333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16</v>
      </c>
      <c r="B13" s="115" t="s">
        <v>334</v>
      </c>
      <c r="C13" s="114" t="s">
        <v>335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16</v>
      </c>
      <c r="B14" s="115" t="s">
        <v>336</v>
      </c>
      <c r="C14" s="114" t="s">
        <v>337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16</v>
      </c>
      <c r="B15" s="115" t="s">
        <v>338</v>
      </c>
      <c r="C15" s="114" t="s">
        <v>339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16</v>
      </c>
      <c r="B16" s="115" t="s">
        <v>340</v>
      </c>
      <c r="C16" s="114" t="s">
        <v>341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16</v>
      </c>
      <c r="B17" s="115" t="s">
        <v>342</v>
      </c>
      <c r="C17" s="114" t="s">
        <v>343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16</v>
      </c>
      <c r="B18" s="115" t="s">
        <v>344</v>
      </c>
      <c r="C18" s="114" t="s">
        <v>345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0</v>
      </c>
      <c r="I18" s="116">
        <f>SUM(G18:H18)</f>
        <v>0</v>
      </c>
      <c r="J18" s="115"/>
      <c r="K18" s="114"/>
      <c r="L18" s="116"/>
      <c r="M18" s="116"/>
      <c r="N18" s="116" t="str">
        <f>IF(AND(L18&lt;&gt;"",M18&lt;&gt;""),SUM(L18:M18),"")</f>
        <v/>
      </c>
      <c r="O18" s="116"/>
      <c r="P18" s="116"/>
      <c r="Q18" s="116" t="str">
        <f>IF(AND(O18&lt;&gt;"",P18&lt;&gt;""),SUM(O18:P18),"")</f>
        <v/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16</v>
      </c>
      <c r="B19" s="115" t="s">
        <v>346</v>
      </c>
      <c r="C19" s="114" t="s">
        <v>347</v>
      </c>
      <c r="D19" s="116">
        <f>SUM(L19,T19,AB19,AJ19,AR19,AZ19)</f>
        <v>0</v>
      </c>
      <c r="E19" s="116">
        <f>SUM(M19,U19,AC19,AK19,AS19,BA19)</f>
        <v>923961</v>
      </c>
      <c r="F19" s="116">
        <f>SUM(D19:E19)</f>
        <v>923961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348</v>
      </c>
      <c r="K19" s="114" t="s">
        <v>349</v>
      </c>
      <c r="L19" s="116">
        <v>0</v>
      </c>
      <c r="M19" s="116">
        <v>923961</v>
      </c>
      <c r="N19" s="116">
        <f>IF(AND(L19&lt;&gt;"",M19&lt;&gt;""),SUM(L19:M19),"")</f>
        <v>923961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16</v>
      </c>
      <c r="B20" s="115" t="s">
        <v>350</v>
      </c>
      <c r="C20" s="114" t="s">
        <v>351</v>
      </c>
      <c r="D20" s="116">
        <f>SUM(L20,T20,AB20,AJ20,AR20,AZ20)</f>
        <v>200622</v>
      </c>
      <c r="E20" s="116">
        <f>SUM(M20,U20,AC20,AK20,AS20,BA20)</f>
        <v>0</v>
      </c>
      <c r="F20" s="116">
        <f>SUM(D20:E20)</f>
        <v>200622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352</v>
      </c>
      <c r="K20" s="114" t="s">
        <v>353</v>
      </c>
      <c r="L20" s="116">
        <v>200622</v>
      </c>
      <c r="M20" s="116">
        <v>0</v>
      </c>
      <c r="N20" s="116">
        <f>IF(AND(L20&lt;&gt;"",M20&lt;&gt;""),SUM(L20:M20),"")</f>
        <v>200622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16</v>
      </c>
      <c r="B21" s="115" t="s">
        <v>354</v>
      </c>
      <c r="C21" s="114" t="s">
        <v>355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16</v>
      </c>
      <c r="B22" s="115" t="s">
        <v>356</v>
      </c>
      <c r="C22" s="114" t="s">
        <v>357</v>
      </c>
      <c r="D22" s="116">
        <f>SUM(L22,T22,AB22,AJ22,AR22,AZ22)</f>
        <v>0</v>
      </c>
      <c r="E22" s="116">
        <f>SUM(M22,U22,AC22,AK22,AS22,BA22)</f>
        <v>598995</v>
      </c>
      <c r="F22" s="116">
        <f>SUM(D22:E22)</f>
        <v>598995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 t="s">
        <v>348</v>
      </c>
      <c r="K22" s="114" t="s">
        <v>349</v>
      </c>
      <c r="L22" s="116">
        <v>0</v>
      </c>
      <c r="M22" s="116">
        <v>598995</v>
      </c>
      <c r="N22" s="116">
        <f>IF(AND(L22&lt;&gt;"",M22&lt;&gt;""),SUM(L22:M22),"")</f>
        <v>598995</v>
      </c>
      <c r="O22" s="116">
        <v>0</v>
      </c>
      <c r="P22" s="116">
        <v>0</v>
      </c>
      <c r="Q22" s="116">
        <f>IF(AND(O22&lt;&gt;"",P22&lt;&gt;""),SUM(O22:P22),"")</f>
        <v>0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16</v>
      </c>
      <c r="B23" s="115" t="s">
        <v>358</v>
      </c>
      <c r="C23" s="114" t="s">
        <v>359</v>
      </c>
      <c r="D23" s="116">
        <f>SUM(L23,T23,AB23,AJ23,AR23,AZ23)</f>
        <v>506</v>
      </c>
      <c r="E23" s="116">
        <f>SUM(M23,U23,AC23,AK23,AS23,BA23)</f>
        <v>246565</v>
      </c>
      <c r="F23" s="116">
        <f>SUM(D23:E23)</f>
        <v>247071</v>
      </c>
      <c r="G23" s="116">
        <f>SUM(O23,W23,AE23,AM23,AU23,BC23)</f>
        <v>0</v>
      </c>
      <c r="H23" s="116">
        <f>SUM(P23,X23,AF23,AN23,AV23,BD23)</f>
        <v>38654</v>
      </c>
      <c r="I23" s="116">
        <f>SUM(G23:H23)</f>
        <v>38654</v>
      </c>
      <c r="J23" s="115" t="s">
        <v>360</v>
      </c>
      <c r="K23" s="114" t="s">
        <v>361</v>
      </c>
      <c r="L23" s="116">
        <v>506</v>
      </c>
      <c r="M23" s="116">
        <v>246565</v>
      </c>
      <c r="N23" s="116">
        <f>IF(AND(L23&lt;&gt;"",M23&lt;&gt;""),SUM(L23:M23),"")</f>
        <v>247071</v>
      </c>
      <c r="O23" s="116">
        <v>0</v>
      </c>
      <c r="P23" s="116">
        <v>38654</v>
      </c>
      <c r="Q23" s="116">
        <f>IF(AND(O23&lt;&gt;"",P23&lt;&gt;""),SUM(O23:P23),"")</f>
        <v>38654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16</v>
      </c>
      <c r="B24" s="115" t="s">
        <v>362</v>
      </c>
      <c r="C24" s="114" t="s">
        <v>363</v>
      </c>
      <c r="D24" s="116">
        <f>SUM(L24,T24,AB24,AJ24,AR24,AZ24)</f>
        <v>0</v>
      </c>
      <c r="E24" s="116">
        <f>SUM(M24,U24,AC24,AK24,AS24,BA24)</f>
        <v>270961</v>
      </c>
      <c r="F24" s="116">
        <f>SUM(D24:E24)</f>
        <v>270961</v>
      </c>
      <c r="G24" s="116">
        <f>SUM(O24,W24,AE24,AM24,AU24,BC24)</f>
        <v>0</v>
      </c>
      <c r="H24" s="116">
        <f>SUM(P24,X24,AF24,AN24,AV24,BD24)</f>
        <v>42392</v>
      </c>
      <c r="I24" s="116">
        <f>SUM(G24:H24)</f>
        <v>42392</v>
      </c>
      <c r="J24" s="115" t="s">
        <v>360</v>
      </c>
      <c r="K24" s="114" t="s">
        <v>361</v>
      </c>
      <c r="L24" s="116">
        <v>0</v>
      </c>
      <c r="M24" s="116">
        <v>270961</v>
      </c>
      <c r="N24" s="116">
        <f>IF(AND(L24&lt;&gt;"",M24&lt;&gt;""),SUM(L24:M24),"")</f>
        <v>270961</v>
      </c>
      <c r="O24" s="116">
        <v>0</v>
      </c>
      <c r="P24" s="116">
        <v>42392</v>
      </c>
      <c r="Q24" s="116">
        <f>IF(AND(O24&lt;&gt;"",P24&lt;&gt;""),SUM(O24:P24),"")</f>
        <v>42392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16</v>
      </c>
      <c r="B25" s="115" t="s">
        <v>364</v>
      </c>
      <c r="C25" s="114" t="s">
        <v>365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35057</v>
      </c>
      <c r="I25" s="116">
        <f>SUM(G25:H25)</f>
        <v>35057</v>
      </c>
      <c r="J25" s="115" t="s">
        <v>366</v>
      </c>
      <c r="K25" s="114" t="s">
        <v>367</v>
      </c>
      <c r="L25" s="116">
        <v>0</v>
      </c>
      <c r="M25" s="116">
        <v>0</v>
      </c>
      <c r="N25" s="116">
        <f>IF(AND(L25&lt;&gt;"",M25&lt;&gt;""),SUM(L25:M25),"")</f>
        <v>0</v>
      </c>
      <c r="O25" s="116">
        <v>0</v>
      </c>
      <c r="P25" s="116">
        <v>35057</v>
      </c>
      <c r="Q25" s="116">
        <f>IF(AND(O25&lt;&gt;"",P25&lt;&gt;""),SUM(O25:P25),"")</f>
        <v>35057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16</v>
      </c>
      <c r="B26" s="115" t="s">
        <v>368</v>
      </c>
      <c r="C26" s="114" t="s">
        <v>369</v>
      </c>
      <c r="D26" s="116">
        <f>SUM(L26,T26,AB26,AJ26,AR26,AZ26)</f>
        <v>459</v>
      </c>
      <c r="E26" s="116">
        <f>SUM(M26,U26,AC26,AK26,AS26,BA26)</f>
        <v>223643</v>
      </c>
      <c r="F26" s="116">
        <f>SUM(D26:E26)</f>
        <v>224102</v>
      </c>
      <c r="G26" s="116">
        <f>SUM(O26,W26,AE26,AM26,AU26,BC26)</f>
        <v>0</v>
      </c>
      <c r="H26" s="116">
        <f>SUM(P26,X26,AF26,AN26,AV26,BD26)</f>
        <v>35061</v>
      </c>
      <c r="I26" s="116">
        <f>SUM(G26:H26)</f>
        <v>35061</v>
      </c>
      <c r="J26" s="115" t="s">
        <v>360</v>
      </c>
      <c r="K26" s="114" t="s">
        <v>361</v>
      </c>
      <c r="L26" s="116">
        <v>459</v>
      </c>
      <c r="M26" s="116">
        <v>223643</v>
      </c>
      <c r="N26" s="116">
        <f>IF(AND(L26&lt;&gt;"",M26&lt;&gt;""),SUM(L26:M26),"")</f>
        <v>224102</v>
      </c>
      <c r="O26" s="116">
        <v>0</v>
      </c>
      <c r="P26" s="116">
        <v>35061</v>
      </c>
      <c r="Q26" s="116">
        <f>IF(AND(O26&lt;&gt;"",P26&lt;&gt;""),SUM(O26:P26),"")</f>
        <v>35061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16</v>
      </c>
      <c r="B27" s="115" t="s">
        <v>370</v>
      </c>
      <c r="C27" s="114" t="s">
        <v>371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16</v>
      </c>
      <c r="B28" s="115" t="s">
        <v>372</v>
      </c>
      <c r="C28" s="114" t="s">
        <v>373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16</v>
      </c>
      <c r="B29" s="115" t="s">
        <v>374</v>
      </c>
      <c r="C29" s="114" t="s">
        <v>375</v>
      </c>
      <c r="D29" s="116">
        <f>SUM(L29,T29,AB29,AJ29,AR29,AZ29)</f>
        <v>0</v>
      </c>
      <c r="E29" s="116">
        <f>SUM(M29,U29,AC29,AK29,AS29,BA29)</f>
        <v>0</v>
      </c>
      <c r="F29" s="116">
        <f>SUM(D29:E29)</f>
        <v>0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/>
      <c r="K29" s="114"/>
      <c r="L29" s="116"/>
      <c r="M29" s="116"/>
      <c r="N29" s="116" t="str">
        <f>IF(AND(L29&lt;&gt;"",M29&lt;&gt;""),SUM(L29:M29),"")</f>
        <v/>
      </c>
      <c r="O29" s="116"/>
      <c r="P29" s="116"/>
      <c r="Q29" s="116" t="str">
        <f>IF(AND(O29&lt;&gt;"",P29&lt;&gt;""),SUM(O29:P29),"")</f>
        <v/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16</v>
      </c>
      <c r="B30" s="115" t="s">
        <v>376</v>
      </c>
      <c r="C30" s="114" t="s">
        <v>377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/>
      <c r="K30" s="114"/>
      <c r="L30" s="116"/>
      <c r="M30" s="116"/>
      <c r="N30" s="116" t="str">
        <f>IF(AND(L30&lt;&gt;"",M30&lt;&gt;""),SUM(L30:M30),"")</f>
        <v/>
      </c>
      <c r="O30" s="116"/>
      <c r="P30" s="116"/>
      <c r="Q30" s="116" t="str">
        <f>IF(AND(O30&lt;&gt;"",P30&lt;&gt;""),SUM(O30:P30),"")</f>
        <v/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16</v>
      </c>
      <c r="B31" s="115" t="s">
        <v>378</v>
      </c>
      <c r="C31" s="114" t="s">
        <v>379</v>
      </c>
      <c r="D31" s="116">
        <f>SUM(L31,T31,AB31,AJ31,AR31,AZ31)</f>
        <v>4946</v>
      </c>
      <c r="E31" s="116">
        <f>SUM(M31,U31,AC31,AK31,AS31,BA31)</f>
        <v>73261</v>
      </c>
      <c r="F31" s="116">
        <f>SUM(D31:E31)</f>
        <v>78207</v>
      </c>
      <c r="G31" s="116">
        <f>SUM(O31,W31,AE31,AM31,AU31,BC31)</f>
        <v>0</v>
      </c>
      <c r="H31" s="116">
        <f>SUM(P31,X31,AF31,AN31,AV31,BD31)</f>
        <v>9690</v>
      </c>
      <c r="I31" s="116">
        <f>SUM(G31:H31)</f>
        <v>9690</v>
      </c>
      <c r="J31" s="115" t="s">
        <v>366</v>
      </c>
      <c r="K31" s="114" t="s">
        <v>367</v>
      </c>
      <c r="L31" s="116">
        <v>0</v>
      </c>
      <c r="M31" s="116">
        <v>0</v>
      </c>
      <c r="N31" s="116">
        <f>IF(AND(L31&lt;&gt;"",M31&lt;&gt;""),SUM(L31:M31),"")</f>
        <v>0</v>
      </c>
      <c r="O31" s="116">
        <v>0</v>
      </c>
      <c r="P31" s="116">
        <v>9690</v>
      </c>
      <c r="Q31" s="116">
        <f>IF(AND(O31&lt;&gt;"",P31&lt;&gt;""),SUM(O31:P31),"")</f>
        <v>9690</v>
      </c>
      <c r="R31" s="115" t="s">
        <v>380</v>
      </c>
      <c r="S31" s="114" t="s">
        <v>381</v>
      </c>
      <c r="T31" s="116">
        <v>4946</v>
      </c>
      <c r="U31" s="116">
        <v>73261</v>
      </c>
      <c r="V31" s="116">
        <f>IF(AND(T31&lt;&gt;"",U31&lt;&gt;""),SUM(T31:U31),"")</f>
        <v>78207</v>
      </c>
      <c r="W31" s="116">
        <v>0</v>
      </c>
      <c r="X31" s="116">
        <v>0</v>
      </c>
      <c r="Y31" s="116">
        <f>IF(AND(W31&lt;&gt;"",X31&lt;&gt;""),SUM(W31:X31),"")</f>
        <v>0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16</v>
      </c>
      <c r="B32" s="115" t="s">
        <v>382</v>
      </c>
      <c r="C32" s="114" t="s">
        <v>383</v>
      </c>
      <c r="D32" s="116">
        <f>SUM(L32,T32,AB32,AJ32,AR32,AZ32)</f>
        <v>7447</v>
      </c>
      <c r="E32" s="116">
        <f>SUM(M32,U32,AC32,AK32,AS32,BA32)</f>
        <v>110307</v>
      </c>
      <c r="F32" s="116">
        <f>SUM(D32:E32)</f>
        <v>117754</v>
      </c>
      <c r="G32" s="116">
        <f>SUM(O32,W32,AE32,AM32,AU32,BC32)</f>
        <v>0</v>
      </c>
      <c r="H32" s="116">
        <f>SUM(P32,X32,AF32,AN32,AV32,BD32)</f>
        <v>7486</v>
      </c>
      <c r="I32" s="116">
        <f>SUM(G32:H32)</f>
        <v>7486</v>
      </c>
      <c r="J32" s="115" t="s">
        <v>366</v>
      </c>
      <c r="K32" s="114" t="s">
        <v>367</v>
      </c>
      <c r="L32" s="116">
        <v>0</v>
      </c>
      <c r="M32" s="116">
        <v>0</v>
      </c>
      <c r="N32" s="116">
        <f>IF(AND(L32&lt;&gt;"",M32&lt;&gt;""),SUM(L32:M32),"")</f>
        <v>0</v>
      </c>
      <c r="O32" s="116">
        <v>0</v>
      </c>
      <c r="P32" s="116">
        <v>7486</v>
      </c>
      <c r="Q32" s="116">
        <f>IF(AND(O32&lt;&gt;"",P32&lt;&gt;""),SUM(O32:P32),"")</f>
        <v>7486</v>
      </c>
      <c r="R32" s="115" t="s">
        <v>380</v>
      </c>
      <c r="S32" s="114" t="s">
        <v>381</v>
      </c>
      <c r="T32" s="116">
        <v>7447</v>
      </c>
      <c r="U32" s="116">
        <v>110307</v>
      </c>
      <c r="V32" s="116">
        <f>IF(AND(T32&lt;&gt;"",U32&lt;&gt;""),SUM(T32:U32),"")</f>
        <v>117754</v>
      </c>
      <c r="W32" s="116">
        <v>0</v>
      </c>
      <c r="X32" s="116">
        <v>0</v>
      </c>
      <c r="Y32" s="116">
        <f>IF(AND(W32&lt;&gt;"",X32&lt;&gt;""),SUM(W32:X32),"")</f>
        <v>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16</v>
      </c>
      <c r="B33" s="115" t="s">
        <v>384</v>
      </c>
      <c r="C33" s="114" t="s">
        <v>385</v>
      </c>
      <c r="D33" s="116">
        <f>SUM(L33,T33,AB33,AJ33,AR33,AZ33)</f>
        <v>0</v>
      </c>
      <c r="E33" s="116">
        <f>SUM(M33,U33,AC33,AK33,AS33,BA33)</f>
        <v>87039</v>
      </c>
      <c r="F33" s="116">
        <f>SUM(D33:E33)</f>
        <v>87039</v>
      </c>
      <c r="G33" s="116">
        <f>SUM(O33,W33,AE33,AM33,AU33,BC33)</f>
        <v>0</v>
      </c>
      <c r="H33" s="116">
        <f>SUM(P33,X33,AF33,AN33,AV33,BD33)</f>
        <v>6821</v>
      </c>
      <c r="I33" s="116">
        <f>SUM(G33:H33)</f>
        <v>6821</v>
      </c>
      <c r="J33" s="115" t="s">
        <v>380</v>
      </c>
      <c r="K33" s="114" t="s">
        <v>381</v>
      </c>
      <c r="L33" s="116">
        <v>0</v>
      </c>
      <c r="M33" s="116">
        <v>87039</v>
      </c>
      <c r="N33" s="116">
        <f>IF(AND(L33&lt;&gt;"",M33&lt;&gt;""),SUM(L33:M33),"")</f>
        <v>87039</v>
      </c>
      <c r="O33" s="116">
        <v>0</v>
      </c>
      <c r="P33" s="116">
        <v>0</v>
      </c>
      <c r="Q33" s="116">
        <f>IF(AND(O33&lt;&gt;"",P33&lt;&gt;""),SUM(O33:P33),"")</f>
        <v>0</v>
      </c>
      <c r="R33" s="115" t="s">
        <v>366</v>
      </c>
      <c r="S33" s="114" t="s">
        <v>367</v>
      </c>
      <c r="T33" s="116">
        <v>0</v>
      </c>
      <c r="U33" s="116">
        <v>0</v>
      </c>
      <c r="V33" s="116">
        <f>IF(AND(T33&lt;&gt;"",U33&lt;&gt;""),SUM(T33:U33),"")</f>
        <v>0</v>
      </c>
      <c r="W33" s="116">
        <v>0</v>
      </c>
      <c r="X33" s="116">
        <v>6821</v>
      </c>
      <c r="Y33" s="116">
        <f>IF(AND(W33&lt;&gt;"",X33&lt;&gt;""),SUM(W33:X33),"")</f>
        <v>6821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16</v>
      </c>
      <c r="B34" s="115" t="s">
        <v>386</v>
      </c>
      <c r="C34" s="114" t="s">
        <v>387</v>
      </c>
      <c r="D34" s="116">
        <f>SUM(L34,T34,AB34,AJ34,AR34,AZ34)</f>
        <v>9815</v>
      </c>
      <c r="E34" s="116">
        <f>SUM(M34,U34,AC34,AK34,AS34,BA34)</f>
        <v>74614</v>
      </c>
      <c r="F34" s="116">
        <f>SUM(D34:E34)</f>
        <v>84429</v>
      </c>
      <c r="G34" s="116">
        <f>SUM(O34,W34,AE34,AM34,AU34,BC34)</f>
        <v>0</v>
      </c>
      <c r="H34" s="116">
        <f>SUM(P34,X34,AF34,AN34,AV34,BD34)</f>
        <v>10863</v>
      </c>
      <c r="I34" s="116">
        <f>SUM(G34:H34)</f>
        <v>10863</v>
      </c>
      <c r="J34" s="115" t="s">
        <v>388</v>
      </c>
      <c r="K34" s="114" t="s">
        <v>389</v>
      </c>
      <c r="L34" s="116">
        <v>9815</v>
      </c>
      <c r="M34" s="116">
        <v>74614</v>
      </c>
      <c r="N34" s="116">
        <f>IF(AND(L34&lt;&gt;"",M34&lt;&gt;""),SUM(L34:M34),"")</f>
        <v>84429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366</v>
      </c>
      <c r="S34" s="114" t="s">
        <v>367</v>
      </c>
      <c r="T34" s="116">
        <v>0</v>
      </c>
      <c r="U34" s="116">
        <v>0</v>
      </c>
      <c r="V34" s="116">
        <f>IF(AND(T34&lt;&gt;"",U34&lt;&gt;""),SUM(T34:U34),"")</f>
        <v>0</v>
      </c>
      <c r="W34" s="116">
        <v>0</v>
      </c>
      <c r="X34" s="116">
        <v>10863</v>
      </c>
      <c r="Y34" s="116">
        <f>IF(AND(W34&lt;&gt;"",X34&lt;&gt;""),SUM(W34:X34),"")</f>
        <v>10863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16</v>
      </c>
      <c r="B35" s="115" t="s">
        <v>390</v>
      </c>
      <c r="C35" s="114" t="s">
        <v>391</v>
      </c>
      <c r="D35" s="116">
        <f>SUM(L35,T35,AB35,AJ35,AR35,AZ35)</f>
        <v>12985</v>
      </c>
      <c r="E35" s="116">
        <f>SUM(M35,U35,AC35,AK35,AS35,BA35)</f>
        <v>99106</v>
      </c>
      <c r="F35" s="116">
        <f>SUM(D35:E35)</f>
        <v>112091</v>
      </c>
      <c r="G35" s="116">
        <f>SUM(O35,W35,AE35,AM35,AU35,BC35)</f>
        <v>0</v>
      </c>
      <c r="H35" s="116">
        <f>SUM(P35,X35,AF35,AN35,AV35,BD35)</f>
        <v>10310</v>
      </c>
      <c r="I35" s="116">
        <f>SUM(G35:H35)</f>
        <v>10310</v>
      </c>
      <c r="J35" s="115" t="s">
        <v>388</v>
      </c>
      <c r="K35" s="114" t="s">
        <v>389</v>
      </c>
      <c r="L35" s="116">
        <v>12985</v>
      </c>
      <c r="M35" s="116">
        <v>99106</v>
      </c>
      <c r="N35" s="116">
        <f>IF(AND(L35&lt;&gt;"",M35&lt;&gt;""),SUM(L35:M35),"")</f>
        <v>112091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366</v>
      </c>
      <c r="S35" s="114" t="s">
        <v>367</v>
      </c>
      <c r="T35" s="116">
        <v>0</v>
      </c>
      <c r="U35" s="116">
        <v>0</v>
      </c>
      <c r="V35" s="116">
        <f>IF(AND(T35&lt;&gt;"",U35&lt;&gt;""),SUM(T35:U35),"")</f>
        <v>0</v>
      </c>
      <c r="W35" s="116">
        <v>0</v>
      </c>
      <c r="X35" s="116">
        <v>10310</v>
      </c>
      <c r="Y35" s="116">
        <f>IF(AND(W35&lt;&gt;"",X35&lt;&gt;""),SUM(W35:X35),"")</f>
        <v>10310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16</v>
      </c>
      <c r="B36" s="115" t="s">
        <v>392</v>
      </c>
      <c r="C36" s="114" t="s">
        <v>393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/>
      <c r="K36" s="114"/>
      <c r="L36" s="116"/>
      <c r="M36" s="116"/>
      <c r="N36" s="116" t="str">
        <f>IF(AND(L36&lt;&gt;"",M36&lt;&gt;""),SUM(L36:M36),"")</f>
        <v/>
      </c>
      <c r="O36" s="116"/>
      <c r="P36" s="116"/>
      <c r="Q36" s="116" t="str">
        <f>IF(AND(O36&lt;&gt;"",P36&lt;&gt;""),SUM(O36:P36),"")</f>
        <v/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16</v>
      </c>
      <c r="B37" s="115" t="s">
        <v>394</v>
      </c>
      <c r="C37" s="114" t="s">
        <v>395</v>
      </c>
      <c r="D37" s="116">
        <f>SUM(L37,T37,AB37,AJ37,AR37,AZ37)</f>
        <v>16684</v>
      </c>
      <c r="E37" s="116">
        <f>SUM(M37,U37,AC37,AK37,AS37,BA37)</f>
        <v>67128</v>
      </c>
      <c r="F37" s="116">
        <f>SUM(D37:E37)</f>
        <v>83812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396</v>
      </c>
      <c r="K37" s="114" t="s">
        <v>397</v>
      </c>
      <c r="L37" s="116">
        <v>16684</v>
      </c>
      <c r="M37" s="116">
        <v>67128</v>
      </c>
      <c r="N37" s="116">
        <f>IF(AND(L37&lt;&gt;"",M37&lt;&gt;""),SUM(L37:M37),"")</f>
        <v>83812</v>
      </c>
      <c r="O37" s="116">
        <v>0</v>
      </c>
      <c r="P37" s="116">
        <v>0</v>
      </c>
      <c r="Q37" s="116">
        <f>IF(AND(O37&lt;&gt;"",P37&lt;&gt;""),SUM(O37:P37),"")</f>
        <v>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16</v>
      </c>
      <c r="B38" s="115" t="s">
        <v>398</v>
      </c>
      <c r="C38" s="114" t="s">
        <v>399</v>
      </c>
      <c r="D38" s="116">
        <f>SUM(L38,T38,AB38,AJ38,AR38,AZ38)</f>
        <v>12250</v>
      </c>
      <c r="E38" s="116">
        <f>SUM(M38,U38,AC38,AK38,AS38,BA38)</f>
        <v>292944</v>
      </c>
      <c r="F38" s="116">
        <f>SUM(D38:E38)</f>
        <v>305194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 t="s">
        <v>396</v>
      </c>
      <c r="K38" s="114" t="s">
        <v>397</v>
      </c>
      <c r="L38" s="116">
        <v>12250</v>
      </c>
      <c r="M38" s="116">
        <v>292944</v>
      </c>
      <c r="N38" s="116">
        <f>IF(AND(L38&lt;&gt;"",M38&lt;&gt;""),SUM(L38:M38),"")</f>
        <v>305194</v>
      </c>
      <c r="O38" s="116">
        <v>0</v>
      </c>
      <c r="P38" s="116">
        <v>0</v>
      </c>
      <c r="Q38" s="116">
        <f>IF(AND(O38&lt;&gt;"",P38&lt;&gt;""),SUM(O38:P38),"")</f>
        <v>0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16</v>
      </c>
      <c r="B39" s="115" t="s">
        <v>400</v>
      </c>
      <c r="C39" s="114" t="s">
        <v>401</v>
      </c>
      <c r="D39" s="116">
        <f>SUM(L39,T39,AB39,AJ39,AR39,AZ39)</f>
        <v>36842</v>
      </c>
      <c r="E39" s="116">
        <f>SUM(M39,U39,AC39,AK39,AS39,BA39)</f>
        <v>0</v>
      </c>
      <c r="F39" s="116">
        <f>SUM(D39:E39)</f>
        <v>36842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 t="s">
        <v>352</v>
      </c>
      <c r="K39" s="114" t="s">
        <v>353</v>
      </c>
      <c r="L39" s="116">
        <v>36842</v>
      </c>
      <c r="M39" s="116">
        <v>0</v>
      </c>
      <c r="N39" s="116">
        <f>IF(AND(L39&lt;&gt;"",M39&lt;&gt;""),SUM(L39:M39),"")</f>
        <v>36842</v>
      </c>
      <c r="O39" s="116">
        <v>0</v>
      </c>
      <c r="P39" s="116">
        <v>0</v>
      </c>
      <c r="Q39" s="116">
        <f>IF(AND(O39&lt;&gt;"",P39&lt;&gt;""),SUM(O39:P39),"")</f>
        <v>0</v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16</v>
      </c>
      <c r="B40" s="115" t="s">
        <v>402</v>
      </c>
      <c r="C40" s="114" t="s">
        <v>403</v>
      </c>
      <c r="D40" s="116">
        <f>SUM(L40,T40,AB40,AJ40,AR40,AZ40)</f>
        <v>7424</v>
      </c>
      <c r="E40" s="116">
        <f>SUM(M40,U40,AC40,AK40,AS40,BA40)</f>
        <v>0</v>
      </c>
      <c r="F40" s="116">
        <f>SUM(D40:E40)</f>
        <v>7424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 t="s">
        <v>352</v>
      </c>
      <c r="K40" s="114" t="s">
        <v>353</v>
      </c>
      <c r="L40" s="116">
        <v>7424</v>
      </c>
      <c r="M40" s="116">
        <v>0</v>
      </c>
      <c r="N40" s="116">
        <f>IF(AND(L40&lt;&gt;"",M40&lt;&gt;""),SUM(L40:M40),"")</f>
        <v>7424</v>
      </c>
      <c r="O40" s="116">
        <v>0</v>
      </c>
      <c r="P40" s="116">
        <v>0</v>
      </c>
      <c r="Q40" s="116">
        <f>IF(AND(O40&lt;&gt;"",P40&lt;&gt;""),SUM(O40:P40),"")</f>
        <v>0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0">
    <sortCondition ref="A8:A40"/>
    <sortCondition ref="B8:B40"/>
    <sortCondition ref="C8:C4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神奈川県</v>
      </c>
      <c r="B7" s="132" t="str">
        <f>'廃棄物事業経費（市町村）'!B7</f>
        <v>14000</v>
      </c>
      <c r="C7" s="131" t="s">
        <v>33</v>
      </c>
      <c r="D7" s="133">
        <f>SUM(H7,L7,P7,T7,X7,AB7,AF7,AJ7,AN7,AR7,AV7,AZ7,BD7,BH7,BL7,BP7,BT7,BX7,CB7,CF7,CJ7,CN7,CR7,CV7,CZ7,DD7,DH7,DL7,DP7,DT7)</f>
        <v>3378504</v>
      </c>
      <c r="E7" s="133">
        <f>SUM(I7,M7,Q7,U7,Y7,AC7,AG7,AK7,AO7,AS7,AW7,BA7,BE7,BI7,BM7,BQ7,BU7,BY7,CC7,CG7,CK7,CO7,CS7,CW7,DA7,DE7,DI7,DM7,DQ7,DU7)</f>
        <v>196334</v>
      </c>
      <c r="F7" s="134">
        <f>COUNTIF(F$8:F$57,"&lt;&gt;")</f>
        <v>7</v>
      </c>
      <c r="G7" s="134">
        <f>COUNTIF(G$8:G$57,"&lt;&gt;")</f>
        <v>7</v>
      </c>
      <c r="H7" s="133">
        <f>SUM(H$8:H$57)</f>
        <v>1816515</v>
      </c>
      <c r="I7" s="133">
        <f>SUM(I$8:I$57)</f>
        <v>70118</v>
      </c>
      <c r="J7" s="134">
        <f>COUNTIF(J$8:J$57,"&lt;&gt;")</f>
        <v>7</v>
      </c>
      <c r="K7" s="134">
        <f>COUNTIF(K$8:K$57,"&lt;&gt;")</f>
        <v>7</v>
      </c>
      <c r="L7" s="133">
        <f>SUM(L$8:L$57)</f>
        <v>1196565</v>
      </c>
      <c r="M7" s="133">
        <f>SUM(M$8:M$57)</f>
        <v>48344</v>
      </c>
      <c r="N7" s="134">
        <f>COUNTIF(N$8:N$57,"&lt;&gt;")</f>
        <v>4</v>
      </c>
      <c r="O7" s="134">
        <f>COUNTIF(O$8:O$57,"&lt;&gt;")</f>
        <v>4</v>
      </c>
      <c r="P7" s="133">
        <f>SUM(P$8:P$57)</f>
        <v>365424</v>
      </c>
      <c r="Q7" s="133">
        <f>SUM(Q$8:Q$57)</f>
        <v>49878</v>
      </c>
      <c r="R7" s="134">
        <f>COUNTIF(R$8:R$57,"&lt;&gt;")</f>
        <v>1</v>
      </c>
      <c r="S7" s="134">
        <f>COUNTIF(S$8:S$57,"&lt;&gt;")</f>
        <v>1</v>
      </c>
      <c r="T7" s="133">
        <f>SUM(T$8:T$57)</f>
        <v>0</v>
      </c>
      <c r="U7" s="133">
        <f>SUM(U$8:U$57)</f>
        <v>6821</v>
      </c>
      <c r="V7" s="134">
        <f>COUNTIF(V$8:V$57,"&lt;&gt;")</f>
        <v>1</v>
      </c>
      <c r="W7" s="134">
        <f>COUNTIF(W$8:W$57,"&lt;&gt;")</f>
        <v>1</v>
      </c>
      <c r="X7" s="133">
        <f>SUM(X$8:X$57)</f>
        <v>0</v>
      </c>
      <c r="Y7" s="133">
        <f>SUM(Y$8:Y$57)</f>
        <v>10863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0</v>
      </c>
      <c r="AC7" s="133">
        <f>SUM(AC$8:AC$57)</f>
        <v>10310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16</v>
      </c>
      <c r="B8" s="115" t="s">
        <v>348</v>
      </c>
      <c r="C8" s="114" t="s">
        <v>349</v>
      </c>
      <c r="D8" s="116">
        <f>SUM(H8,L8,P8,T8,X8,AB8,AF8,AJ8,AN8,AR8,AV8,AZ8,BD8,BH8,BL8,BP8,BT8,BX8,CB8,CF8,CJ8,CN8,CR8,CV8,CZ8,DD8,DH8,DL8,DP8,DT8)</f>
        <v>1522956</v>
      </c>
      <c r="E8" s="116">
        <f>SUM(I8,M8,Q8,U8,Y8,AC8,AG8,AK8,AO8,AS8,AW8,BA8,BE8,BI8,BM8,BQ8,BU8,BY8,CC8,CG8,CK8,CO8,CS8,CW8,DA8,DE8,DI8,DM8,DQ8,DU8)</f>
        <v>0</v>
      </c>
      <c r="F8" s="115" t="s">
        <v>346</v>
      </c>
      <c r="G8" s="114" t="s">
        <v>347</v>
      </c>
      <c r="H8" s="116">
        <v>923961</v>
      </c>
      <c r="I8" s="116">
        <v>0</v>
      </c>
      <c r="J8" s="115" t="s">
        <v>356</v>
      </c>
      <c r="K8" s="114" t="s">
        <v>357</v>
      </c>
      <c r="L8" s="116">
        <v>598995</v>
      </c>
      <c r="M8" s="116">
        <v>0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16</v>
      </c>
      <c r="B9" s="115" t="s">
        <v>360</v>
      </c>
      <c r="C9" s="114" t="s">
        <v>361</v>
      </c>
      <c r="D9" s="116">
        <f>SUM(H9,L9,P9,T9,X9,AB9,AF9,AJ9,AN9,AR9,AV9,AZ9,BD9,BH9,BL9,BP9,BT9,BX9,CB9,CF9,CJ9,CN9,CR9,CV9,CZ9,DD9,DH9,DL9,DP9,DT9)</f>
        <v>742134</v>
      </c>
      <c r="E9" s="116">
        <f>SUM(I9,M9,Q9,U9,Y9,AC9,AG9,AK9,AO9,AS9,AW9,BA9,BE9,BI9,BM9,BQ9,BU9,BY9,CC9,CG9,CK9,CO9,CS9,CW9,DA9,DE9,DI9,DM9,DQ9,DU9)</f>
        <v>116107</v>
      </c>
      <c r="F9" s="115" t="s">
        <v>368</v>
      </c>
      <c r="G9" s="114" t="s">
        <v>369</v>
      </c>
      <c r="H9" s="116">
        <v>224102</v>
      </c>
      <c r="I9" s="116">
        <v>35061</v>
      </c>
      <c r="J9" s="115" t="s">
        <v>358</v>
      </c>
      <c r="K9" s="114" t="s">
        <v>359</v>
      </c>
      <c r="L9" s="116">
        <v>247071</v>
      </c>
      <c r="M9" s="116">
        <v>38654</v>
      </c>
      <c r="N9" s="115" t="s">
        <v>362</v>
      </c>
      <c r="O9" s="114" t="s">
        <v>363</v>
      </c>
      <c r="P9" s="116">
        <v>270961</v>
      </c>
      <c r="Q9" s="116">
        <v>42392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16</v>
      </c>
      <c r="B10" s="115" t="s">
        <v>366</v>
      </c>
      <c r="C10" s="114" t="s">
        <v>367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80227</v>
      </c>
      <c r="F10" s="115" t="s">
        <v>364</v>
      </c>
      <c r="G10" s="114" t="s">
        <v>365</v>
      </c>
      <c r="H10" s="116">
        <v>0</v>
      </c>
      <c r="I10" s="116">
        <v>35057</v>
      </c>
      <c r="J10" s="115" t="s">
        <v>378</v>
      </c>
      <c r="K10" s="114" t="s">
        <v>379</v>
      </c>
      <c r="L10" s="116">
        <v>0</v>
      </c>
      <c r="M10" s="116">
        <v>9690</v>
      </c>
      <c r="N10" s="115" t="s">
        <v>382</v>
      </c>
      <c r="O10" s="114" t="s">
        <v>383</v>
      </c>
      <c r="P10" s="116">
        <v>0</v>
      </c>
      <c r="Q10" s="116">
        <v>7486</v>
      </c>
      <c r="R10" s="115" t="s">
        <v>384</v>
      </c>
      <c r="S10" s="114" t="s">
        <v>385</v>
      </c>
      <c r="T10" s="116">
        <v>0</v>
      </c>
      <c r="U10" s="116">
        <v>6821</v>
      </c>
      <c r="V10" s="115" t="s">
        <v>386</v>
      </c>
      <c r="W10" s="114" t="s">
        <v>387</v>
      </c>
      <c r="X10" s="116">
        <v>0</v>
      </c>
      <c r="Y10" s="116">
        <v>10863</v>
      </c>
      <c r="Z10" s="115" t="s">
        <v>390</v>
      </c>
      <c r="AA10" s="114" t="s">
        <v>391</v>
      </c>
      <c r="AB10" s="116">
        <v>0</v>
      </c>
      <c r="AC10" s="116">
        <v>10310</v>
      </c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16</v>
      </c>
      <c r="B11" s="115" t="s">
        <v>396</v>
      </c>
      <c r="C11" s="114" t="s">
        <v>397</v>
      </c>
      <c r="D11" s="116">
        <f>SUM(H11,L11,P11,T11,X11,AB11,AF11,AJ11,AN11,AR11,AV11,AZ11,BD11,BH11,BL11,BP11,BT11,BX11,CB11,CF11,CJ11,CN11,CR11,CV11,CZ11,DD11,DH11,DL11,DP11,DT11)</f>
        <v>389006</v>
      </c>
      <c r="E11" s="116">
        <f>SUM(I11,M11,Q11,U11,Y11,AC11,AG11,AK11,AO11,AS11,AW11,BA11,BE11,BI11,BM11,BQ11,BU11,BY11,CC11,CG11,CK11,CO11,CS11,CW11,DA11,DE11,DI11,DM11,DQ11,DU11)</f>
        <v>0</v>
      </c>
      <c r="F11" s="115" t="s">
        <v>398</v>
      </c>
      <c r="G11" s="114" t="s">
        <v>399</v>
      </c>
      <c r="H11" s="116">
        <v>305194</v>
      </c>
      <c r="I11" s="116">
        <v>0</v>
      </c>
      <c r="J11" s="115" t="s">
        <v>394</v>
      </c>
      <c r="K11" s="114" t="s">
        <v>395</v>
      </c>
      <c r="L11" s="116">
        <v>83812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16</v>
      </c>
      <c r="B12" s="115" t="s">
        <v>380</v>
      </c>
      <c r="C12" s="114" t="s">
        <v>381</v>
      </c>
      <c r="D12" s="116">
        <f>SUM(H12,L12,P12,T12,X12,AB12,AF12,AJ12,AN12,AR12,AV12,AZ12,BD12,BH12,BL12,BP12,BT12,BX12,CB12,CF12,CJ12,CN12,CR12,CV12,CZ12,DD12,DH12,DL12,DP12,DT12)</f>
        <v>283000</v>
      </c>
      <c r="E12" s="116">
        <f>SUM(I12,M12,Q12,U12,Y12,AC12,AG12,AK12,AO12,AS12,AW12,BA12,BE12,BI12,BM12,BQ12,BU12,BY12,CC12,CG12,CK12,CO12,CS12,CW12,DA12,DE12,DI12,DM12,DQ12,DU12)</f>
        <v>0</v>
      </c>
      <c r="F12" s="115" t="s">
        <v>378</v>
      </c>
      <c r="G12" s="114" t="s">
        <v>379</v>
      </c>
      <c r="H12" s="116">
        <v>78207</v>
      </c>
      <c r="I12" s="116">
        <v>0</v>
      </c>
      <c r="J12" s="115" t="s">
        <v>382</v>
      </c>
      <c r="K12" s="114" t="s">
        <v>383</v>
      </c>
      <c r="L12" s="116">
        <v>117754</v>
      </c>
      <c r="M12" s="116">
        <v>0</v>
      </c>
      <c r="N12" s="115" t="s">
        <v>384</v>
      </c>
      <c r="O12" s="114" t="s">
        <v>385</v>
      </c>
      <c r="P12" s="116">
        <v>87039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16</v>
      </c>
      <c r="B13" s="115" t="s">
        <v>388</v>
      </c>
      <c r="C13" s="114" t="s">
        <v>389</v>
      </c>
      <c r="D13" s="116">
        <f>SUM(H13,L13,P13,T13,X13,AB13,AF13,AJ13,AN13,AR13,AV13,AZ13,BD13,BH13,BL13,BP13,BT13,BX13,CB13,CF13,CJ13,CN13,CR13,CV13,CZ13,DD13,DH13,DL13,DP13,DT13)</f>
        <v>196520</v>
      </c>
      <c r="E13" s="116">
        <f>SUM(I13,M13,Q13,U13,Y13,AC13,AG13,AK13,AO13,AS13,AW13,BA13,BE13,BI13,BM13,BQ13,BU13,BY13,CC13,CG13,CK13,CO13,CS13,CW13,DA13,DE13,DI13,DM13,DQ13,DU13)</f>
        <v>0</v>
      </c>
      <c r="F13" s="115" t="s">
        <v>386</v>
      </c>
      <c r="G13" s="114" t="s">
        <v>387</v>
      </c>
      <c r="H13" s="116">
        <v>84429</v>
      </c>
      <c r="I13" s="116">
        <v>0</v>
      </c>
      <c r="J13" s="115" t="s">
        <v>390</v>
      </c>
      <c r="K13" s="114" t="s">
        <v>391</v>
      </c>
      <c r="L13" s="116">
        <v>112091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16</v>
      </c>
      <c r="B14" s="115" t="s">
        <v>352</v>
      </c>
      <c r="C14" s="114" t="s">
        <v>353</v>
      </c>
      <c r="D14" s="116">
        <f>SUM(H14,L14,P14,T14,X14,AB14,AF14,AJ14,AN14,AR14,AV14,AZ14,BD14,BH14,BL14,BP14,BT14,BX14,CB14,CF14,CJ14,CN14,CR14,CV14,CZ14,DD14,DH14,DL14,DP14,DT14)</f>
        <v>244888</v>
      </c>
      <c r="E14" s="116">
        <f>SUM(I14,M14,Q14,U14,Y14,AC14,AG14,AK14,AO14,AS14,AW14,BA14,BE14,BI14,BM14,BQ14,BU14,BY14,CC14,CG14,CK14,CO14,CS14,CW14,DA14,DE14,DI14,DM14,DQ14,DU14)</f>
        <v>0</v>
      </c>
      <c r="F14" s="115" t="s">
        <v>350</v>
      </c>
      <c r="G14" s="114" t="s">
        <v>351</v>
      </c>
      <c r="H14" s="116">
        <v>200622</v>
      </c>
      <c r="I14" s="116">
        <v>0</v>
      </c>
      <c r="J14" s="115" t="s">
        <v>400</v>
      </c>
      <c r="K14" s="114" t="s">
        <v>401</v>
      </c>
      <c r="L14" s="116">
        <v>36842</v>
      </c>
      <c r="M14" s="116">
        <v>0</v>
      </c>
      <c r="N14" s="115" t="s">
        <v>402</v>
      </c>
      <c r="O14" s="114" t="s">
        <v>403</v>
      </c>
      <c r="P14" s="116">
        <v>7424</v>
      </c>
      <c r="Q14" s="116">
        <v>0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14000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14100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14130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14150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14201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14203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14204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14205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14206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14207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14208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14210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14211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14212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14213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14214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14215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14216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14217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14218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14301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14321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14341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14342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14361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14362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14363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14364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14366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14382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14383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14384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14401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14402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14815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14818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14819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14827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14829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14837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14840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2024-01-26T09:42:46Z</dcterms:modified>
</cp:coreProperties>
</file>