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8\Desktop\環境省廃棄物実態調査集約結果（12千葉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水洗化人口等!$A$6:$AD$60</definedName>
    <definedName name="_xlnm.Print_Area" localSheetId="2">し尿集計結果!$A$1:$M$37</definedName>
    <definedName name="_xlnm.Print_Area" localSheetId="1">し尿処理状況!$2:$61</definedName>
    <definedName name="_xlnm.Print_Area" localSheetId="0">水洗化人口等!$2:$61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N55" i="2" s="1"/>
  <c r="O56" i="2"/>
  <c r="O57" i="2"/>
  <c r="O58" i="2"/>
  <c r="O59" i="2"/>
  <c r="O60" i="2"/>
  <c r="O61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6" i="2"/>
  <c r="N57" i="2"/>
  <c r="N58" i="2"/>
  <c r="N59" i="2"/>
  <c r="N60" i="2"/>
  <c r="N61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D8" i="1"/>
  <c r="T8" i="1" s="1"/>
  <c r="D9" i="1"/>
  <c r="T9" i="1" s="1"/>
  <c r="D10" i="1"/>
  <c r="T10" i="1" s="1"/>
  <c r="D11" i="1"/>
  <c r="T11" i="1" s="1"/>
  <c r="D12" i="1"/>
  <c r="T12" i="1" s="1"/>
  <c r="D13" i="1"/>
  <c r="N13" i="1" s="1"/>
  <c r="D14" i="1"/>
  <c r="T14" i="1" s="1"/>
  <c r="D15" i="1"/>
  <c r="T15" i="1" s="1"/>
  <c r="D16" i="1"/>
  <c r="T16" i="1" s="1"/>
  <c r="D17" i="1"/>
  <c r="T17" i="1" s="1"/>
  <c r="D18" i="1"/>
  <c r="T18" i="1" s="1"/>
  <c r="D19" i="1"/>
  <c r="F19" i="1" s="1"/>
  <c r="D20" i="1"/>
  <c r="T20" i="1" s="1"/>
  <c r="D21" i="1"/>
  <c r="T21" i="1" s="1"/>
  <c r="D22" i="1"/>
  <c r="T22" i="1" s="1"/>
  <c r="D23" i="1"/>
  <c r="T23" i="1" s="1"/>
  <c r="D24" i="1"/>
  <c r="T24" i="1" s="1"/>
  <c r="D25" i="1"/>
  <c r="N25" i="1" s="1"/>
  <c r="D26" i="1"/>
  <c r="T26" i="1" s="1"/>
  <c r="D27" i="1"/>
  <c r="T27" i="1" s="1"/>
  <c r="D28" i="1"/>
  <c r="T28" i="1" s="1"/>
  <c r="D29" i="1"/>
  <c r="T29" i="1" s="1"/>
  <c r="D30" i="1"/>
  <c r="T30" i="1" s="1"/>
  <c r="D31" i="1"/>
  <c r="L31" i="1" s="1"/>
  <c r="D32" i="1"/>
  <c r="T32" i="1" s="1"/>
  <c r="D33" i="1"/>
  <c r="T33" i="1" s="1"/>
  <c r="D34" i="1"/>
  <c r="T34" i="1" s="1"/>
  <c r="D35" i="1"/>
  <c r="T35" i="1" s="1"/>
  <c r="D36" i="1"/>
  <c r="T36" i="1" s="1"/>
  <c r="D37" i="1"/>
  <c r="N37" i="1" s="1"/>
  <c r="D38" i="1"/>
  <c r="T38" i="1" s="1"/>
  <c r="D39" i="1"/>
  <c r="T39" i="1" s="1"/>
  <c r="D40" i="1"/>
  <c r="T40" i="1" s="1"/>
  <c r="D41" i="1"/>
  <c r="T41" i="1" s="1"/>
  <c r="D42" i="1"/>
  <c r="T42" i="1" s="1"/>
  <c r="D43" i="1"/>
  <c r="L43" i="1" s="1"/>
  <c r="D44" i="1"/>
  <c r="T44" i="1" s="1"/>
  <c r="D45" i="1"/>
  <c r="T45" i="1" s="1"/>
  <c r="D46" i="1"/>
  <c r="T46" i="1" s="1"/>
  <c r="D47" i="1"/>
  <c r="T47" i="1" s="1"/>
  <c r="D48" i="1"/>
  <c r="T48" i="1" s="1"/>
  <c r="D49" i="1"/>
  <c r="F49" i="1" s="1"/>
  <c r="D50" i="1"/>
  <c r="T50" i="1" s="1"/>
  <c r="D51" i="1"/>
  <c r="T51" i="1" s="1"/>
  <c r="D52" i="1"/>
  <c r="T52" i="1" s="1"/>
  <c r="D53" i="1"/>
  <c r="T53" i="1" s="1"/>
  <c r="D54" i="1"/>
  <c r="T54" i="1" s="1"/>
  <c r="D55" i="1"/>
  <c r="T55" i="1" s="1"/>
  <c r="D56" i="1"/>
  <c r="T56" i="1" s="1"/>
  <c r="D57" i="1"/>
  <c r="T57" i="1" s="1"/>
  <c r="D58" i="1"/>
  <c r="T58" i="1" s="1"/>
  <c r="D59" i="1"/>
  <c r="T59" i="1" s="1"/>
  <c r="D60" i="1"/>
  <c r="T60" i="1" s="1"/>
  <c r="D61" i="1"/>
  <c r="N61" i="1" s="1"/>
  <c r="F37" i="1" l="1"/>
  <c r="F13" i="1"/>
  <c r="J49" i="1"/>
  <c r="J25" i="1"/>
  <c r="L55" i="1"/>
  <c r="L37" i="1"/>
  <c r="L19" i="1"/>
  <c r="N55" i="1"/>
  <c r="N31" i="1"/>
  <c r="T43" i="1"/>
  <c r="T25" i="1"/>
  <c r="T13" i="1"/>
  <c r="F60" i="1"/>
  <c r="F54" i="1"/>
  <c r="F48" i="1"/>
  <c r="F42" i="1"/>
  <c r="F36" i="1"/>
  <c r="F30" i="1"/>
  <c r="F24" i="1"/>
  <c r="F18" i="1"/>
  <c r="F12" i="1"/>
  <c r="J60" i="1"/>
  <c r="J54" i="1"/>
  <c r="J48" i="1"/>
  <c r="J42" i="1"/>
  <c r="J36" i="1"/>
  <c r="J30" i="1"/>
  <c r="J24" i="1"/>
  <c r="J18" i="1"/>
  <c r="J12" i="1"/>
  <c r="L60" i="1"/>
  <c r="L54" i="1"/>
  <c r="L48" i="1"/>
  <c r="L42" i="1"/>
  <c r="L36" i="1"/>
  <c r="L30" i="1"/>
  <c r="L24" i="1"/>
  <c r="L18" i="1"/>
  <c r="L12" i="1"/>
  <c r="N60" i="1"/>
  <c r="N54" i="1"/>
  <c r="N48" i="1"/>
  <c r="N42" i="1"/>
  <c r="N36" i="1"/>
  <c r="N30" i="1"/>
  <c r="N24" i="1"/>
  <c r="N18" i="1"/>
  <c r="N12" i="1"/>
  <c r="F43" i="1"/>
  <c r="J13" i="1"/>
  <c r="L25" i="1"/>
  <c r="N19" i="1"/>
  <c r="F59" i="1"/>
  <c r="F53" i="1"/>
  <c r="F47" i="1"/>
  <c r="F41" i="1"/>
  <c r="F35" i="1"/>
  <c r="F29" i="1"/>
  <c r="F23" i="1"/>
  <c r="F17" i="1"/>
  <c r="F11" i="1"/>
  <c r="J59" i="1"/>
  <c r="J53" i="1"/>
  <c r="J47" i="1"/>
  <c r="J41" i="1"/>
  <c r="J35" i="1"/>
  <c r="J29" i="1"/>
  <c r="J23" i="1"/>
  <c r="J17" i="1"/>
  <c r="J11" i="1"/>
  <c r="L59" i="1"/>
  <c r="L53" i="1"/>
  <c r="L47" i="1"/>
  <c r="L41" i="1"/>
  <c r="L35" i="1"/>
  <c r="L29" i="1"/>
  <c r="L23" i="1"/>
  <c r="L17" i="1"/>
  <c r="L11" i="1"/>
  <c r="N59" i="1"/>
  <c r="N53" i="1"/>
  <c r="N47" i="1"/>
  <c r="N41" i="1"/>
  <c r="N35" i="1"/>
  <c r="N29" i="1"/>
  <c r="N23" i="1"/>
  <c r="N17" i="1"/>
  <c r="N11" i="1"/>
  <c r="F55" i="1"/>
  <c r="F25" i="1"/>
  <c r="J61" i="1"/>
  <c r="J43" i="1"/>
  <c r="J19" i="1"/>
  <c r="L49" i="1"/>
  <c r="L13" i="1"/>
  <c r="N43" i="1"/>
  <c r="T61" i="1"/>
  <c r="T49" i="1"/>
  <c r="T31" i="1"/>
  <c r="T19" i="1"/>
  <c r="F58" i="1"/>
  <c r="F52" i="1"/>
  <c r="F46" i="1"/>
  <c r="F40" i="1"/>
  <c r="F34" i="1"/>
  <c r="F28" i="1"/>
  <c r="F22" i="1"/>
  <c r="F16" i="1"/>
  <c r="F10" i="1"/>
  <c r="J58" i="1"/>
  <c r="J52" i="1"/>
  <c r="J46" i="1"/>
  <c r="J40" i="1"/>
  <c r="J34" i="1"/>
  <c r="J28" i="1"/>
  <c r="J22" i="1"/>
  <c r="J16" i="1"/>
  <c r="J10" i="1"/>
  <c r="L58" i="1"/>
  <c r="L52" i="1"/>
  <c r="L46" i="1"/>
  <c r="L40" i="1"/>
  <c r="L34" i="1"/>
  <c r="L28" i="1"/>
  <c r="L22" i="1"/>
  <c r="L16" i="1"/>
  <c r="L10" i="1"/>
  <c r="N58" i="1"/>
  <c r="N52" i="1"/>
  <c r="N46" i="1"/>
  <c r="N40" i="1"/>
  <c r="N34" i="1"/>
  <c r="N28" i="1"/>
  <c r="N22" i="1"/>
  <c r="N16" i="1"/>
  <c r="N10" i="1"/>
  <c r="F61" i="1"/>
  <c r="F31" i="1"/>
  <c r="J55" i="1"/>
  <c r="J37" i="1"/>
  <c r="L61" i="1"/>
  <c r="N49" i="1"/>
  <c r="T37" i="1"/>
  <c r="F57" i="1"/>
  <c r="F51" i="1"/>
  <c r="F45" i="1"/>
  <c r="F39" i="1"/>
  <c r="F33" i="1"/>
  <c r="F27" i="1"/>
  <c r="F21" i="1"/>
  <c r="F15" i="1"/>
  <c r="F9" i="1"/>
  <c r="J57" i="1"/>
  <c r="J51" i="1"/>
  <c r="J45" i="1"/>
  <c r="J39" i="1"/>
  <c r="J33" i="1"/>
  <c r="J27" i="1"/>
  <c r="J21" i="1"/>
  <c r="J15" i="1"/>
  <c r="J9" i="1"/>
  <c r="L57" i="1"/>
  <c r="L51" i="1"/>
  <c r="L45" i="1"/>
  <c r="L39" i="1"/>
  <c r="L33" i="1"/>
  <c r="L27" i="1"/>
  <c r="L21" i="1"/>
  <c r="L15" i="1"/>
  <c r="L9" i="1"/>
  <c r="N57" i="1"/>
  <c r="N51" i="1"/>
  <c r="N45" i="1"/>
  <c r="N39" i="1"/>
  <c r="N33" i="1"/>
  <c r="N27" i="1"/>
  <c r="N21" i="1"/>
  <c r="N15" i="1"/>
  <c r="N9" i="1"/>
  <c r="J31" i="1"/>
  <c r="F56" i="1"/>
  <c r="F50" i="1"/>
  <c r="F44" i="1"/>
  <c r="F38" i="1"/>
  <c r="F32" i="1"/>
  <c r="F26" i="1"/>
  <c r="F20" i="1"/>
  <c r="F14" i="1"/>
  <c r="F8" i="1"/>
  <c r="J56" i="1"/>
  <c r="J50" i="1"/>
  <c r="J44" i="1"/>
  <c r="J38" i="1"/>
  <c r="J32" i="1"/>
  <c r="J26" i="1"/>
  <c r="J20" i="1"/>
  <c r="J14" i="1"/>
  <c r="J8" i="1"/>
  <c r="L56" i="1"/>
  <c r="L50" i="1"/>
  <c r="L44" i="1"/>
  <c r="L38" i="1"/>
  <c r="L32" i="1"/>
  <c r="L26" i="1"/>
  <c r="L20" i="1"/>
  <c r="L14" i="1"/>
  <c r="L8" i="1"/>
  <c r="N56" i="1"/>
  <c r="N50" i="1"/>
  <c r="N44" i="1"/>
  <c r="N38" i="1"/>
  <c r="N32" i="1"/>
  <c r="N26" i="1"/>
  <c r="N20" i="1"/>
  <c r="N14" i="1"/>
  <c r="N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1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<sst xmlns="http://schemas.openxmlformats.org/spreadsheetml/2006/main" count="980" uniqueCount="370">
  <si>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</si>
  <si>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</si>
  <si>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</si>
  <si>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</si>
  <si>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</si>
  <si>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</si>
  <si>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</si>
  <si>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</si>
  <si>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</si>
  <si>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</si>
  <si>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</si>
  <si>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</si>
  <si>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</si>
  <si>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</si>
  <si>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</si>
  <si>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</si>
  <si>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</si>
  <si>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</si>
  <si>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</si>
  <si>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</si>
  <si>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</si>
  <si>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</si>
  <si>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</si>
  <si>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</si>
  <si>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</si>
  <si>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</si>
  <si>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</si>
  <si>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</si>
  <si>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</si>
  <si>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</si>
  <si>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</si>
  <si>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</si>
  <si>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</si>
  <si>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</si>
  <si>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</si>
  <si>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</si>
  <si>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</si>
  <si>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</si>
  <si>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</si>
  <si>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</si>
  <si>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</si>
  <si>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</si>
  <si>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</si>
  <si>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</si>
  <si>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</si>
  <si>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</si>
  <si>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</si>
  <si>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</si>
  <si>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</si>
  <si>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</si>
  <si>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</si>
  <si>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</si>
  <si>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</si>
  <si>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</si>
  <si>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</si>
  <si>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</si>
  <si>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</si>
  <si>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</si>
  <si>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</si>
  <si>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</si>
  <si>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</si>
  <si>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</si>
  <si>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</si>
  <si>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</si>
  <si>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</si>
  <si>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</si>
  <si>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</si>
  <si>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</si>
  <si>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</si>
  <si>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</si>
  <si>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</si>
  <si>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</si>
  <si>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</si>
  <si>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</si>
  <si>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</si>
  <si>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</si>
  <si>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</si>
  <si>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</si>
  <si>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</si>
  <si>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</si>
  <si>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</si>
  <si>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</si>
  <si>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</si>
  <si>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</si>
  <si>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</si>
  <si>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</si>
  <si>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</si>
  <si>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</si>
  <si>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</si>
  <si>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</si>
  <si>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</si>
  <si>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</si>
  <si>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</si>
  <si>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</si>
  <si>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</si>
  <si>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</si>
  <si>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</si>
  <si>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</si>
  <si>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</si>
  <si>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</si>
  <si>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</si>
  <si>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</si>
  <si>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</si>
  <si>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</si>
  <si>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</si>
  <si>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</si>
  <si>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</si>
  <si>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</si>
  <si>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</si>
  <si>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</si>
  <si>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</si>
  <si>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</si>
  <si>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</si>
  <si>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</si>
  <si>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</si>
  <si>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</si>
  <si>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</si>
  <si>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</si>
  <si>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</si>
  <si>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</si>
  <si>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</si>
  <si>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</si>
  <si>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</si>
  <si>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</si>
  <si>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</si>
  <si>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</si>
  <si>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</si>
  <si>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</si>
  <si>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</si>
  <si>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</si>
  <si>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</si>
  <si>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</si>
  <si>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</si>
  <si>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</si>
  <si>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</si>
  <si>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</si>
  <si>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</si>
  <si>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</si>
  <si>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</si>
  <si>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</si>
  <si>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</si>
  <si>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</si>
  <si>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</si>
  <si>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</si>
  <si>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</si>
  <si>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</si>
  <si>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</si>
  <si>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</si>
  <si>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</si>
  <si>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</si>
  <si>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</si>
  <si>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</si>
  <si>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</si>
  <si>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</si>
  <si>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</si>
  <si>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</si>
  <si>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</si>
  <si>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</si>
  <si>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</si>
  <si>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</si>
  <si>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</si>
  <si>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</si>
  <si>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</si>
  <si>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</si>
  <si>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</si>
  <si>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</si>
  <si>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</si>
  <si>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</si>
  <si>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</si>
  <si>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</si>
  <si>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</si>
  <si>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</si>
  <si>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</si>
  <si>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</si>
  <si>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</si>
  <si>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</si>
  <si>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</si>
  <si>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</si>
  <si>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</si>
  <si>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</si>
  <si>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</si>
  <si>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</si>
  <si>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</si>
  <si>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</si>
  <si>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</si>
  <si>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</si>
  <si>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</si>
  <si>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</si>
  <si>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</si>
  <si>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</si>
  <si>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</si>
  <si>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</si>
  <si>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</si>
  <si>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</si>
  <si>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</si>
  <si>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</si>
  <si>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</si>
  <si>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</si>
  <si>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</si>
  <si>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</si>
  <si>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</si>
  <si>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</si>
  <si>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</si>
  <si>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</si>
  <si>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</si>
  <si>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</si>
  <si>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</si>
  <si>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</si>
  <si>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</si>
  <si>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</si>
  <si>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</si>
  <si>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</si>
  <si>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</si>
  <si>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</si>
  <si>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</si>
  <si>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</si>
  <si>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</si>
  <si>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</si>
  <si>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</si>
  <si>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</si>
  <si>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</si>
  <si>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</si>
  <si>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</si>
  <si>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</si>
  <si>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</si>
  <si>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</si>
  <si>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</si>
  <si>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</si>
  <si>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</si>
  <si>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</si>
  <si>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</si>
  <si>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</si>
  <si>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</si>
  <si>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</si>
  <si>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</si>
  <si>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</si>
  <si>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</si>
  <si>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</si>
  <si>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</si>
  <si>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</si>
  <si>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</si>
  <si>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</si>
  <si>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</si>
  <si>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</si>
  <si>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</si>
  <si>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</si>
  <si>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</si>
  <si>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</si>
  <si>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</si>
  <si>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</si>
  <si>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</si>
  <si>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</si>
  <si>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</si>
  <si>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</si>
  <si>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</si>
  <si>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</si>
  <si>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</si>
  <si>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12000</t>
  </si>
  <si>
    <t>水洗化人口等（令和4年度実績）</t>
    <phoneticPr fontId="3"/>
  </si>
  <si>
    <t>し尿処理の状況（令和4年度実績）</t>
    <phoneticPr fontId="3"/>
  </si>
  <si>
    <t>12100</t>
  </si>
  <si>
    <t>千葉市</t>
  </si>
  <si>
    <t/>
  </si>
  <si>
    <t>○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</si>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</sst>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1.75" style="69" customWidth="1"/>
    <col min="22" max="25" width="8.625" style="65" customWidth="1"/>
    <col min="26" max="29" width="9" style="65"/>
    <col min="30" max="31" width="9" style="181"/>
    <col min="32" max="16384" width="9" style="65"/>
  </cols>
  <sheetData>
    <row r="1" spans="1:31" ht="17.25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42</v>
      </c>
      <c r="B7" s="108" t="s">
        <v>257</v>
      </c>
      <c r="C7" s="92" t="s">
        <v>199</v>
      </c>
      <c r="D7" s="93">
        <f>+SUM(E7,+I7)</f>
        <v>6312610</v>
      </c>
      <c r="E7" s="93">
        <f>+SUM(G7+H7)</f>
        <v>108361</v>
      </c>
      <c r="F7" s="94">
        <f>IF(D7&gt;0,E7/D7*100,"-")</f>
        <v>1.7165799883091148</v>
      </c>
      <c r="G7" s="93">
        <f>SUM(G$8:G$207)</f>
        <v>107931</v>
      </c>
      <c r="H7" s="93">
        <f>SUM(H$8:H$207)</f>
        <v>430</v>
      </c>
      <c r="I7" s="93">
        <f>+SUM(K7,+M7,O7+P7)</f>
        <v>6204249</v>
      </c>
      <c r="J7" s="94">
        <f>IF(D7&gt;0,I7/D7*100,"-")</f>
        <v>98.283420011690879</v>
      </c>
      <c r="K7" s="93">
        <f>SUM(K$8:K$207)</f>
        <v>4650335</v>
      </c>
      <c r="L7" s="94">
        <f>IF(D7&gt;0,K7/D7*100,"-")</f>
        <v>73.667389558360171</v>
      </c>
      <c r="M7" s="93">
        <f>SUM(M$8:M$207)</f>
        <v>7818</v>
      </c>
      <c r="N7" s="94">
        <f>IF(D7&gt;0,M7/D7*100,"-")</f>
        <v>0.12384734681851088</v>
      </c>
      <c r="O7" s="91">
        <f>SUM(O$8:O$207)</f>
        <v>39435</v>
      </c>
      <c r="P7" s="93">
        <f>SUM(Q7:S7)</f>
        <v>1506661</v>
      </c>
      <c r="Q7" s="93">
        <f>SUM(Q$8:Q$207)</f>
        <v>619747</v>
      </c>
      <c r="R7" s="93">
        <f>SUM(R$8:R$207)</f>
        <v>881926</v>
      </c>
      <c r="S7" s="93">
        <f>SUM(S$8:S$207)</f>
        <v>4988</v>
      </c>
      <c r="T7" s="94">
        <f>IF(D7&gt;0,P7/D7*100,"-")</f>
        <v>23.867481121121056</v>
      </c>
      <c r="U7" s="93">
        <f>SUM(U$8:U$207)</f>
        <v>173127</v>
      </c>
      <c r="V7" s="95">
        <f t="shared" ref="V7:AC7" si="0">COUNTIF(V$8:V$207,"○")</f>
        <v>41</v>
      </c>
      <c r="W7" s="95">
        <f t="shared" si="0"/>
        <v>8</v>
      </c>
      <c r="X7" s="95">
        <f t="shared" si="0"/>
        <v>0</v>
      </c>
      <c r="Y7" s="95">
        <f t="shared" si="0"/>
        <v>5</v>
      </c>
      <c r="Z7" s="95">
        <f t="shared" si="0"/>
        <v>37</v>
      </c>
      <c r="AA7" s="95">
        <f t="shared" si="0"/>
        <v>3</v>
      </c>
      <c r="AB7" s="95">
        <f t="shared" si="0"/>
        <v>1</v>
      </c>
      <c r="AC7" s="95">
        <f t="shared" si="0"/>
        <v>13</v>
      </c>
    </row>
    <row r="8" spans="1:31" ht="13.5" customHeight="1">
      <c r="A8" s="85" t="s">
        <v>42</v>
      </c>
      <c r="B8" s="86" t="s">
        <v>260</v>
      </c>
      <c r="C8" s="85" t="s">
        <v>261</v>
      </c>
      <c r="D8" s="87">
        <f>+SUM(E8,+I8)</f>
        <v>978801</v>
      </c>
      <c r="E8" s="87">
        <f>+SUM(G8+H8)</f>
        <v>2812</v>
      </c>
      <c r="F8" s="106">
        <f>IF(D8&gt;0,E8/D8*100,"-")</f>
        <v>0.2872902663564913</v>
      </c>
      <c r="G8" s="87">
        <v>2812</v>
      </c>
      <c r="H8" s="87">
        <v>0</v>
      </c>
      <c r="I8" s="87">
        <f>+SUM(K8,+M8,O8+P8)</f>
        <v>975989</v>
      </c>
      <c r="J8" s="88">
        <f>IF(D8&gt;0,I8/D8*100,"-")</f>
        <v>99.712709733643507</v>
      </c>
      <c r="K8" s="87">
        <v>948514</v>
      </c>
      <c r="L8" s="88">
        <f>IF(D8&gt;0,K8/D8*100,"-")</f>
        <v>96.905704019509585</v>
      </c>
      <c r="M8" s="87">
        <v>0</v>
      </c>
      <c r="N8" s="88">
        <f>IF(D8&gt;0,M8/D8*100,"-")</f>
        <v>0</v>
      </c>
      <c r="O8" s="87">
        <v>3746</v>
      </c>
      <c r="P8" s="87">
        <f>SUM(Q8:S8)</f>
        <v>23729</v>
      </c>
      <c r="Q8" s="87">
        <v>12911</v>
      </c>
      <c r="R8" s="87">
        <v>10818</v>
      </c>
      <c r="S8" s="87">
        <v>0</v>
      </c>
      <c r="T8" s="88">
        <f>IF(D8&gt;0,P8/D8*100,"-")</f>
        <v>2.4242925783688412</v>
      </c>
      <c r="U8" s="87">
        <v>28239</v>
      </c>
      <c r="V8" s="85"/>
      <c r="W8" s="85"/>
      <c r="X8" s="85"/>
      <c r="Y8" s="85" t="s">
        <v>263</v>
      </c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42</v>
      </c>
      <c r="B9" s="86" t="s">
        <v>264</v>
      </c>
      <c r="C9" s="85" t="s">
        <v>265</v>
      </c>
      <c r="D9" s="87">
        <f>+SUM(E9,+I9)</f>
        <v>56685</v>
      </c>
      <c r="E9" s="87">
        <f>+SUM(G9+H9)</f>
        <v>4547</v>
      </c>
      <c r="F9" s="106">
        <f>IF(D9&gt;0,E9/D9*100,"-")</f>
        <v>8.0215224486195638</v>
      </c>
      <c r="G9" s="87">
        <v>4547</v>
      </c>
      <c r="H9" s="87">
        <v>0</v>
      </c>
      <c r="I9" s="87">
        <f>+SUM(K9,+M9,O9+P9)</f>
        <v>52138</v>
      </c>
      <c r="J9" s="88">
        <f>IF(D9&gt;0,I9/D9*100,"-")</f>
        <v>91.978477551380436</v>
      </c>
      <c r="K9" s="87">
        <v>22255</v>
      </c>
      <c r="L9" s="88">
        <f>IF(D9&gt;0,K9/D9*100,"-")</f>
        <v>39.260827379377261</v>
      </c>
      <c r="M9" s="87">
        <v>2219</v>
      </c>
      <c r="N9" s="88">
        <f>IF(D9&gt;0,M9/D9*100,"-")</f>
        <v>3.9146158595748437</v>
      </c>
      <c r="O9" s="87">
        <v>0</v>
      </c>
      <c r="P9" s="87">
        <f>SUM(Q9:S9)</f>
        <v>27664</v>
      </c>
      <c r="Q9" s="87">
        <v>22815</v>
      </c>
      <c r="R9" s="87">
        <v>4849</v>
      </c>
      <c r="S9" s="87">
        <v>0</v>
      </c>
      <c r="T9" s="88">
        <f>IF(D9&gt;0,P9/D9*100,"-")</f>
        <v>48.803034312428331</v>
      </c>
      <c r="U9" s="87">
        <v>2466</v>
      </c>
      <c r="V9" s="85" t="s">
        <v>263</v>
      </c>
      <c r="W9" s="85"/>
      <c r="X9" s="85"/>
      <c r="Y9" s="85"/>
      <c r="Z9" s="85" t="s">
        <v>263</v>
      </c>
      <c r="AA9" s="85"/>
      <c r="AB9" s="85"/>
      <c r="AC9" s="85"/>
      <c r="AD9" s="184" t="s">
        <v>262</v>
      </c>
    </row>
    <row r="10" spans="1:31" ht="13.5" customHeight="1">
      <c r="A10" s="85" t="s">
        <v>42</v>
      </c>
      <c r="B10" s="86" t="s">
        <v>266</v>
      </c>
      <c r="C10" s="85" t="s">
        <v>267</v>
      </c>
      <c r="D10" s="87">
        <f>+SUM(E10,+I10)</f>
        <v>492275</v>
      </c>
      <c r="E10" s="87">
        <f>+SUM(G10+H10)</f>
        <v>3564</v>
      </c>
      <c r="F10" s="106">
        <f>IF(D10&gt;0,E10/D10*100,"-")</f>
        <v>0.72398557716723377</v>
      </c>
      <c r="G10" s="87">
        <v>3564</v>
      </c>
      <c r="H10" s="87">
        <v>0</v>
      </c>
      <c r="I10" s="87">
        <f>+SUM(K10,+M10,O10+P10)</f>
        <v>488711</v>
      </c>
      <c r="J10" s="88">
        <f>IF(D10&gt;0,I10/D10*100,"-")</f>
        <v>99.276014422832773</v>
      </c>
      <c r="K10" s="87">
        <v>351250</v>
      </c>
      <c r="L10" s="88">
        <f>IF(D10&gt;0,K10/D10*100,"-")</f>
        <v>71.352394494946921</v>
      </c>
      <c r="M10" s="87">
        <v>0</v>
      </c>
      <c r="N10" s="88">
        <f>IF(D10&gt;0,M10/D10*100,"-")</f>
        <v>0</v>
      </c>
      <c r="O10" s="87">
        <v>0</v>
      </c>
      <c r="P10" s="87">
        <f>SUM(Q10:S10)</f>
        <v>137461</v>
      </c>
      <c r="Q10" s="87">
        <v>78272</v>
      </c>
      <c r="R10" s="87">
        <v>59189</v>
      </c>
      <c r="S10" s="87">
        <v>0</v>
      </c>
      <c r="T10" s="88">
        <f>IF(D10&gt;0,P10/D10*100,"-")</f>
        <v>27.923619927885834</v>
      </c>
      <c r="U10" s="87">
        <v>17380</v>
      </c>
      <c r="V10" s="85"/>
      <c r="W10" s="85" t="s">
        <v>263</v>
      </c>
      <c r="X10" s="85"/>
      <c r="Y10" s="85"/>
      <c r="Z10" s="85"/>
      <c r="AA10" s="85"/>
      <c r="AB10" s="85"/>
      <c r="AC10" s="85" t="s">
        <v>263</v>
      </c>
      <c r="AD10" s="184" t="s">
        <v>262</v>
      </c>
    </row>
    <row r="11" spans="1:31" ht="13.5" customHeight="1">
      <c r="A11" s="85" t="s">
        <v>42</v>
      </c>
      <c r="B11" s="86" t="s">
        <v>268</v>
      </c>
      <c r="C11" s="85" t="s">
        <v>269</v>
      </c>
      <c r="D11" s="87">
        <f>+SUM(E11,+I11)</f>
        <v>647032</v>
      </c>
      <c r="E11" s="87">
        <f>+SUM(G11+H11)</f>
        <v>1529</v>
      </c>
      <c r="F11" s="106">
        <f>IF(D11&gt;0,E11/D11*100,"-")</f>
        <v>0.23630979611518441</v>
      </c>
      <c r="G11" s="87">
        <v>1529</v>
      </c>
      <c r="H11" s="87">
        <v>0</v>
      </c>
      <c r="I11" s="87">
        <f>+SUM(K11,+M11,O11+P11)</f>
        <v>645503</v>
      </c>
      <c r="J11" s="88">
        <f>IF(D11&gt;0,I11/D11*100,"-")</f>
        <v>99.763690203884821</v>
      </c>
      <c r="K11" s="87">
        <v>557119</v>
      </c>
      <c r="L11" s="88">
        <f>IF(D11&gt;0,K11/D11*100,"-")</f>
        <v>86.103778483908059</v>
      </c>
      <c r="M11" s="87">
        <v>0</v>
      </c>
      <c r="N11" s="88">
        <f>IF(D11&gt;0,M11/D11*100,"-")</f>
        <v>0</v>
      </c>
      <c r="O11" s="87">
        <v>0</v>
      </c>
      <c r="P11" s="87">
        <f>SUM(Q11:S11)</f>
        <v>88384</v>
      </c>
      <c r="Q11" s="87">
        <v>23438</v>
      </c>
      <c r="R11" s="87">
        <v>64946</v>
      </c>
      <c r="S11" s="87">
        <v>0</v>
      </c>
      <c r="T11" s="88">
        <f>IF(D11&gt;0,P11/D11*100,"-")</f>
        <v>13.659911719976755</v>
      </c>
      <c r="U11" s="87">
        <v>19149</v>
      </c>
      <c r="V11" s="85" t="s">
        <v>263</v>
      </c>
      <c r="W11" s="85"/>
      <c r="X11" s="85"/>
      <c r="Y11" s="85"/>
      <c r="Z11" s="85"/>
      <c r="AA11" s="85"/>
      <c r="AB11" s="85"/>
      <c r="AC11" s="85" t="s">
        <v>263</v>
      </c>
      <c r="AD11" s="184" t="s">
        <v>262</v>
      </c>
    </row>
    <row r="12" spans="1:31" ht="13.5" customHeight="1">
      <c r="A12" s="85" t="s">
        <v>42</v>
      </c>
      <c r="B12" s="86" t="s">
        <v>270</v>
      </c>
      <c r="C12" s="85" t="s">
        <v>271</v>
      </c>
      <c r="D12" s="87">
        <f>+SUM(E12,+I12)</f>
        <v>44866</v>
      </c>
      <c r="E12" s="87">
        <f>+SUM(G12+H12)</f>
        <v>4564</v>
      </c>
      <c r="F12" s="106">
        <f>IF(D12&gt;0,E12/D12*100,"-")</f>
        <v>10.172513707484509</v>
      </c>
      <c r="G12" s="87">
        <v>4564</v>
      </c>
      <c r="H12" s="87">
        <v>0</v>
      </c>
      <c r="I12" s="87">
        <f>+SUM(K12,+M12,O12+P12)</f>
        <v>40302</v>
      </c>
      <c r="J12" s="88">
        <f>IF(D12&gt;0,I12/D12*100,"-")</f>
        <v>89.827486292515488</v>
      </c>
      <c r="K12" s="87">
        <v>5500</v>
      </c>
      <c r="L12" s="88">
        <f>IF(D12&gt;0,K12/D12*100,"-")</f>
        <v>12.258725984041368</v>
      </c>
      <c r="M12" s="87">
        <v>0</v>
      </c>
      <c r="N12" s="88">
        <f>IF(D12&gt;0,M12/D12*100,"-")</f>
        <v>0</v>
      </c>
      <c r="O12" s="87">
        <v>0</v>
      </c>
      <c r="P12" s="87">
        <f>SUM(Q12:S12)</f>
        <v>34802</v>
      </c>
      <c r="Q12" s="87">
        <v>18359</v>
      </c>
      <c r="R12" s="87">
        <v>16443</v>
      </c>
      <c r="S12" s="87">
        <v>0</v>
      </c>
      <c r="T12" s="88">
        <f>IF(D12&gt;0,P12/D12*100,"-")</f>
        <v>77.568760308474126</v>
      </c>
      <c r="U12" s="87">
        <v>499</v>
      </c>
      <c r="V12" s="85"/>
      <c r="W12" s="85"/>
      <c r="X12" s="85"/>
      <c r="Y12" s="85" t="s">
        <v>263</v>
      </c>
      <c r="Z12" s="85"/>
      <c r="AA12" s="85"/>
      <c r="AB12" s="85"/>
      <c r="AC12" s="85" t="s">
        <v>263</v>
      </c>
      <c r="AD12" s="184" t="s">
        <v>262</v>
      </c>
    </row>
    <row r="13" spans="1:31" ht="13.5" customHeight="1">
      <c r="A13" s="85" t="s">
        <v>42</v>
      </c>
      <c r="B13" s="86" t="s">
        <v>272</v>
      </c>
      <c r="C13" s="85" t="s">
        <v>273</v>
      </c>
      <c r="D13" s="87">
        <f>+SUM(E13,+I13)</f>
        <v>136288</v>
      </c>
      <c r="E13" s="87">
        <f>+SUM(G13+H13)</f>
        <v>4089</v>
      </c>
      <c r="F13" s="106">
        <f>IF(D13&gt;0,E13/D13*100,"-")</f>
        <v>3.000264146513266</v>
      </c>
      <c r="G13" s="87">
        <v>4089</v>
      </c>
      <c r="H13" s="87">
        <v>0</v>
      </c>
      <c r="I13" s="87">
        <f>+SUM(K13,+M13,O13+P13)</f>
        <v>132199</v>
      </c>
      <c r="J13" s="88">
        <f>IF(D13&gt;0,I13/D13*100,"-")</f>
        <v>96.99973585348674</v>
      </c>
      <c r="K13" s="87">
        <v>66781</v>
      </c>
      <c r="L13" s="88">
        <f>IF(D13&gt;0,K13/D13*100,"-")</f>
        <v>48.999911951162247</v>
      </c>
      <c r="M13" s="87">
        <v>0</v>
      </c>
      <c r="N13" s="88">
        <f>IF(D13&gt;0,M13/D13*100,"-")</f>
        <v>0</v>
      </c>
      <c r="O13" s="87">
        <v>0</v>
      </c>
      <c r="P13" s="87">
        <f>SUM(Q13:S13)</f>
        <v>65418</v>
      </c>
      <c r="Q13" s="87">
        <v>21806</v>
      </c>
      <c r="R13" s="87">
        <v>43612</v>
      </c>
      <c r="S13" s="87">
        <v>0</v>
      </c>
      <c r="T13" s="88">
        <f>IF(D13&gt;0,P13/D13*100,"-")</f>
        <v>47.999823902324493</v>
      </c>
      <c r="U13" s="87">
        <v>2896</v>
      </c>
      <c r="V13" s="85" t="s">
        <v>263</v>
      </c>
      <c r="W13" s="85"/>
      <c r="X13" s="85"/>
      <c r="Y13" s="85"/>
      <c r="Z13" s="85" t="s">
        <v>263</v>
      </c>
      <c r="AA13" s="85"/>
      <c r="AB13" s="85"/>
      <c r="AC13" s="85"/>
      <c r="AD13" s="184" t="s">
        <v>262</v>
      </c>
    </row>
    <row r="14" spans="1:31" ht="13.5" customHeight="1">
      <c r="A14" s="85" t="s">
        <v>42</v>
      </c>
      <c r="B14" s="86" t="s">
        <v>274</v>
      </c>
      <c r="C14" s="85" t="s">
        <v>275</v>
      </c>
      <c r="D14" s="87">
        <f>+SUM(E14,+I14)</f>
        <v>497411</v>
      </c>
      <c r="E14" s="87">
        <f>+SUM(G14+H14)</f>
        <v>1451</v>
      </c>
      <c r="F14" s="106">
        <f>IF(D14&gt;0,E14/D14*100,"-")</f>
        <v>0.29171047684912477</v>
      </c>
      <c r="G14" s="87">
        <v>1451</v>
      </c>
      <c r="H14" s="87">
        <v>0</v>
      </c>
      <c r="I14" s="87">
        <f>+SUM(K14,+M14,O14+P14)</f>
        <v>495960</v>
      </c>
      <c r="J14" s="88">
        <f>IF(D14&gt;0,I14/D14*100,"-")</f>
        <v>99.708289523150867</v>
      </c>
      <c r="K14" s="87">
        <v>423368</v>
      </c>
      <c r="L14" s="88">
        <f>IF(D14&gt;0,K14/D14*100,"-")</f>
        <v>85.114321959104245</v>
      </c>
      <c r="M14" s="87">
        <v>0</v>
      </c>
      <c r="N14" s="88">
        <f>IF(D14&gt;0,M14/D14*100,"-")</f>
        <v>0</v>
      </c>
      <c r="O14" s="87">
        <v>0</v>
      </c>
      <c r="P14" s="87">
        <f>SUM(Q14:S14)</f>
        <v>72592</v>
      </c>
      <c r="Q14" s="87">
        <v>16870</v>
      </c>
      <c r="R14" s="87">
        <v>55722</v>
      </c>
      <c r="S14" s="87">
        <v>0</v>
      </c>
      <c r="T14" s="88">
        <f>IF(D14&gt;0,P14/D14*100,"-")</f>
        <v>14.593967564046634</v>
      </c>
      <c r="U14" s="87">
        <v>17620</v>
      </c>
      <c r="V14" s="85"/>
      <c r="W14" s="85" t="s">
        <v>263</v>
      </c>
      <c r="X14" s="85"/>
      <c r="Y14" s="85"/>
      <c r="Z14" s="85" t="s">
        <v>263</v>
      </c>
      <c r="AA14" s="85"/>
      <c r="AB14" s="85"/>
      <c r="AC14" s="85"/>
      <c r="AD14" s="184" t="s">
        <v>262</v>
      </c>
    </row>
    <row r="15" spans="1:31" ht="13.5" customHeight="1">
      <c r="A15" s="85" t="s">
        <v>42</v>
      </c>
      <c r="B15" s="86" t="s">
        <v>276</v>
      </c>
      <c r="C15" s="85" t="s">
        <v>277</v>
      </c>
      <c r="D15" s="87">
        <f>+SUM(E15,+I15)</f>
        <v>153647</v>
      </c>
      <c r="E15" s="87">
        <f>+SUM(G15+H15)</f>
        <v>4504</v>
      </c>
      <c r="F15" s="106">
        <f>IF(D15&gt;0,E15/D15*100,"-")</f>
        <v>2.9313946904267576</v>
      </c>
      <c r="G15" s="87">
        <v>4504</v>
      </c>
      <c r="H15" s="87">
        <v>0</v>
      </c>
      <c r="I15" s="87">
        <f>+SUM(K15,+M15,O15+P15)</f>
        <v>149143</v>
      </c>
      <c r="J15" s="88">
        <f>IF(D15&gt;0,I15/D15*100,"-")</f>
        <v>97.068605309573243</v>
      </c>
      <c r="K15" s="87">
        <v>102389</v>
      </c>
      <c r="L15" s="88">
        <f>IF(D15&gt;0,K15/D15*100,"-")</f>
        <v>66.639114333504722</v>
      </c>
      <c r="M15" s="87">
        <v>0</v>
      </c>
      <c r="N15" s="88">
        <f>IF(D15&gt;0,M15/D15*100,"-")</f>
        <v>0</v>
      </c>
      <c r="O15" s="87">
        <v>0</v>
      </c>
      <c r="P15" s="87">
        <f>SUM(Q15:S15)</f>
        <v>46754</v>
      </c>
      <c r="Q15" s="87">
        <v>25338</v>
      </c>
      <c r="R15" s="87">
        <v>21416</v>
      </c>
      <c r="S15" s="87">
        <v>0</v>
      </c>
      <c r="T15" s="88">
        <f>IF(D15&gt;0,P15/D15*100,"-")</f>
        <v>30.429490976068518</v>
      </c>
      <c r="U15" s="87">
        <v>4177</v>
      </c>
      <c r="V15" s="85" t="s">
        <v>263</v>
      </c>
      <c r="W15" s="85"/>
      <c r="X15" s="85"/>
      <c r="Y15" s="85"/>
      <c r="Z15" s="85"/>
      <c r="AA15" s="85"/>
      <c r="AB15" s="85" t="s">
        <v>263</v>
      </c>
      <c r="AC15" s="85"/>
      <c r="AD15" s="184" t="s">
        <v>262</v>
      </c>
    </row>
    <row r="16" spans="1:31" ht="13.5" customHeight="1">
      <c r="A16" s="85" t="s">
        <v>42</v>
      </c>
      <c r="B16" s="86" t="s">
        <v>278</v>
      </c>
      <c r="C16" s="85" t="s">
        <v>279</v>
      </c>
      <c r="D16" s="87">
        <f>+SUM(E16,+I16)</f>
        <v>87437</v>
      </c>
      <c r="E16" s="87">
        <f>+SUM(G16+H16)</f>
        <v>3492</v>
      </c>
      <c r="F16" s="106">
        <f>IF(D16&gt;0,E16/D16*100,"-")</f>
        <v>3.9937326303509955</v>
      </c>
      <c r="G16" s="87">
        <v>3492</v>
      </c>
      <c r="H16" s="87">
        <v>0</v>
      </c>
      <c r="I16" s="87">
        <f>+SUM(K16,+M16,O16+P16)</f>
        <v>83945</v>
      </c>
      <c r="J16" s="88">
        <f>IF(D16&gt;0,I16/D16*100,"-")</f>
        <v>96.006267369648995</v>
      </c>
      <c r="K16" s="87">
        <v>30338</v>
      </c>
      <c r="L16" s="88">
        <f>IF(D16&gt;0,K16/D16*100,"-")</f>
        <v>34.696981826915376</v>
      </c>
      <c r="M16" s="87">
        <v>0</v>
      </c>
      <c r="N16" s="88">
        <f>IF(D16&gt;0,M16/D16*100,"-")</f>
        <v>0</v>
      </c>
      <c r="O16" s="87">
        <v>7592</v>
      </c>
      <c r="P16" s="87">
        <f>SUM(Q16:S16)</f>
        <v>46015</v>
      </c>
      <c r="Q16" s="87">
        <v>20336</v>
      </c>
      <c r="R16" s="87">
        <v>25679</v>
      </c>
      <c r="S16" s="87">
        <v>0</v>
      </c>
      <c r="T16" s="88">
        <f>IF(D16&gt;0,P16/D16*100,"-")</f>
        <v>52.626462481558143</v>
      </c>
      <c r="U16" s="87">
        <v>1493</v>
      </c>
      <c r="V16" s="85" t="s">
        <v>263</v>
      </c>
      <c r="W16" s="85"/>
      <c r="X16" s="85"/>
      <c r="Y16" s="85"/>
      <c r="Z16" s="85" t="s">
        <v>263</v>
      </c>
      <c r="AA16" s="85"/>
      <c r="AB16" s="85"/>
      <c r="AC16" s="85"/>
      <c r="AD16" s="184" t="s">
        <v>262</v>
      </c>
    </row>
    <row r="17" spans="1:30" ht="13.5" customHeight="1">
      <c r="A17" s="85" t="s">
        <v>42</v>
      </c>
      <c r="B17" s="86" t="s">
        <v>280</v>
      </c>
      <c r="C17" s="85" t="s">
        <v>281</v>
      </c>
      <c r="D17" s="87">
        <f>+SUM(E17,+I17)</f>
        <v>130567</v>
      </c>
      <c r="E17" s="87">
        <f>+SUM(G17+H17)</f>
        <v>1504</v>
      </c>
      <c r="F17" s="106">
        <f>IF(D17&gt;0,E17/D17*100,"-")</f>
        <v>1.1518990250216365</v>
      </c>
      <c r="G17" s="87">
        <v>1504</v>
      </c>
      <c r="H17" s="87">
        <v>0</v>
      </c>
      <c r="I17" s="87">
        <f>+SUM(K17,+M17,O17+P17)</f>
        <v>129063</v>
      </c>
      <c r="J17" s="88">
        <f>IF(D17&gt;0,I17/D17*100,"-")</f>
        <v>98.848100974978365</v>
      </c>
      <c r="K17" s="87">
        <v>98550</v>
      </c>
      <c r="L17" s="88">
        <f>IF(D17&gt;0,K17/D17*100,"-")</f>
        <v>75.478489970666402</v>
      </c>
      <c r="M17" s="87">
        <v>0</v>
      </c>
      <c r="N17" s="88">
        <f>IF(D17&gt;0,M17/D17*100,"-")</f>
        <v>0</v>
      </c>
      <c r="O17" s="87">
        <v>1634</v>
      </c>
      <c r="P17" s="87">
        <f>SUM(Q17:S17)</f>
        <v>28879</v>
      </c>
      <c r="Q17" s="87">
        <v>8767</v>
      </c>
      <c r="R17" s="87">
        <v>18087</v>
      </c>
      <c r="S17" s="87">
        <v>2025</v>
      </c>
      <c r="T17" s="88">
        <f>IF(D17&gt;0,P17/D17*100,"-")</f>
        <v>22.118146239095637</v>
      </c>
      <c r="U17" s="87">
        <v>6339</v>
      </c>
      <c r="V17" s="85" t="s">
        <v>263</v>
      </c>
      <c r="W17" s="85"/>
      <c r="X17" s="85"/>
      <c r="Y17" s="85"/>
      <c r="Z17" s="85" t="s">
        <v>263</v>
      </c>
      <c r="AA17" s="85"/>
      <c r="AB17" s="85"/>
      <c r="AC17" s="85"/>
      <c r="AD17" s="184" t="s">
        <v>262</v>
      </c>
    </row>
    <row r="18" spans="1:30" ht="13.5" customHeight="1">
      <c r="A18" s="85" t="s">
        <v>42</v>
      </c>
      <c r="B18" s="86" t="s">
        <v>282</v>
      </c>
      <c r="C18" s="85" t="s">
        <v>283</v>
      </c>
      <c r="D18" s="87">
        <f>+SUM(E18,+I18)</f>
        <v>171571</v>
      </c>
      <c r="E18" s="87">
        <f>+SUM(G18+H18)</f>
        <v>1118</v>
      </c>
      <c r="F18" s="106">
        <f>IF(D18&gt;0,E18/D18*100,"-")</f>
        <v>0.65162527466763032</v>
      </c>
      <c r="G18" s="87">
        <v>1118</v>
      </c>
      <c r="H18" s="87">
        <v>0</v>
      </c>
      <c r="I18" s="87">
        <f>+SUM(K18,+M18,O18+P18)</f>
        <v>170453</v>
      </c>
      <c r="J18" s="88">
        <f>IF(D18&gt;0,I18/D18*100,"-")</f>
        <v>99.348374725332363</v>
      </c>
      <c r="K18" s="87">
        <v>156867</v>
      </c>
      <c r="L18" s="88">
        <f>IF(D18&gt;0,K18/D18*100,"-")</f>
        <v>91.429787085230018</v>
      </c>
      <c r="M18" s="87">
        <v>0</v>
      </c>
      <c r="N18" s="88">
        <f>IF(D18&gt;0,M18/D18*100,"-")</f>
        <v>0</v>
      </c>
      <c r="O18" s="87">
        <v>221</v>
      </c>
      <c r="P18" s="87">
        <f>SUM(Q18:S18)</f>
        <v>13365</v>
      </c>
      <c r="Q18" s="87">
        <v>6023</v>
      </c>
      <c r="R18" s="87">
        <v>7342</v>
      </c>
      <c r="S18" s="87">
        <v>0</v>
      </c>
      <c r="T18" s="88">
        <f>IF(D18&gt;0,P18/D18*100,"-")</f>
        <v>7.7897779927843285</v>
      </c>
      <c r="U18" s="87">
        <v>4069</v>
      </c>
      <c r="V18" s="85" t="s">
        <v>263</v>
      </c>
      <c r="W18" s="85"/>
      <c r="X18" s="85"/>
      <c r="Y18" s="85"/>
      <c r="Z18" s="85" t="s">
        <v>263</v>
      </c>
      <c r="AA18" s="85"/>
      <c r="AB18" s="85"/>
      <c r="AC18" s="85"/>
      <c r="AD18" s="184" t="s">
        <v>262</v>
      </c>
    </row>
    <row r="19" spans="1:30" ht="13.5" customHeight="1">
      <c r="A19" s="85" t="s">
        <v>42</v>
      </c>
      <c r="B19" s="86" t="s">
        <v>284</v>
      </c>
      <c r="C19" s="85" t="s">
        <v>285</v>
      </c>
      <c r="D19" s="87">
        <f>+SUM(E19,+I19)</f>
        <v>57493</v>
      </c>
      <c r="E19" s="87">
        <f>+SUM(G19+H19)</f>
        <v>2463</v>
      </c>
      <c r="F19" s="106">
        <f>IF(D19&gt;0,E19/D19*100,"-")</f>
        <v>4.283999791278938</v>
      </c>
      <c r="G19" s="87">
        <v>2463</v>
      </c>
      <c r="H19" s="87">
        <v>0</v>
      </c>
      <c r="I19" s="87">
        <f>+SUM(K19,+M19,O19+P19)</f>
        <v>55030</v>
      </c>
      <c r="J19" s="88">
        <f>IF(D19&gt;0,I19/D19*100,"-")</f>
        <v>95.71600020872107</v>
      </c>
      <c r="K19" s="87">
        <v>22204</v>
      </c>
      <c r="L19" s="88">
        <f>IF(D19&gt;0,K19/D19*100,"-")</f>
        <v>38.620353782199572</v>
      </c>
      <c r="M19" s="87">
        <v>0</v>
      </c>
      <c r="N19" s="88">
        <f>IF(D19&gt;0,M19/D19*100,"-")</f>
        <v>0</v>
      </c>
      <c r="O19" s="87">
        <v>3336</v>
      </c>
      <c r="P19" s="87">
        <f>SUM(Q19:S19)</f>
        <v>29490</v>
      </c>
      <c r="Q19" s="87">
        <v>11266</v>
      </c>
      <c r="R19" s="87">
        <v>18224</v>
      </c>
      <c r="S19" s="87">
        <v>0</v>
      </c>
      <c r="T19" s="88">
        <f>IF(D19&gt;0,P19/D19*100,"-")</f>
        <v>51.293200911415305</v>
      </c>
      <c r="U19" s="87">
        <v>1888</v>
      </c>
      <c r="V19" s="85" t="s">
        <v>263</v>
      </c>
      <c r="W19" s="85"/>
      <c r="X19" s="85"/>
      <c r="Y19" s="85"/>
      <c r="Z19" s="85" t="s">
        <v>263</v>
      </c>
      <c r="AA19" s="85"/>
      <c r="AB19" s="85"/>
      <c r="AC19" s="85"/>
      <c r="AD19" s="184" t="s">
        <v>262</v>
      </c>
    </row>
    <row r="20" spans="1:30" ht="13.5" customHeight="1">
      <c r="A20" s="85" t="s">
        <v>42</v>
      </c>
      <c r="B20" s="86" t="s">
        <v>286</v>
      </c>
      <c r="C20" s="85" t="s">
        <v>287</v>
      </c>
      <c r="D20" s="87">
        <f>+SUM(E20,+I20)</f>
        <v>63590</v>
      </c>
      <c r="E20" s="87">
        <f>+SUM(G20+H20)</f>
        <v>4796</v>
      </c>
      <c r="F20" s="106">
        <f>IF(D20&gt;0,E20/D20*100,"-")</f>
        <v>7.5420663626356337</v>
      </c>
      <c r="G20" s="87">
        <v>4796</v>
      </c>
      <c r="H20" s="87">
        <v>0</v>
      </c>
      <c r="I20" s="87">
        <f>+SUM(K20,+M20,O20+P20)</f>
        <v>58794</v>
      </c>
      <c r="J20" s="88">
        <f>IF(D20&gt;0,I20/D20*100,"-")</f>
        <v>92.457933637364363</v>
      </c>
      <c r="K20" s="87">
        <v>4878</v>
      </c>
      <c r="L20" s="88">
        <f>IF(D20&gt;0,K20/D20*100,"-")</f>
        <v>7.6710174555747761</v>
      </c>
      <c r="M20" s="87">
        <v>0</v>
      </c>
      <c r="N20" s="88">
        <f>IF(D20&gt;0,M20/D20*100,"-")</f>
        <v>0</v>
      </c>
      <c r="O20" s="87">
        <v>1376</v>
      </c>
      <c r="P20" s="87">
        <f>SUM(Q20:S20)</f>
        <v>52540</v>
      </c>
      <c r="Q20" s="87">
        <v>21450</v>
      </c>
      <c r="R20" s="87">
        <v>31090</v>
      </c>
      <c r="S20" s="87">
        <v>0</v>
      </c>
      <c r="T20" s="88">
        <f>IF(D20&gt;0,P20/D20*100,"-")</f>
        <v>82.623053939298629</v>
      </c>
      <c r="U20" s="87">
        <v>1677</v>
      </c>
      <c r="V20" s="85" t="s">
        <v>263</v>
      </c>
      <c r="W20" s="85"/>
      <c r="X20" s="85"/>
      <c r="Y20" s="85"/>
      <c r="Z20" s="85" t="s">
        <v>263</v>
      </c>
      <c r="AA20" s="85"/>
      <c r="AB20" s="85"/>
      <c r="AC20" s="85"/>
      <c r="AD20" s="184" t="s">
        <v>262</v>
      </c>
    </row>
    <row r="21" spans="1:30" ht="13.5" customHeight="1">
      <c r="A21" s="85" t="s">
        <v>42</v>
      </c>
      <c r="B21" s="86" t="s">
        <v>288</v>
      </c>
      <c r="C21" s="85" t="s">
        <v>289</v>
      </c>
      <c r="D21" s="87">
        <f>+SUM(E21,+I21)</f>
        <v>175065</v>
      </c>
      <c r="E21" s="87">
        <f>+SUM(G21+H21)</f>
        <v>236</v>
      </c>
      <c r="F21" s="106">
        <f>IF(D21&gt;0,E21/D21*100,"-")</f>
        <v>0.13480707165909803</v>
      </c>
      <c r="G21" s="87">
        <v>236</v>
      </c>
      <c r="H21" s="87">
        <v>0</v>
      </c>
      <c r="I21" s="87">
        <f>+SUM(K21,+M21,O21+P21)</f>
        <v>174829</v>
      </c>
      <c r="J21" s="88">
        <f>IF(D21&gt;0,I21/D21*100,"-")</f>
        <v>99.865192928340903</v>
      </c>
      <c r="K21" s="87">
        <v>163889</v>
      </c>
      <c r="L21" s="88">
        <f>IF(D21&gt;0,K21/D21*100,"-")</f>
        <v>93.616085453974236</v>
      </c>
      <c r="M21" s="87">
        <v>0</v>
      </c>
      <c r="N21" s="88">
        <f>IF(D21&gt;0,M21/D21*100,"-")</f>
        <v>0</v>
      </c>
      <c r="O21" s="87">
        <v>0</v>
      </c>
      <c r="P21" s="87">
        <f>SUM(Q21:S21)</f>
        <v>10940</v>
      </c>
      <c r="Q21" s="87">
        <v>4569</v>
      </c>
      <c r="R21" s="87">
        <v>4887</v>
      </c>
      <c r="S21" s="87">
        <v>1484</v>
      </c>
      <c r="T21" s="88">
        <f>IF(D21&gt;0,P21/D21*100,"-")</f>
        <v>6.2491074743666637</v>
      </c>
      <c r="U21" s="87">
        <v>4510</v>
      </c>
      <c r="V21" s="85"/>
      <c r="W21" s="85" t="s">
        <v>263</v>
      </c>
      <c r="X21" s="85"/>
      <c r="Y21" s="85"/>
      <c r="Z21" s="85"/>
      <c r="AA21" s="85"/>
      <c r="AB21" s="85"/>
      <c r="AC21" s="85" t="s">
        <v>263</v>
      </c>
      <c r="AD21" s="184" t="s">
        <v>262</v>
      </c>
    </row>
    <row r="22" spans="1:30" ht="13.5" customHeight="1">
      <c r="A22" s="85" t="s">
        <v>42</v>
      </c>
      <c r="B22" s="86" t="s">
        <v>290</v>
      </c>
      <c r="C22" s="85" t="s">
        <v>291</v>
      </c>
      <c r="D22" s="87">
        <f>+SUM(E22,+I22)</f>
        <v>433621</v>
      </c>
      <c r="E22" s="87">
        <f>+SUM(G22+H22)</f>
        <v>3099</v>
      </c>
      <c r="F22" s="106">
        <f>IF(D22&gt;0,E22/D22*100,"-")</f>
        <v>0.7146794089769638</v>
      </c>
      <c r="G22" s="87">
        <v>3099</v>
      </c>
      <c r="H22" s="87">
        <v>0</v>
      </c>
      <c r="I22" s="87">
        <f>+SUM(K22,+M22,O22+P22)</f>
        <v>430522</v>
      </c>
      <c r="J22" s="88">
        <f>IF(D22&gt;0,I22/D22*100,"-")</f>
        <v>99.285320591023037</v>
      </c>
      <c r="K22" s="87">
        <v>358814</v>
      </c>
      <c r="L22" s="88">
        <f>IF(D22&gt;0,K22/D22*100,"-")</f>
        <v>82.7482986294483</v>
      </c>
      <c r="M22" s="87">
        <v>0</v>
      </c>
      <c r="N22" s="88">
        <f>IF(D22&gt;0,M22/D22*100,"-")</f>
        <v>0</v>
      </c>
      <c r="O22" s="87">
        <v>0</v>
      </c>
      <c r="P22" s="87">
        <f>SUM(Q22:S22)</f>
        <v>71708</v>
      </c>
      <c r="Q22" s="87">
        <v>33577</v>
      </c>
      <c r="R22" s="87">
        <v>38131</v>
      </c>
      <c r="S22" s="87">
        <v>0</v>
      </c>
      <c r="T22" s="88">
        <f>IF(D22&gt;0,P22/D22*100,"-")</f>
        <v>16.537021961574737</v>
      </c>
      <c r="U22" s="87">
        <v>10968</v>
      </c>
      <c r="V22" s="85"/>
      <c r="W22" s="85" t="s">
        <v>263</v>
      </c>
      <c r="X22" s="85"/>
      <c r="Y22" s="85"/>
      <c r="Z22" s="85"/>
      <c r="AA22" s="85"/>
      <c r="AB22" s="85"/>
      <c r="AC22" s="85" t="s">
        <v>263</v>
      </c>
      <c r="AD22" s="184" t="s">
        <v>262</v>
      </c>
    </row>
    <row r="23" spans="1:30" ht="13.5" customHeight="1">
      <c r="A23" s="85" t="s">
        <v>42</v>
      </c>
      <c r="B23" s="86" t="s">
        <v>292</v>
      </c>
      <c r="C23" s="85" t="s">
        <v>293</v>
      </c>
      <c r="D23" s="87">
        <f>+SUM(E23,+I23)</f>
        <v>16160</v>
      </c>
      <c r="E23" s="87">
        <f>+SUM(G23+H23)</f>
        <v>1447</v>
      </c>
      <c r="F23" s="106">
        <f>IF(D23&gt;0,E23/D23*100,"-")</f>
        <v>8.9542079207920793</v>
      </c>
      <c r="G23" s="87">
        <v>1131</v>
      </c>
      <c r="H23" s="87">
        <v>316</v>
      </c>
      <c r="I23" s="87">
        <f>+SUM(K23,+M23,O23+P23)</f>
        <v>14713</v>
      </c>
      <c r="J23" s="88">
        <f>IF(D23&gt;0,I23/D23*100,"-")</f>
        <v>91.045792079207928</v>
      </c>
      <c r="K23" s="87">
        <v>0</v>
      </c>
      <c r="L23" s="88">
        <f>IF(D23&gt;0,K23/D23*100,"-")</f>
        <v>0</v>
      </c>
      <c r="M23" s="87">
        <v>0</v>
      </c>
      <c r="N23" s="88">
        <f>IF(D23&gt;0,M23/D23*100,"-")</f>
        <v>0</v>
      </c>
      <c r="O23" s="87">
        <v>0</v>
      </c>
      <c r="P23" s="87">
        <f>SUM(Q23:S23)</f>
        <v>14713</v>
      </c>
      <c r="Q23" s="87">
        <v>9541</v>
      </c>
      <c r="R23" s="87">
        <v>5172</v>
      </c>
      <c r="S23" s="87">
        <v>0</v>
      </c>
      <c r="T23" s="88">
        <f>IF(D23&gt;0,P23/D23*100,"-")</f>
        <v>91.045792079207928</v>
      </c>
      <c r="U23" s="87">
        <v>191</v>
      </c>
      <c r="V23" s="85" t="s">
        <v>263</v>
      </c>
      <c r="W23" s="85"/>
      <c r="X23" s="85"/>
      <c r="Y23" s="85"/>
      <c r="Z23" s="85" t="s">
        <v>263</v>
      </c>
      <c r="AA23" s="85"/>
      <c r="AB23" s="85"/>
      <c r="AC23" s="85"/>
      <c r="AD23" s="184" t="s">
        <v>262</v>
      </c>
    </row>
    <row r="24" spans="1:30" ht="13.5" customHeight="1">
      <c r="A24" s="85" t="s">
        <v>42</v>
      </c>
      <c r="B24" s="86" t="s">
        <v>294</v>
      </c>
      <c r="C24" s="85" t="s">
        <v>295</v>
      </c>
      <c r="D24" s="87">
        <f>+SUM(E24,+I24)</f>
        <v>270555</v>
      </c>
      <c r="E24" s="87">
        <f>+SUM(G24+H24)</f>
        <v>5576</v>
      </c>
      <c r="F24" s="106">
        <f>IF(D24&gt;0,E24/D24*100,"-")</f>
        <v>2.0609487904492614</v>
      </c>
      <c r="G24" s="87">
        <v>5576</v>
      </c>
      <c r="H24" s="87">
        <v>0</v>
      </c>
      <c r="I24" s="87">
        <f>+SUM(K24,+M24,O24+P24)</f>
        <v>264979</v>
      </c>
      <c r="J24" s="88">
        <f>IF(D24&gt;0,I24/D24*100,"-")</f>
        <v>97.93905120955074</v>
      </c>
      <c r="K24" s="87">
        <v>169546</v>
      </c>
      <c r="L24" s="88">
        <f>IF(D24&gt;0,K24/D24*100,"-")</f>
        <v>62.666001367559275</v>
      </c>
      <c r="M24" s="87">
        <v>0</v>
      </c>
      <c r="N24" s="88">
        <f>IF(D24&gt;0,M24/D24*100,"-")</f>
        <v>0</v>
      </c>
      <c r="O24" s="87">
        <v>387</v>
      </c>
      <c r="P24" s="87">
        <f>SUM(Q24:S24)</f>
        <v>95046</v>
      </c>
      <c r="Q24" s="87">
        <v>49233</v>
      </c>
      <c r="R24" s="87">
        <v>45813</v>
      </c>
      <c r="S24" s="87">
        <v>0</v>
      </c>
      <c r="T24" s="88">
        <f>IF(D24&gt;0,P24/D24*100,"-")</f>
        <v>35.130010533902535</v>
      </c>
      <c r="U24" s="87">
        <v>6278</v>
      </c>
      <c r="V24" s="85"/>
      <c r="W24" s="85"/>
      <c r="X24" s="85"/>
      <c r="Y24" s="85" t="s">
        <v>263</v>
      </c>
      <c r="Z24" s="85"/>
      <c r="AA24" s="85"/>
      <c r="AB24" s="85"/>
      <c r="AC24" s="85" t="s">
        <v>263</v>
      </c>
      <c r="AD24" s="184" t="s">
        <v>262</v>
      </c>
    </row>
    <row r="25" spans="1:30" ht="13.5" customHeight="1">
      <c r="A25" s="85" t="s">
        <v>42</v>
      </c>
      <c r="B25" s="86" t="s">
        <v>296</v>
      </c>
      <c r="C25" s="85" t="s">
        <v>297</v>
      </c>
      <c r="D25" s="87">
        <f>+SUM(E25,+I25)</f>
        <v>207110</v>
      </c>
      <c r="E25" s="87">
        <f>+SUM(G25+H25)</f>
        <v>1164</v>
      </c>
      <c r="F25" s="106">
        <f>IF(D25&gt;0,E25/D25*100,"-")</f>
        <v>0.56202018251170871</v>
      </c>
      <c r="G25" s="87">
        <v>1164</v>
      </c>
      <c r="H25" s="87">
        <v>0</v>
      </c>
      <c r="I25" s="87">
        <f>+SUM(K25,+M25,O25+P25)</f>
        <v>205946</v>
      </c>
      <c r="J25" s="88">
        <f>IF(D25&gt;0,I25/D25*100,"-")</f>
        <v>99.437979817488284</v>
      </c>
      <c r="K25" s="87">
        <v>180667</v>
      </c>
      <c r="L25" s="88">
        <f>IF(D25&gt;0,K25/D25*100,"-")</f>
        <v>87.232388585775681</v>
      </c>
      <c r="M25" s="87">
        <v>0</v>
      </c>
      <c r="N25" s="88">
        <f>IF(D25&gt;0,M25/D25*100,"-")</f>
        <v>0</v>
      </c>
      <c r="O25" s="87">
        <v>0</v>
      </c>
      <c r="P25" s="87">
        <f>SUM(Q25:S25)</f>
        <v>25279</v>
      </c>
      <c r="Q25" s="87">
        <v>2241</v>
      </c>
      <c r="R25" s="87">
        <v>23038</v>
      </c>
      <c r="S25" s="87">
        <v>0</v>
      </c>
      <c r="T25" s="88">
        <f>IF(D25&gt;0,P25/D25*100,"-")</f>
        <v>12.205591231712615</v>
      </c>
      <c r="U25" s="87">
        <v>3340</v>
      </c>
      <c r="V25" s="85"/>
      <c r="W25" s="85" t="s">
        <v>263</v>
      </c>
      <c r="X25" s="85"/>
      <c r="Y25" s="85"/>
      <c r="Z25" s="85" t="s">
        <v>263</v>
      </c>
      <c r="AA25" s="85"/>
      <c r="AB25" s="85"/>
      <c r="AC25" s="85"/>
      <c r="AD25" s="184" t="s">
        <v>262</v>
      </c>
    </row>
    <row r="26" spans="1:30" ht="13.5" customHeight="1">
      <c r="A26" s="85" t="s">
        <v>42</v>
      </c>
      <c r="B26" s="86" t="s">
        <v>298</v>
      </c>
      <c r="C26" s="85" t="s">
        <v>299</v>
      </c>
      <c r="D26" s="87">
        <f>+SUM(E26,+I26)</f>
        <v>204483</v>
      </c>
      <c r="E26" s="87">
        <f>+SUM(G26+H26)</f>
        <v>444</v>
      </c>
      <c r="F26" s="106">
        <f>IF(D26&gt;0,E26/D26*100,"-")</f>
        <v>0.21713296459852405</v>
      </c>
      <c r="G26" s="87">
        <v>444</v>
      </c>
      <c r="H26" s="87">
        <v>0</v>
      </c>
      <c r="I26" s="87">
        <f>+SUM(K26,+M26,O26+P26)</f>
        <v>204039</v>
      </c>
      <c r="J26" s="88">
        <f>IF(D26&gt;0,I26/D26*100,"-")</f>
        <v>99.78286703540148</v>
      </c>
      <c r="K26" s="87">
        <v>187735</v>
      </c>
      <c r="L26" s="88">
        <f>IF(D26&gt;0,K26/D26*100,"-")</f>
        <v>91.809588083116935</v>
      </c>
      <c r="M26" s="87">
        <v>0</v>
      </c>
      <c r="N26" s="88">
        <f>IF(D26&gt;0,M26/D26*100,"-")</f>
        <v>0</v>
      </c>
      <c r="O26" s="87">
        <v>0</v>
      </c>
      <c r="P26" s="87">
        <f>SUM(Q26:S26)</f>
        <v>16304</v>
      </c>
      <c r="Q26" s="87">
        <v>4836</v>
      </c>
      <c r="R26" s="87">
        <v>11468</v>
      </c>
      <c r="S26" s="87">
        <v>0</v>
      </c>
      <c r="T26" s="88">
        <f>IF(D26&gt;0,P26/D26*100,"-")</f>
        <v>7.9732789522845415</v>
      </c>
      <c r="U26" s="87">
        <v>6618</v>
      </c>
      <c r="V26" s="85"/>
      <c r="W26" s="85" t="s">
        <v>263</v>
      </c>
      <c r="X26" s="85"/>
      <c r="Y26" s="85"/>
      <c r="Z26" s="85"/>
      <c r="AA26" s="85"/>
      <c r="AB26" s="85"/>
      <c r="AC26" s="85" t="s">
        <v>263</v>
      </c>
      <c r="AD26" s="184" t="s">
        <v>262</v>
      </c>
    </row>
    <row r="27" spans="1:30" ht="13.5" customHeight="1">
      <c r="A27" s="85" t="s">
        <v>42</v>
      </c>
      <c r="B27" s="86" t="s">
        <v>300</v>
      </c>
      <c r="C27" s="85" t="s">
        <v>301</v>
      </c>
      <c r="D27" s="87">
        <f>+SUM(E27,+I27)</f>
        <v>131105</v>
      </c>
      <c r="E27" s="87">
        <f>+SUM(G27+H27)</f>
        <v>1145</v>
      </c>
      <c r="F27" s="106">
        <f>IF(D27&gt;0,E27/D27*100,"-")</f>
        <v>0.87334579154113112</v>
      </c>
      <c r="G27" s="87">
        <v>1145</v>
      </c>
      <c r="H27" s="87">
        <v>0</v>
      </c>
      <c r="I27" s="87">
        <f>+SUM(K27,+M27,O27+P27)</f>
        <v>129960</v>
      </c>
      <c r="J27" s="88">
        <f>IF(D27&gt;0,I27/D27*100,"-")</f>
        <v>99.126654208458859</v>
      </c>
      <c r="K27" s="87">
        <v>110084</v>
      </c>
      <c r="L27" s="88">
        <f>IF(D27&gt;0,K27/D27*100,"-")</f>
        <v>83.966286564204268</v>
      </c>
      <c r="M27" s="87">
        <v>1586</v>
      </c>
      <c r="N27" s="88">
        <f>IF(D27&gt;0,M27/D27*100,"-")</f>
        <v>1.2097174020823005</v>
      </c>
      <c r="O27" s="87">
        <v>0</v>
      </c>
      <c r="P27" s="87">
        <f>SUM(Q27:S27)</f>
        <v>18290</v>
      </c>
      <c r="Q27" s="87">
        <v>5855</v>
      </c>
      <c r="R27" s="87">
        <v>12092</v>
      </c>
      <c r="S27" s="87">
        <v>343</v>
      </c>
      <c r="T27" s="88">
        <f>IF(D27&gt;0,P27/D27*100,"-")</f>
        <v>13.950650242172305</v>
      </c>
      <c r="U27" s="87">
        <v>2246</v>
      </c>
      <c r="V27" s="85"/>
      <c r="W27" s="85" t="s">
        <v>263</v>
      </c>
      <c r="X27" s="85"/>
      <c r="Y27" s="85"/>
      <c r="Z27" s="85" t="s">
        <v>263</v>
      </c>
      <c r="AA27" s="85"/>
      <c r="AB27" s="85"/>
      <c r="AC27" s="85"/>
      <c r="AD27" s="184" t="s">
        <v>262</v>
      </c>
    </row>
    <row r="28" spans="1:30" ht="13.5" customHeight="1">
      <c r="A28" s="85" t="s">
        <v>42</v>
      </c>
      <c r="B28" s="86" t="s">
        <v>302</v>
      </c>
      <c r="C28" s="85" t="s">
        <v>303</v>
      </c>
      <c r="D28" s="87">
        <f>+SUM(E28,+I28)</f>
        <v>31397</v>
      </c>
      <c r="E28" s="87">
        <f>+SUM(G28+H28)</f>
        <v>4207</v>
      </c>
      <c r="F28" s="106">
        <f>IF(D28&gt;0,E28/D28*100,"-")</f>
        <v>13.399369366499982</v>
      </c>
      <c r="G28" s="87">
        <v>4207</v>
      </c>
      <c r="H28" s="87">
        <v>0</v>
      </c>
      <c r="I28" s="87">
        <f>+SUM(K28,+M28,O28+P28)</f>
        <v>27190</v>
      </c>
      <c r="J28" s="88">
        <f>IF(D28&gt;0,I28/D28*100,"-")</f>
        <v>86.600630633500018</v>
      </c>
      <c r="K28" s="87">
        <v>0</v>
      </c>
      <c r="L28" s="88">
        <f>IF(D28&gt;0,K28/D28*100,"-")</f>
        <v>0</v>
      </c>
      <c r="M28" s="87">
        <v>0</v>
      </c>
      <c r="N28" s="88">
        <f>IF(D28&gt;0,M28/D28*100,"-")</f>
        <v>0</v>
      </c>
      <c r="O28" s="87">
        <v>0</v>
      </c>
      <c r="P28" s="87">
        <f>SUM(Q28:S28)</f>
        <v>27190</v>
      </c>
      <c r="Q28" s="87">
        <v>11707</v>
      </c>
      <c r="R28" s="87">
        <v>15483</v>
      </c>
      <c r="S28" s="87">
        <v>0</v>
      </c>
      <c r="T28" s="88">
        <f>IF(D28&gt;0,P28/D28*100,"-")</f>
        <v>86.600630633500018</v>
      </c>
      <c r="U28" s="87">
        <v>598</v>
      </c>
      <c r="V28" s="85" t="s">
        <v>263</v>
      </c>
      <c r="W28" s="85"/>
      <c r="X28" s="85"/>
      <c r="Y28" s="85"/>
      <c r="Z28" s="85" t="s">
        <v>263</v>
      </c>
      <c r="AA28" s="85"/>
      <c r="AB28" s="85"/>
      <c r="AC28" s="85"/>
      <c r="AD28" s="184" t="s">
        <v>262</v>
      </c>
    </row>
    <row r="29" spans="1:30" ht="13.5" customHeight="1">
      <c r="A29" s="85" t="s">
        <v>42</v>
      </c>
      <c r="B29" s="86" t="s">
        <v>304</v>
      </c>
      <c r="C29" s="85" t="s">
        <v>305</v>
      </c>
      <c r="D29" s="87">
        <f>+SUM(E29,+I29)</f>
        <v>109696</v>
      </c>
      <c r="E29" s="87">
        <f>+SUM(G29+H29)</f>
        <v>1735</v>
      </c>
      <c r="F29" s="106">
        <f>IF(D29&gt;0,E29/D29*100,"-")</f>
        <v>1.5816438156359394</v>
      </c>
      <c r="G29" s="87">
        <v>1735</v>
      </c>
      <c r="H29" s="87">
        <v>0</v>
      </c>
      <c r="I29" s="87">
        <f>+SUM(K29,+M29,O29+P29)</f>
        <v>107961</v>
      </c>
      <c r="J29" s="88">
        <f>IF(D29&gt;0,I29/D29*100,"-")</f>
        <v>98.418356184364058</v>
      </c>
      <c r="K29" s="87">
        <v>70418</v>
      </c>
      <c r="L29" s="88">
        <f>IF(D29&gt;0,K29/D29*100,"-")</f>
        <v>64.193771878646444</v>
      </c>
      <c r="M29" s="87">
        <v>0</v>
      </c>
      <c r="N29" s="88">
        <f>IF(D29&gt;0,M29/D29*100,"-")</f>
        <v>0</v>
      </c>
      <c r="O29" s="87">
        <v>0</v>
      </c>
      <c r="P29" s="87">
        <f>SUM(Q29:S29)</f>
        <v>37543</v>
      </c>
      <c r="Q29" s="87">
        <v>16224</v>
      </c>
      <c r="R29" s="87">
        <v>21319</v>
      </c>
      <c r="S29" s="87">
        <v>0</v>
      </c>
      <c r="T29" s="88">
        <f>IF(D29&gt;0,P29/D29*100,"-")</f>
        <v>34.22458430571762</v>
      </c>
      <c r="U29" s="87">
        <v>1911</v>
      </c>
      <c r="V29" s="85" t="s">
        <v>263</v>
      </c>
      <c r="W29" s="85"/>
      <c r="X29" s="85"/>
      <c r="Y29" s="85"/>
      <c r="Z29" s="85"/>
      <c r="AA29" s="85"/>
      <c r="AB29" s="85"/>
      <c r="AC29" s="85" t="s">
        <v>263</v>
      </c>
      <c r="AD29" s="184" t="s">
        <v>262</v>
      </c>
    </row>
    <row r="30" spans="1:30" ht="13.5" customHeight="1">
      <c r="A30" s="85" t="s">
        <v>42</v>
      </c>
      <c r="B30" s="86" t="s">
        <v>306</v>
      </c>
      <c r="C30" s="85" t="s">
        <v>307</v>
      </c>
      <c r="D30" s="87">
        <f>+SUM(E30,+I30)</f>
        <v>81447</v>
      </c>
      <c r="E30" s="87">
        <f>+SUM(G30+H30)</f>
        <v>1610</v>
      </c>
      <c r="F30" s="106">
        <f>IF(D30&gt;0,E30/D30*100,"-")</f>
        <v>1.9767456137119845</v>
      </c>
      <c r="G30" s="87">
        <v>1610</v>
      </c>
      <c r="H30" s="87">
        <v>0</v>
      </c>
      <c r="I30" s="87">
        <f>+SUM(K30,+M30,O30+P30)</f>
        <v>79837</v>
      </c>
      <c r="J30" s="88">
        <f>IF(D30&gt;0,I30/D30*100,"-")</f>
        <v>98.023254386288016</v>
      </c>
      <c r="K30" s="87">
        <v>46412</v>
      </c>
      <c r="L30" s="88">
        <f>IF(D30&gt;0,K30/D30*100,"-")</f>
        <v>56.984296536397906</v>
      </c>
      <c r="M30" s="87">
        <v>0</v>
      </c>
      <c r="N30" s="88">
        <f>IF(D30&gt;0,M30/D30*100,"-")</f>
        <v>0</v>
      </c>
      <c r="O30" s="87">
        <v>207</v>
      </c>
      <c r="P30" s="87">
        <f>SUM(Q30:S30)</f>
        <v>33218</v>
      </c>
      <c r="Q30" s="87">
        <v>21456</v>
      </c>
      <c r="R30" s="87">
        <v>11762</v>
      </c>
      <c r="S30" s="87">
        <v>0</v>
      </c>
      <c r="T30" s="88">
        <f>IF(D30&gt;0,P30/D30*100,"-")</f>
        <v>40.784804842412861</v>
      </c>
      <c r="U30" s="87">
        <v>1101</v>
      </c>
      <c r="V30" s="85" t="s">
        <v>263</v>
      </c>
      <c r="W30" s="85"/>
      <c r="X30" s="85"/>
      <c r="Y30" s="85"/>
      <c r="Z30" s="85" t="s">
        <v>263</v>
      </c>
      <c r="AA30" s="85"/>
      <c r="AB30" s="85"/>
      <c r="AC30" s="85"/>
      <c r="AD30" s="184" t="s">
        <v>262</v>
      </c>
    </row>
    <row r="31" spans="1:30" ht="13.5" customHeight="1">
      <c r="A31" s="85" t="s">
        <v>42</v>
      </c>
      <c r="B31" s="86" t="s">
        <v>308</v>
      </c>
      <c r="C31" s="85" t="s">
        <v>309</v>
      </c>
      <c r="D31" s="87">
        <f>+SUM(E31,+I31)</f>
        <v>42036</v>
      </c>
      <c r="E31" s="87">
        <f>+SUM(G31+H31)</f>
        <v>3559</v>
      </c>
      <c r="F31" s="106">
        <f>IF(D31&gt;0,E31/D31*100,"-")</f>
        <v>8.4665524788276709</v>
      </c>
      <c r="G31" s="87">
        <v>3485</v>
      </c>
      <c r="H31" s="87">
        <v>74</v>
      </c>
      <c r="I31" s="87">
        <f>+SUM(K31,+M31,O31+P31)</f>
        <v>38477</v>
      </c>
      <c r="J31" s="88">
        <f>IF(D31&gt;0,I31/D31*100,"-")</f>
        <v>91.533447521172334</v>
      </c>
      <c r="K31" s="87">
        <v>8319</v>
      </c>
      <c r="L31" s="88">
        <f>IF(D31&gt;0,K31/D31*100,"-")</f>
        <v>19.790179845846417</v>
      </c>
      <c r="M31" s="87">
        <v>0</v>
      </c>
      <c r="N31" s="88">
        <f>IF(D31&gt;0,M31/D31*100,"-")</f>
        <v>0</v>
      </c>
      <c r="O31" s="87">
        <v>0</v>
      </c>
      <c r="P31" s="87">
        <f>SUM(Q31:S31)</f>
        <v>30158</v>
      </c>
      <c r="Q31" s="87">
        <v>11046</v>
      </c>
      <c r="R31" s="87">
        <v>19112</v>
      </c>
      <c r="S31" s="87">
        <v>0</v>
      </c>
      <c r="T31" s="88">
        <f>IF(D31&gt;0,P31/D31*100,"-")</f>
        <v>71.74326767532591</v>
      </c>
      <c r="U31" s="87">
        <v>589</v>
      </c>
      <c r="V31" s="85" t="s">
        <v>263</v>
      </c>
      <c r="W31" s="85"/>
      <c r="X31" s="85"/>
      <c r="Y31" s="85"/>
      <c r="Z31" s="85" t="s">
        <v>263</v>
      </c>
      <c r="AA31" s="85"/>
      <c r="AB31" s="85"/>
      <c r="AC31" s="85"/>
      <c r="AD31" s="184" t="s">
        <v>262</v>
      </c>
    </row>
    <row r="32" spans="1:30" ht="13.5" customHeight="1">
      <c r="A32" s="85" t="s">
        <v>42</v>
      </c>
      <c r="B32" s="86" t="s">
        <v>310</v>
      </c>
      <c r="C32" s="85" t="s">
        <v>311</v>
      </c>
      <c r="D32" s="87">
        <f>+SUM(E32,+I32)</f>
        <v>169210</v>
      </c>
      <c r="E32" s="87">
        <f>+SUM(G32+H32)</f>
        <v>153</v>
      </c>
      <c r="F32" s="106">
        <f>IF(D32&gt;0,E32/D32*100,"-")</f>
        <v>9.042018793215531E-2</v>
      </c>
      <c r="G32" s="87">
        <v>153</v>
      </c>
      <c r="H32" s="87">
        <v>0</v>
      </c>
      <c r="I32" s="87">
        <f>+SUM(K32,+M32,O32+P32)</f>
        <v>169057</v>
      </c>
      <c r="J32" s="88">
        <f>IF(D32&gt;0,I32/D32*100,"-")</f>
        <v>99.909579812067847</v>
      </c>
      <c r="K32" s="87">
        <v>164887</v>
      </c>
      <c r="L32" s="88">
        <f>IF(D32&gt;0,K32/D32*100,"-")</f>
        <v>97.445186454701258</v>
      </c>
      <c r="M32" s="87">
        <v>0</v>
      </c>
      <c r="N32" s="88">
        <f>IF(D32&gt;0,M32/D32*100,"-")</f>
        <v>0</v>
      </c>
      <c r="O32" s="87">
        <v>0</v>
      </c>
      <c r="P32" s="87">
        <f>SUM(Q32:S32)</f>
        <v>4170</v>
      </c>
      <c r="Q32" s="87">
        <v>3576</v>
      </c>
      <c r="R32" s="87">
        <v>594</v>
      </c>
      <c r="S32" s="87">
        <v>0</v>
      </c>
      <c r="T32" s="88">
        <f>IF(D32&gt;0,P32/D32*100,"-")</f>
        <v>2.4643933573665859</v>
      </c>
      <c r="U32" s="87">
        <v>4117</v>
      </c>
      <c r="V32" s="85"/>
      <c r="W32" s="85" t="s">
        <v>263</v>
      </c>
      <c r="X32" s="85"/>
      <c r="Y32" s="85"/>
      <c r="Z32" s="85"/>
      <c r="AA32" s="85"/>
      <c r="AB32" s="85"/>
      <c r="AC32" s="85" t="s">
        <v>263</v>
      </c>
      <c r="AD32" s="184" t="s">
        <v>262</v>
      </c>
    </row>
    <row r="33" spans="1:30" ht="13.5" customHeight="1">
      <c r="A33" s="85" t="s">
        <v>42</v>
      </c>
      <c r="B33" s="86" t="s">
        <v>312</v>
      </c>
      <c r="C33" s="85" t="s">
        <v>313</v>
      </c>
      <c r="D33" s="87">
        <f>+SUM(E33,+I33)</f>
        <v>94588</v>
      </c>
      <c r="E33" s="87">
        <f>+SUM(G33+H33)</f>
        <v>2630</v>
      </c>
      <c r="F33" s="106">
        <f>IF(D33&gt;0,E33/D33*100,"-")</f>
        <v>2.780479553431725</v>
      </c>
      <c r="G33" s="87">
        <v>2630</v>
      </c>
      <c r="H33" s="87">
        <v>0</v>
      </c>
      <c r="I33" s="87">
        <f>+SUM(K33,+M33,O33+P33)</f>
        <v>91958</v>
      </c>
      <c r="J33" s="88">
        <f>IF(D33&gt;0,I33/D33*100,"-")</f>
        <v>97.219520446568282</v>
      </c>
      <c r="K33" s="87">
        <v>79627</v>
      </c>
      <c r="L33" s="88">
        <f>IF(D33&gt;0,K33/D33*100,"-")</f>
        <v>84.182983042246377</v>
      </c>
      <c r="M33" s="87">
        <v>0</v>
      </c>
      <c r="N33" s="88">
        <f>IF(D33&gt;0,M33/D33*100,"-")</f>
        <v>0</v>
      </c>
      <c r="O33" s="87">
        <v>0</v>
      </c>
      <c r="P33" s="87">
        <f>SUM(Q33:S33)</f>
        <v>12331</v>
      </c>
      <c r="Q33" s="87">
        <v>1238</v>
      </c>
      <c r="R33" s="87">
        <v>11093</v>
      </c>
      <c r="S33" s="87">
        <v>0</v>
      </c>
      <c r="T33" s="88">
        <f>IF(D33&gt;0,P33/D33*100,"-")</f>
        <v>13.036537404321901</v>
      </c>
      <c r="U33" s="87">
        <v>2819</v>
      </c>
      <c r="V33" s="85" t="s">
        <v>263</v>
      </c>
      <c r="W33" s="85"/>
      <c r="X33" s="85"/>
      <c r="Y33" s="85"/>
      <c r="Z33" s="85" t="s">
        <v>263</v>
      </c>
      <c r="AA33" s="85"/>
      <c r="AB33" s="85"/>
      <c r="AC33" s="85"/>
      <c r="AD33" s="184" t="s">
        <v>262</v>
      </c>
    </row>
    <row r="34" spans="1:30" ht="13.5" customHeight="1">
      <c r="A34" s="85" t="s">
        <v>42</v>
      </c>
      <c r="B34" s="86" t="s">
        <v>314</v>
      </c>
      <c r="C34" s="85" t="s">
        <v>315</v>
      </c>
      <c r="D34" s="87">
        <f>+SUM(E34,+I34)</f>
        <v>65619</v>
      </c>
      <c r="E34" s="87">
        <f>+SUM(G34+H34)</f>
        <v>826</v>
      </c>
      <c r="F34" s="106">
        <f>IF(D34&gt;0,E34/D34*100,"-")</f>
        <v>1.2587817552842928</v>
      </c>
      <c r="G34" s="87">
        <v>826</v>
      </c>
      <c r="H34" s="87">
        <v>0</v>
      </c>
      <c r="I34" s="87">
        <f>+SUM(K34,+M34,O34+P34)</f>
        <v>64793</v>
      </c>
      <c r="J34" s="88">
        <f>IF(D34&gt;0,I34/D34*100,"-")</f>
        <v>98.741218244715711</v>
      </c>
      <c r="K34" s="87">
        <v>44509</v>
      </c>
      <c r="L34" s="88">
        <f>IF(D34&gt;0,K34/D34*100,"-")</f>
        <v>67.829439644005546</v>
      </c>
      <c r="M34" s="87">
        <v>262</v>
      </c>
      <c r="N34" s="88">
        <f>IF(D34&gt;0,M34/D34*100,"-")</f>
        <v>0.39927460034441242</v>
      </c>
      <c r="O34" s="87">
        <v>2748</v>
      </c>
      <c r="P34" s="87">
        <f>SUM(Q34:S34)</f>
        <v>17274</v>
      </c>
      <c r="Q34" s="87">
        <v>4761</v>
      </c>
      <c r="R34" s="87">
        <v>12513</v>
      </c>
      <c r="S34" s="87">
        <v>0</v>
      </c>
      <c r="T34" s="88">
        <f>IF(D34&gt;0,P34/D34*100,"-")</f>
        <v>26.324692543318246</v>
      </c>
      <c r="U34" s="87">
        <v>993</v>
      </c>
      <c r="V34" s="85" t="s">
        <v>263</v>
      </c>
      <c r="W34" s="85"/>
      <c r="X34" s="85"/>
      <c r="Y34" s="85"/>
      <c r="Z34" s="85" t="s">
        <v>263</v>
      </c>
      <c r="AA34" s="85"/>
      <c r="AB34" s="85"/>
      <c r="AC34" s="85"/>
      <c r="AD34" s="184" t="s">
        <v>262</v>
      </c>
    </row>
    <row r="35" spans="1:30" ht="13.5" customHeight="1">
      <c r="A35" s="85" t="s">
        <v>42</v>
      </c>
      <c r="B35" s="86" t="s">
        <v>316</v>
      </c>
      <c r="C35" s="85" t="s">
        <v>317</v>
      </c>
      <c r="D35" s="87">
        <f>+SUM(E35,+I35)</f>
        <v>67570</v>
      </c>
      <c r="E35" s="87">
        <f>+SUM(G35+H35)</f>
        <v>894</v>
      </c>
      <c r="F35" s="106">
        <f>IF(D35&gt;0,E35/D35*100,"-")</f>
        <v>1.3230723693947017</v>
      </c>
      <c r="G35" s="87">
        <v>894</v>
      </c>
      <c r="H35" s="87">
        <v>0</v>
      </c>
      <c r="I35" s="87">
        <f>+SUM(K35,+M35,O35+P35)</f>
        <v>66676</v>
      </c>
      <c r="J35" s="88">
        <f>IF(D35&gt;0,I35/D35*100,"-")</f>
        <v>98.676927630605292</v>
      </c>
      <c r="K35" s="87">
        <v>18022</v>
      </c>
      <c r="L35" s="88">
        <f>IF(D35&gt;0,K35/D35*100,"-")</f>
        <v>26.671599822406396</v>
      </c>
      <c r="M35" s="87">
        <v>0</v>
      </c>
      <c r="N35" s="88">
        <f>IF(D35&gt;0,M35/D35*100,"-")</f>
        <v>0</v>
      </c>
      <c r="O35" s="87">
        <v>0</v>
      </c>
      <c r="P35" s="87">
        <f>SUM(Q35:S35)</f>
        <v>48654</v>
      </c>
      <c r="Q35" s="87">
        <v>16064</v>
      </c>
      <c r="R35" s="87">
        <v>32590</v>
      </c>
      <c r="S35" s="87">
        <v>0</v>
      </c>
      <c r="T35" s="88">
        <f>IF(D35&gt;0,P35/D35*100,"-")</f>
        <v>72.005327808198899</v>
      </c>
      <c r="U35" s="87">
        <v>3032</v>
      </c>
      <c r="V35" s="85" t="s">
        <v>263</v>
      </c>
      <c r="W35" s="85"/>
      <c r="X35" s="85"/>
      <c r="Y35" s="85"/>
      <c r="Z35" s="85" t="s">
        <v>263</v>
      </c>
      <c r="AA35" s="85"/>
      <c r="AB35" s="85"/>
      <c r="AC35" s="85"/>
      <c r="AD35" s="184" t="s">
        <v>262</v>
      </c>
    </row>
    <row r="36" spans="1:30" ht="13.5" customHeight="1">
      <c r="A36" s="85" t="s">
        <v>42</v>
      </c>
      <c r="B36" s="86" t="s">
        <v>318</v>
      </c>
      <c r="C36" s="85" t="s">
        <v>319</v>
      </c>
      <c r="D36" s="87">
        <f>+SUM(E36,+I36)</f>
        <v>109332</v>
      </c>
      <c r="E36" s="87">
        <f>+SUM(G36+H36)</f>
        <v>467</v>
      </c>
      <c r="F36" s="106">
        <f>IF(D36&gt;0,E36/D36*100,"-")</f>
        <v>0.42713935535799213</v>
      </c>
      <c r="G36" s="87">
        <v>467</v>
      </c>
      <c r="H36" s="87">
        <v>0</v>
      </c>
      <c r="I36" s="87">
        <f>+SUM(K36,+M36,O36+P36)</f>
        <v>108865</v>
      </c>
      <c r="J36" s="88">
        <f>IF(D36&gt;0,I36/D36*100,"-")</f>
        <v>99.572860644642006</v>
      </c>
      <c r="K36" s="87">
        <v>89310</v>
      </c>
      <c r="L36" s="88">
        <f>IF(D36&gt;0,K36/D36*100,"-")</f>
        <v>81.686971792338937</v>
      </c>
      <c r="M36" s="87">
        <v>0</v>
      </c>
      <c r="N36" s="88">
        <f>IF(D36&gt;0,M36/D36*100,"-")</f>
        <v>0</v>
      </c>
      <c r="O36" s="87">
        <v>0</v>
      </c>
      <c r="P36" s="87">
        <f>SUM(Q36:S36)</f>
        <v>19555</v>
      </c>
      <c r="Q36" s="87">
        <v>2519</v>
      </c>
      <c r="R36" s="87">
        <v>17036</v>
      </c>
      <c r="S36" s="87">
        <v>0</v>
      </c>
      <c r="T36" s="88">
        <f>IF(D36&gt;0,P36/D36*100,"-")</f>
        <v>17.885888852303079</v>
      </c>
      <c r="U36" s="87">
        <v>2660</v>
      </c>
      <c r="V36" s="85" t="s">
        <v>263</v>
      </c>
      <c r="W36" s="85"/>
      <c r="X36" s="85"/>
      <c r="Y36" s="85"/>
      <c r="Z36" s="85" t="s">
        <v>263</v>
      </c>
      <c r="AA36" s="85"/>
      <c r="AB36" s="85"/>
      <c r="AC36" s="85"/>
      <c r="AD36" s="184" t="s">
        <v>262</v>
      </c>
    </row>
    <row r="37" spans="1:30" ht="13.5" customHeight="1">
      <c r="A37" s="85" t="s">
        <v>42</v>
      </c>
      <c r="B37" s="86" t="s">
        <v>320</v>
      </c>
      <c r="C37" s="85" t="s">
        <v>321</v>
      </c>
      <c r="D37" s="87">
        <f>+SUM(E37,+I37)</f>
        <v>62867</v>
      </c>
      <c r="E37" s="87">
        <f>+SUM(G37+H37)</f>
        <v>623</v>
      </c>
      <c r="F37" s="106">
        <f>IF(D37&gt;0,E37/D37*100,"-")</f>
        <v>0.99098095980403067</v>
      </c>
      <c r="G37" s="87">
        <v>623</v>
      </c>
      <c r="H37" s="87">
        <v>0</v>
      </c>
      <c r="I37" s="87">
        <f>+SUM(K37,+M37,O37+P37)</f>
        <v>62244</v>
      </c>
      <c r="J37" s="88">
        <f>IF(D37&gt;0,I37/D37*100,"-")</f>
        <v>99.009019040195966</v>
      </c>
      <c r="K37" s="87">
        <v>51274</v>
      </c>
      <c r="L37" s="88">
        <f>IF(D37&gt;0,K37/D37*100,"-")</f>
        <v>81.55948271748295</v>
      </c>
      <c r="M37" s="87">
        <v>0</v>
      </c>
      <c r="N37" s="88">
        <f>IF(D37&gt;0,M37/D37*100,"-")</f>
        <v>0</v>
      </c>
      <c r="O37" s="87">
        <v>0</v>
      </c>
      <c r="P37" s="87">
        <f>SUM(Q37:S37)</f>
        <v>10970</v>
      </c>
      <c r="Q37" s="87">
        <v>1606</v>
      </c>
      <c r="R37" s="87">
        <v>9364</v>
      </c>
      <c r="S37" s="87">
        <v>0</v>
      </c>
      <c r="T37" s="88">
        <f>IF(D37&gt;0,P37/D37*100,"-")</f>
        <v>17.44953632271303</v>
      </c>
      <c r="U37" s="87">
        <v>1341</v>
      </c>
      <c r="V37" s="85" t="s">
        <v>263</v>
      </c>
      <c r="W37" s="85"/>
      <c r="X37" s="85"/>
      <c r="Y37" s="85"/>
      <c r="Z37" s="85" t="s">
        <v>263</v>
      </c>
      <c r="AA37" s="85"/>
      <c r="AB37" s="85"/>
      <c r="AC37" s="85"/>
      <c r="AD37" s="184" t="s">
        <v>262</v>
      </c>
    </row>
    <row r="38" spans="1:30" ht="13.5" customHeight="1">
      <c r="A38" s="85" t="s">
        <v>42</v>
      </c>
      <c r="B38" s="86" t="s">
        <v>322</v>
      </c>
      <c r="C38" s="85" t="s">
        <v>323</v>
      </c>
      <c r="D38" s="87">
        <f>+SUM(E38,+I38)</f>
        <v>49392</v>
      </c>
      <c r="E38" s="87">
        <f>+SUM(G38+H38)</f>
        <v>729</v>
      </c>
      <c r="F38" s="106">
        <f>IF(D38&gt;0,E38/D38*100,"-")</f>
        <v>1.4759475218658893</v>
      </c>
      <c r="G38" s="87">
        <v>729</v>
      </c>
      <c r="H38" s="87">
        <v>0</v>
      </c>
      <c r="I38" s="87">
        <f>+SUM(K38,+M38,O38+P38)</f>
        <v>48663</v>
      </c>
      <c r="J38" s="88">
        <f>IF(D38&gt;0,I38/D38*100,"-")</f>
        <v>98.524052478134109</v>
      </c>
      <c r="K38" s="87">
        <v>31876</v>
      </c>
      <c r="L38" s="88">
        <f>IF(D38&gt;0,K38/D38*100,"-")</f>
        <v>64.536767087787496</v>
      </c>
      <c r="M38" s="87">
        <v>0</v>
      </c>
      <c r="N38" s="88">
        <f>IF(D38&gt;0,M38/D38*100,"-")</f>
        <v>0</v>
      </c>
      <c r="O38" s="87">
        <v>0</v>
      </c>
      <c r="P38" s="87">
        <f>SUM(Q38:S38)</f>
        <v>16787</v>
      </c>
      <c r="Q38" s="87">
        <v>855</v>
      </c>
      <c r="R38" s="87">
        <v>15932</v>
      </c>
      <c r="S38" s="87">
        <v>0</v>
      </c>
      <c r="T38" s="88">
        <f>IF(D38&gt;0,P38/D38*100,"-")</f>
        <v>33.987285390346614</v>
      </c>
      <c r="U38" s="87">
        <v>2808</v>
      </c>
      <c r="V38" s="85"/>
      <c r="W38" s="85"/>
      <c r="X38" s="85"/>
      <c r="Y38" s="85" t="s">
        <v>263</v>
      </c>
      <c r="Z38" s="85"/>
      <c r="AA38" s="85"/>
      <c r="AB38" s="85"/>
      <c r="AC38" s="85" t="s">
        <v>263</v>
      </c>
      <c r="AD38" s="184" t="s">
        <v>262</v>
      </c>
    </row>
    <row r="39" spans="1:30" ht="13.5" customHeight="1">
      <c r="A39" s="85" t="s">
        <v>42</v>
      </c>
      <c r="B39" s="86" t="s">
        <v>324</v>
      </c>
      <c r="C39" s="85" t="s">
        <v>325</v>
      </c>
      <c r="D39" s="87">
        <f>+SUM(E39,+I39)</f>
        <v>35732</v>
      </c>
      <c r="E39" s="87">
        <f>+SUM(G39+H39)</f>
        <v>4015</v>
      </c>
      <c r="F39" s="106">
        <f>IF(D39&gt;0,E39/D39*100,"-")</f>
        <v>11.23642673234076</v>
      </c>
      <c r="G39" s="87">
        <v>4015</v>
      </c>
      <c r="H39" s="87">
        <v>0</v>
      </c>
      <c r="I39" s="87">
        <f>+SUM(K39,+M39,O39+P39)</f>
        <v>31717</v>
      </c>
      <c r="J39" s="88">
        <f>IF(D39&gt;0,I39/D39*100,"-")</f>
        <v>88.76357326765924</v>
      </c>
      <c r="K39" s="87">
        <v>0</v>
      </c>
      <c r="L39" s="88">
        <f>IF(D39&gt;0,K39/D39*100,"-")</f>
        <v>0</v>
      </c>
      <c r="M39" s="87">
        <v>0</v>
      </c>
      <c r="N39" s="88">
        <f>IF(D39&gt;0,M39/D39*100,"-")</f>
        <v>0</v>
      </c>
      <c r="O39" s="87">
        <v>0</v>
      </c>
      <c r="P39" s="87">
        <f>SUM(Q39:S39)</f>
        <v>31717</v>
      </c>
      <c r="Q39" s="87">
        <v>13916</v>
      </c>
      <c r="R39" s="87">
        <v>17801</v>
      </c>
      <c r="S39" s="87">
        <v>0</v>
      </c>
      <c r="T39" s="88">
        <f>IF(D39&gt;0,P39/D39*100,"-")</f>
        <v>88.76357326765924</v>
      </c>
      <c r="U39" s="87">
        <v>481</v>
      </c>
      <c r="V39" s="85" t="s">
        <v>263</v>
      </c>
      <c r="W39" s="85"/>
      <c r="X39" s="85"/>
      <c r="Y39" s="85"/>
      <c r="Z39" s="85" t="s">
        <v>263</v>
      </c>
      <c r="AA39" s="85"/>
      <c r="AB39" s="85"/>
      <c r="AC39" s="85"/>
      <c r="AD39" s="184" t="s">
        <v>262</v>
      </c>
    </row>
    <row r="40" spans="1:30" ht="13.5" customHeight="1">
      <c r="A40" s="85" t="s">
        <v>42</v>
      </c>
      <c r="B40" s="86" t="s">
        <v>326</v>
      </c>
      <c r="C40" s="85" t="s">
        <v>327</v>
      </c>
      <c r="D40" s="87">
        <f>+SUM(E40,+I40)</f>
        <v>34484</v>
      </c>
      <c r="E40" s="87">
        <f>+SUM(G40+H40)</f>
        <v>3471</v>
      </c>
      <c r="F40" s="106">
        <f>IF(D40&gt;0,E40/D40*100,"-")</f>
        <v>10.065537640644937</v>
      </c>
      <c r="G40" s="87">
        <v>3471</v>
      </c>
      <c r="H40" s="87">
        <v>0</v>
      </c>
      <c r="I40" s="87">
        <f>+SUM(K40,+M40,O40+P40)</f>
        <v>31013</v>
      </c>
      <c r="J40" s="88">
        <f>IF(D40&gt;0,I40/D40*100,"-")</f>
        <v>89.934462359355066</v>
      </c>
      <c r="K40" s="87">
        <v>0</v>
      </c>
      <c r="L40" s="88">
        <f>IF(D40&gt;0,K40/D40*100,"-")</f>
        <v>0</v>
      </c>
      <c r="M40" s="87">
        <v>0</v>
      </c>
      <c r="N40" s="88">
        <f>IF(D40&gt;0,M40/D40*100,"-")</f>
        <v>0</v>
      </c>
      <c r="O40" s="87">
        <v>0</v>
      </c>
      <c r="P40" s="87">
        <f>SUM(Q40:S40)</f>
        <v>31013</v>
      </c>
      <c r="Q40" s="87">
        <v>12698</v>
      </c>
      <c r="R40" s="87">
        <v>18315</v>
      </c>
      <c r="S40" s="87">
        <v>0</v>
      </c>
      <c r="T40" s="88">
        <f>IF(D40&gt;0,P40/D40*100,"-")</f>
        <v>89.934462359355066</v>
      </c>
      <c r="U40" s="87">
        <v>614</v>
      </c>
      <c r="V40" s="85" t="s">
        <v>263</v>
      </c>
      <c r="W40" s="85"/>
      <c r="X40" s="85"/>
      <c r="Y40" s="85"/>
      <c r="Z40" s="85" t="s">
        <v>263</v>
      </c>
      <c r="AA40" s="85"/>
      <c r="AB40" s="85"/>
      <c r="AC40" s="85"/>
      <c r="AD40" s="184" t="s">
        <v>262</v>
      </c>
    </row>
    <row r="41" spans="1:30" ht="13.5" customHeight="1">
      <c r="A41" s="85" t="s">
        <v>42</v>
      </c>
      <c r="B41" s="86" t="s">
        <v>328</v>
      </c>
      <c r="C41" s="85" t="s">
        <v>329</v>
      </c>
      <c r="D41" s="87">
        <f>+SUM(E41,+I41)</f>
        <v>72114</v>
      </c>
      <c r="E41" s="87">
        <f>+SUM(G41+H41)</f>
        <v>6610</v>
      </c>
      <c r="F41" s="106">
        <f>IF(D41&gt;0,E41/D41*100,"-")</f>
        <v>9.1660426546856364</v>
      </c>
      <c r="G41" s="87">
        <v>6610</v>
      </c>
      <c r="H41" s="87">
        <v>0</v>
      </c>
      <c r="I41" s="87">
        <f>+SUM(K41,+M41,O41+P41)</f>
        <v>65504</v>
      </c>
      <c r="J41" s="88">
        <f>IF(D41&gt;0,I41/D41*100,"-")</f>
        <v>90.83395734531436</v>
      </c>
      <c r="K41" s="87">
        <v>18279</v>
      </c>
      <c r="L41" s="88">
        <f>IF(D41&gt;0,K41/D41*100,"-")</f>
        <v>25.347366669440053</v>
      </c>
      <c r="M41" s="87">
        <v>0</v>
      </c>
      <c r="N41" s="88">
        <f>IF(D41&gt;0,M41/D41*100,"-")</f>
        <v>0</v>
      </c>
      <c r="O41" s="87">
        <v>2531</v>
      </c>
      <c r="P41" s="87">
        <f>SUM(Q41:S41)</f>
        <v>44694</v>
      </c>
      <c r="Q41" s="87">
        <v>23980</v>
      </c>
      <c r="R41" s="87">
        <v>20714</v>
      </c>
      <c r="S41" s="87">
        <v>0</v>
      </c>
      <c r="T41" s="88">
        <f>IF(D41&gt;0,P41/D41*100,"-")</f>
        <v>61.976869955903155</v>
      </c>
      <c r="U41" s="87">
        <v>1252</v>
      </c>
      <c r="V41" s="85" t="s">
        <v>263</v>
      </c>
      <c r="W41" s="85"/>
      <c r="X41" s="85"/>
      <c r="Y41" s="85"/>
      <c r="Z41" s="85" t="s">
        <v>263</v>
      </c>
      <c r="AA41" s="85"/>
      <c r="AB41" s="85"/>
      <c r="AC41" s="85"/>
      <c r="AD41" s="184" t="s">
        <v>262</v>
      </c>
    </row>
    <row r="42" spans="1:30" ht="13.5" customHeight="1">
      <c r="A42" s="85" t="s">
        <v>42</v>
      </c>
      <c r="B42" s="86" t="s">
        <v>330</v>
      </c>
      <c r="C42" s="85" t="s">
        <v>331</v>
      </c>
      <c r="D42" s="87">
        <f>+SUM(E42,+I42)</f>
        <v>49263</v>
      </c>
      <c r="E42" s="87">
        <f>+SUM(G42+H42)</f>
        <v>4307</v>
      </c>
      <c r="F42" s="106">
        <f>IF(D42&gt;0,E42/D42*100,"-")</f>
        <v>8.7428699023607983</v>
      </c>
      <c r="G42" s="87">
        <v>4307</v>
      </c>
      <c r="H42" s="87">
        <v>0</v>
      </c>
      <c r="I42" s="87">
        <f>+SUM(K42,+M42,O42+P42)</f>
        <v>44956</v>
      </c>
      <c r="J42" s="88">
        <f>IF(D42&gt;0,I42/D42*100,"-")</f>
        <v>91.257130097639205</v>
      </c>
      <c r="K42" s="87">
        <v>0</v>
      </c>
      <c r="L42" s="88">
        <f>IF(D42&gt;0,K42/D42*100,"-")</f>
        <v>0</v>
      </c>
      <c r="M42" s="87">
        <v>0</v>
      </c>
      <c r="N42" s="88">
        <f>IF(D42&gt;0,M42/D42*100,"-")</f>
        <v>0</v>
      </c>
      <c r="O42" s="87">
        <v>3570</v>
      </c>
      <c r="P42" s="87">
        <f>SUM(Q42:S42)</f>
        <v>41386</v>
      </c>
      <c r="Q42" s="87">
        <v>7621</v>
      </c>
      <c r="R42" s="87">
        <v>33765</v>
      </c>
      <c r="S42" s="87">
        <v>0</v>
      </c>
      <c r="T42" s="88">
        <f>IF(D42&gt;0,P42/D42*100,"-")</f>
        <v>84.010311998863244</v>
      </c>
      <c r="U42" s="87">
        <v>1662</v>
      </c>
      <c r="V42" s="85" t="s">
        <v>263</v>
      </c>
      <c r="W42" s="85"/>
      <c r="X42" s="85"/>
      <c r="Y42" s="85"/>
      <c r="Z42" s="85" t="s">
        <v>263</v>
      </c>
      <c r="AA42" s="85"/>
      <c r="AB42" s="85"/>
      <c r="AC42" s="85"/>
      <c r="AD42" s="184" t="s">
        <v>262</v>
      </c>
    </row>
    <row r="43" spans="1:30" ht="13.5" customHeight="1">
      <c r="A43" s="85" t="s">
        <v>42</v>
      </c>
      <c r="B43" s="86" t="s">
        <v>332</v>
      </c>
      <c r="C43" s="85" t="s">
        <v>333</v>
      </c>
      <c r="D43" s="87">
        <f>+SUM(E43,+I43)</f>
        <v>36069</v>
      </c>
      <c r="E43" s="87">
        <f>+SUM(G43+H43)</f>
        <v>3328</v>
      </c>
      <c r="F43" s="106">
        <f>IF(D43&gt;0,E43/D43*100,"-")</f>
        <v>9.2267598214533262</v>
      </c>
      <c r="G43" s="87">
        <v>3309</v>
      </c>
      <c r="H43" s="87">
        <v>19</v>
      </c>
      <c r="I43" s="87">
        <f>+SUM(K43,+M43,O43+P43)</f>
        <v>32741</v>
      </c>
      <c r="J43" s="88">
        <f>IF(D43&gt;0,I43/D43*100,"-")</f>
        <v>90.773240178546672</v>
      </c>
      <c r="K43" s="87">
        <v>0</v>
      </c>
      <c r="L43" s="88">
        <f>IF(D43&gt;0,K43/D43*100,"-")</f>
        <v>0</v>
      </c>
      <c r="M43" s="87">
        <v>0</v>
      </c>
      <c r="N43" s="88">
        <f>IF(D43&gt;0,M43/D43*100,"-")</f>
        <v>0</v>
      </c>
      <c r="O43" s="87">
        <v>0</v>
      </c>
      <c r="P43" s="87">
        <f>SUM(Q43:S43)</f>
        <v>32741</v>
      </c>
      <c r="Q43" s="87">
        <v>15653</v>
      </c>
      <c r="R43" s="87">
        <v>17088</v>
      </c>
      <c r="S43" s="87">
        <v>0</v>
      </c>
      <c r="T43" s="88">
        <f>IF(D43&gt;0,P43/D43*100,"-")</f>
        <v>90.773240178546672</v>
      </c>
      <c r="U43" s="87">
        <v>575</v>
      </c>
      <c r="V43" s="85" t="s">
        <v>263</v>
      </c>
      <c r="W43" s="85"/>
      <c r="X43" s="85"/>
      <c r="Y43" s="85"/>
      <c r="Z43" s="85"/>
      <c r="AA43" s="85" t="s">
        <v>263</v>
      </c>
      <c r="AB43" s="85"/>
      <c r="AC43" s="85"/>
      <c r="AD43" s="184" t="s">
        <v>262</v>
      </c>
    </row>
    <row r="44" spans="1:30" ht="13.5" customHeight="1">
      <c r="A44" s="85" t="s">
        <v>42</v>
      </c>
      <c r="B44" s="86" t="s">
        <v>334</v>
      </c>
      <c r="C44" s="85" t="s">
        <v>335</v>
      </c>
      <c r="D44" s="87">
        <f>+SUM(E44,+I44)</f>
        <v>48458</v>
      </c>
      <c r="E44" s="87">
        <f>+SUM(G44+H44)</f>
        <v>2987</v>
      </c>
      <c r="F44" s="106">
        <f>IF(D44&gt;0,E44/D44*100,"-")</f>
        <v>6.1641008708572373</v>
      </c>
      <c r="G44" s="87">
        <v>2987</v>
      </c>
      <c r="H44" s="87">
        <v>0</v>
      </c>
      <c r="I44" s="87">
        <f>+SUM(K44,+M44,O44+P44)</f>
        <v>45471</v>
      </c>
      <c r="J44" s="88">
        <f>IF(D44&gt;0,I44/D44*100,"-")</f>
        <v>93.83589912914276</v>
      </c>
      <c r="K44" s="87">
        <v>24379</v>
      </c>
      <c r="L44" s="88">
        <f>IF(D44&gt;0,K44/D44*100,"-")</f>
        <v>50.309546411325265</v>
      </c>
      <c r="M44" s="87">
        <v>1485</v>
      </c>
      <c r="N44" s="88">
        <f>IF(D44&gt;0,M44/D44*100,"-")</f>
        <v>3.0645094721201867</v>
      </c>
      <c r="O44" s="87">
        <v>1541</v>
      </c>
      <c r="P44" s="87">
        <f>SUM(Q44:S44)</f>
        <v>18066</v>
      </c>
      <c r="Q44" s="87">
        <v>8777</v>
      </c>
      <c r="R44" s="87">
        <v>9289</v>
      </c>
      <c r="S44" s="87">
        <v>0</v>
      </c>
      <c r="T44" s="88">
        <f>IF(D44&gt;0,P44/D44*100,"-")</f>
        <v>37.281769780015686</v>
      </c>
      <c r="U44" s="87">
        <v>706</v>
      </c>
      <c r="V44" s="85" t="s">
        <v>263</v>
      </c>
      <c r="W44" s="85"/>
      <c r="X44" s="85"/>
      <c r="Y44" s="85"/>
      <c r="Z44" s="85" t="s">
        <v>263</v>
      </c>
      <c r="AA44" s="85"/>
      <c r="AB44" s="85"/>
      <c r="AC44" s="85"/>
      <c r="AD44" s="184" t="s">
        <v>262</v>
      </c>
    </row>
    <row r="45" spans="1:30" ht="13.5" customHeight="1">
      <c r="A45" s="85" t="s">
        <v>42</v>
      </c>
      <c r="B45" s="86" t="s">
        <v>336</v>
      </c>
      <c r="C45" s="85" t="s">
        <v>337</v>
      </c>
      <c r="D45" s="87">
        <f>+SUM(E45,+I45)</f>
        <v>20344</v>
      </c>
      <c r="E45" s="87">
        <f>+SUM(G45+H45)</f>
        <v>208</v>
      </c>
      <c r="F45" s="106">
        <f>IF(D45&gt;0,E45/D45*100,"-")</f>
        <v>1.0224144710971292</v>
      </c>
      <c r="G45" s="87">
        <v>208</v>
      </c>
      <c r="H45" s="87">
        <v>0</v>
      </c>
      <c r="I45" s="87">
        <f>+SUM(K45,+M45,O45+P45)</f>
        <v>20136</v>
      </c>
      <c r="J45" s="88">
        <f>IF(D45&gt;0,I45/D45*100,"-")</f>
        <v>98.977585528902864</v>
      </c>
      <c r="K45" s="87">
        <v>18338</v>
      </c>
      <c r="L45" s="88">
        <f>IF(D45&gt;0,K45/D45*100,"-")</f>
        <v>90.13959889893826</v>
      </c>
      <c r="M45" s="87">
        <v>0</v>
      </c>
      <c r="N45" s="88">
        <f>IF(D45&gt;0,M45/D45*100,"-")</f>
        <v>0</v>
      </c>
      <c r="O45" s="87">
        <v>0</v>
      </c>
      <c r="P45" s="87">
        <f>SUM(Q45:S45)</f>
        <v>1798</v>
      </c>
      <c r="Q45" s="87">
        <v>0</v>
      </c>
      <c r="R45" s="87">
        <v>1585</v>
      </c>
      <c r="S45" s="87">
        <v>213</v>
      </c>
      <c r="T45" s="88">
        <f>IF(D45&gt;0,P45/D45*100,"-")</f>
        <v>8.8379866299646093</v>
      </c>
      <c r="U45" s="87">
        <v>625</v>
      </c>
      <c r="V45" s="85" t="s">
        <v>263</v>
      </c>
      <c r="W45" s="85"/>
      <c r="X45" s="85"/>
      <c r="Y45" s="85"/>
      <c r="Z45" s="85" t="s">
        <v>263</v>
      </c>
      <c r="AA45" s="85"/>
      <c r="AB45" s="85"/>
      <c r="AC45" s="85"/>
      <c r="AD45" s="184" t="s">
        <v>262</v>
      </c>
    </row>
    <row r="46" spans="1:30" ht="13.5" customHeight="1">
      <c r="A46" s="85" t="s">
        <v>42</v>
      </c>
      <c r="B46" s="86" t="s">
        <v>338</v>
      </c>
      <c r="C46" s="85" t="s">
        <v>339</v>
      </c>
      <c r="D46" s="87">
        <f>+SUM(E46,+I46)</f>
        <v>19939</v>
      </c>
      <c r="E46" s="87">
        <f>+SUM(G46+H46)</f>
        <v>398</v>
      </c>
      <c r="F46" s="106">
        <f>IF(D46&gt;0,E46/D46*100,"-")</f>
        <v>1.9960880686092581</v>
      </c>
      <c r="G46" s="87">
        <v>398</v>
      </c>
      <c r="H46" s="87">
        <v>0</v>
      </c>
      <c r="I46" s="87">
        <f>+SUM(K46,+M46,O46+P46)</f>
        <v>19541</v>
      </c>
      <c r="J46" s="88">
        <f>IF(D46&gt;0,I46/D46*100,"-")</f>
        <v>98.003911931390746</v>
      </c>
      <c r="K46" s="87">
        <v>16838</v>
      </c>
      <c r="L46" s="88">
        <f>IF(D46&gt;0,K46/D46*100,"-")</f>
        <v>84.447565073474095</v>
      </c>
      <c r="M46" s="87">
        <v>0</v>
      </c>
      <c r="N46" s="88">
        <f>IF(D46&gt;0,M46/D46*100,"-")</f>
        <v>0</v>
      </c>
      <c r="O46" s="87">
        <v>0</v>
      </c>
      <c r="P46" s="87">
        <f>SUM(Q46:S46)</f>
        <v>2703</v>
      </c>
      <c r="Q46" s="87">
        <v>1176</v>
      </c>
      <c r="R46" s="87">
        <v>1527</v>
      </c>
      <c r="S46" s="87">
        <v>0</v>
      </c>
      <c r="T46" s="88">
        <f>IF(D46&gt;0,P46/D46*100,"-")</f>
        <v>13.556346857916646</v>
      </c>
      <c r="U46" s="87">
        <v>315</v>
      </c>
      <c r="V46" s="85"/>
      <c r="W46" s="85"/>
      <c r="X46" s="85"/>
      <c r="Y46" s="85" t="s">
        <v>263</v>
      </c>
      <c r="Z46" s="85"/>
      <c r="AA46" s="85"/>
      <c r="AB46" s="85"/>
      <c r="AC46" s="85" t="s">
        <v>263</v>
      </c>
      <c r="AD46" s="184" t="s">
        <v>262</v>
      </c>
    </row>
    <row r="47" spans="1:30" ht="13.5" customHeight="1">
      <c r="A47" s="85" t="s">
        <v>42</v>
      </c>
      <c r="B47" s="86" t="s">
        <v>340</v>
      </c>
      <c r="C47" s="85" t="s">
        <v>341</v>
      </c>
      <c r="D47" s="87">
        <f>+SUM(E47,+I47)</f>
        <v>5786</v>
      </c>
      <c r="E47" s="87">
        <f>+SUM(G47+H47)</f>
        <v>367</v>
      </c>
      <c r="F47" s="106">
        <f>IF(D47&gt;0,E47/D47*100,"-")</f>
        <v>6.3428966470791561</v>
      </c>
      <c r="G47" s="87">
        <v>367</v>
      </c>
      <c r="H47" s="87">
        <v>0</v>
      </c>
      <c r="I47" s="87">
        <f>+SUM(K47,+M47,O47+P47)</f>
        <v>5419</v>
      </c>
      <c r="J47" s="88">
        <f>IF(D47&gt;0,I47/D47*100,"-")</f>
        <v>93.657103352920842</v>
      </c>
      <c r="K47" s="87">
        <v>0</v>
      </c>
      <c r="L47" s="88">
        <f>IF(D47&gt;0,K47/D47*100,"-")</f>
        <v>0</v>
      </c>
      <c r="M47" s="87">
        <v>0</v>
      </c>
      <c r="N47" s="88">
        <f>IF(D47&gt;0,M47/D47*100,"-")</f>
        <v>0</v>
      </c>
      <c r="O47" s="87">
        <v>0</v>
      </c>
      <c r="P47" s="87">
        <f>SUM(Q47:S47)</f>
        <v>5419</v>
      </c>
      <c r="Q47" s="87">
        <v>1113</v>
      </c>
      <c r="R47" s="87">
        <v>4306</v>
      </c>
      <c r="S47" s="87">
        <v>0</v>
      </c>
      <c r="T47" s="88">
        <f>IF(D47&gt;0,P47/D47*100,"-")</f>
        <v>93.657103352920842</v>
      </c>
      <c r="U47" s="87">
        <v>149</v>
      </c>
      <c r="V47" s="85" t="s">
        <v>263</v>
      </c>
      <c r="W47" s="85"/>
      <c r="X47" s="85"/>
      <c r="Y47" s="85"/>
      <c r="Z47" s="85" t="s">
        <v>263</v>
      </c>
      <c r="AA47" s="85"/>
      <c r="AB47" s="85"/>
      <c r="AC47" s="85"/>
      <c r="AD47" s="184" t="s">
        <v>262</v>
      </c>
    </row>
    <row r="48" spans="1:30" ht="13.5" customHeight="1">
      <c r="A48" s="85" t="s">
        <v>42</v>
      </c>
      <c r="B48" s="86" t="s">
        <v>342</v>
      </c>
      <c r="C48" s="85" t="s">
        <v>343</v>
      </c>
      <c r="D48" s="87">
        <f>+SUM(E48,+I48)</f>
        <v>13857</v>
      </c>
      <c r="E48" s="87">
        <f>+SUM(G48+H48)</f>
        <v>1189</v>
      </c>
      <c r="F48" s="106">
        <f>IF(D48&gt;0,E48/D48*100,"-")</f>
        <v>8.5805008299054624</v>
      </c>
      <c r="G48" s="87">
        <v>1189</v>
      </c>
      <c r="H48" s="87">
        <v>0</v>
      </c>
      <c r="I48" s="87">
        <f>+SUM(K48,+M48,O48+P48)</f>
        <v>12668</v>
      </c>
      <c r="J48" s="88">
        <f>IF(D48&gt;0,I48/D48*100,"-")</f>
        <v>91.419499170094539</v>
      </c>
      <c r="K48" s="87">
        <v>0</v>
      </c>
      <c r="L48" s="88">
        <f>IF(D48&gt;0,K48/D48*100,"-")</f>
        <v>0</v>
      </c>
      <c r="M48" s="87">
        <v>0</v>
      </c>
      <c r="N48" s="88">
        <f>IF(D48&gt;0,M48/D48*100,"-")</f>
        <v>0</v>
      </c>
      <c r="O48" s="87">
        <v>1728</v>
      </c>
      <c r="P48" s="87">
        <f>SUM(Q48:S48)</f>
        <v>10940</v>
      </c>
      <c r="Q48" s="87">
        <v>4958</v>
      </c>
      <c r="R48" s="87">
        <v>5982</v>
      </c>
      <c r="S48" s="87">
        <v>0</v>
      </c>
      <c r="T48" s="88">
        <f>IF(D48&gt;0,P48/D48*100,"-")</f>
        <v>78.949267518221831</v>
      </c>
      <c r="U48" s="87">
        <v>488</v>
      </c>
      <c r="V48" s="85" t="s">
        <v>263</v>
      </c>
      <c r="W48" s="85"/>
      <c r="X48" s="85"/>
      <c r="Y48" s="85"/>
      <c r="Z48" s="85" t="s">
        <v>263</v>
      </c>
      <c r="AA48" s="85"/>
      <c r="AB48" s="85"/>
      <c r="AC48" s="85"/>
      <c r="AD48" s="184" t="s">
        <v>262</v>
      </c>
    </row>
    <row r="49" spans="1:30" ht="13.5" customHeight="1">
      <c r="A49" s="85" t="s">
        <v>42</v>
      </c>
      <c r="B49" s="86" t="s">
        <v>344</v>
      </c>
      <c r="C49" s="85" t="s">
        <v>345</v>
      </c>
      <c r="D49" s="87">
        <f>+SUM(E49,+I49)</f>
        <v>13177</v>
      </c>
      <c r="E49" s="87">
        <f>+SUM(G49+H49)</f>
        <v>180</v>
      </c>
      <c r="F49" s="106">
        <f>IF(D49&gt;0,E49/D49*100,"-")</f>
        <v>1.3660165439781438</v>
      </c>
      <c r="G49" s="87">
        <v>180</v>
      </c>
      <c r="H49" s="87">
        <v>0</v>
      </c>
      <c r="I49" s="87">
        <f>+SUM(K49,+M49,O49+P49)</f>
        <v>12997</v>
      </c>
      <c r="J49" s="88">
        <f>IF(D49&gt;0,I49/D49*100,"-")</f>
        <v>98.633983456021852</v>
      </c>
      <c r="K49" s="87">
        <v>0</v>
      </c>
      <c r="L49" s="88">
        <f>IF(D49&gt;0,K49/D49*100,"-")</f>
        <v>0</v>
      </c>
      <c r="M49" s="87">
        <v>0</v>
      </c>
      <c r="N49" s="88">
        <f>IF(D49&gt;0,M49/D49*100,"-")</f>
        <v>0</v>
      </c>
      <c r="O49" s="87">
        <v>0</v>
      </c>
      <c r="P49" s="87">
        <f>SUM(Q49:S49)</f>
        <v>12997</v>
      </c>
      <c r="Q49" s="87">
        <v>6827</v>
      </c>
      <c r="R49" s="87">
        <v>5247</v>
      </c>
      <c r="S49" s="87">
        <v>923</v>
      </c>
      <c r="T49" s="88">
        <f>IF(D49&gt;0,P49/D49*100,"-")</f>
        <v>98.633983456021852</v>
      </c>
      <c r="U49" s="87">
        <v>335</v>
      </c>
      <c r="V49" s="85" t="s">
        <v>263</v>
      </c>
      <c r="W49" s="85"/>
      <c r="X49" s="85"/>
      <c r="Y49" s="85"/>
      <c r="Z49" s="85"/>
      <c r="AA49" s="85"/>
      <c r="AB49" s="85"/>
      <c r="AC49" s="85" t="s">
        <v>263</v>
      </c>
      <c r="AD49" s="184" t="s">
        <v>262</v>
      </c>
    </row>
    <row r="50" spans="1:30" ht="13.5" customHeight="1">
      <c r="A50" s="85" t="s">
        <v>42</v>
      </c>
      <c r="B50" s="86" t="s">
        <v>346</v>
      </c>
      <c r="C50" s="85" t="s">
        <v>347</v>
      </c>
      <c r="D50" s="87">
        <f>+SUM(E50,+I50)</f>
        <v>14672</v>
      </c>
      <c r="E50" s="87">
        <f>+SUM(G50+H50)</f>
        <v>1930</v>
      </c>
      <c r="F50" s="106">
        <f>IF(D50&gt;0,E50/D50*100,"-")</f>
        <v>13.154307524536533</v>
      </c>
      <c r="G50" s="87">
        <v>1930</v>
      </c>
      <c r="H50" s="87">
        <v>0</v>
      </c>
      <c r="I50" s="87">
        <f>+SUM(K50,+M50,O50+P50)</f>
        <v>12742</v>
      </c>
      <c r="J50" s="88">
        <f>IF(D50&gt;0,I50/D50*100,"-")</f>
        <v>86.845692475463466</v>
      </c>
      <c r="K50" s="87">
        <v>0</v>
      </c>
      <c r="L50" s="88">
        <f>IF(D50&gt;0,K50/D50*100,"-")</f>
        <v>0</v>
      </c>
      <c r="M50" s="87">
        <v>0</v>
      </c>
      <c r="N50" s="88">
        <f>IF(D50&gt;0,M50/D50*100,"-")</f>
        <v>0</v>
      </c>
      <c r="O50" s="87">
        <v>1900</v>
      </c>
      <c r="P50" s="87">
        <f>SUM(Q50:S50)</f>
        <v>10842</v>
      </c>
      <c r="Q50" s="87">
        <v>4421</v>
      </c>
      <c r="R50" s="87">
        <v>6421</v>
      </c>
      <c r="S50" s="87">
        <v>0</v>
      </c>
      <c r="T50" s="88">
        <f>IF(D50&gt;0,P50/D50*100,"-")</f>
        <v>73.895856052344598</v>
      </c>
      <c r="U50" s="87">
        <v>349</v>
      </c>
      <c r="V50" s="85" t="s">
        <v>263</v>
      </c>
      <c r="W50" s="85"/>
      <c r="X50" s="85"/>
      <c r="Y50" s="85"/>
      <c r="Z50" s="85" t="s">
        <v>263</v>
      </c>
      <c r="AA50" s="85"/>
      <c r="AB50" s="85"/>
      <c r="AC50" s="85"/>
      <c r="AD50" s="184" t="s">
        <v>262</v>
      </c>
    </row>
    <row r="51" spans="1:30" ht="13.5" customHeight="1">
      <c r="A51" s="85" t="s">
        <v>42</v>
      </c>
      <c r="B51" s="86" t="s">
        <v>348</v>
      </c>
      <c r="C51" s="85" t="s">
        <v>349</v>
      </c>
      <c r="D51" s="87">
        <f>+SUM(E51,+I51)</f>
        <v>6929</v>
      </c>
      <c r="E51" s="87">
        <f>+SUM(G51+H51)</f>
        <v>447</v>
      </c>
      <c r="F51" s="106">
        <f>IF(D51&gt;0,E51/D51*100,"-")</f>
        <v>6.4511473517102038</v>
      </c>
      <c r="G51" s="87">
        <v>447</v>
      </c>
      <c r="H51" s="87">
        <v>0</v>
      </c>
      <c r="I51" s="87">
        <f>+SUM(K51,+M51,O51+P51)</f>
        <v>6482</v>
      </c>
      <c r="J51" s="88">
        <f>IF(D51&gt;0,I51/D51*100,"-")</f>
        <v>93.548852648289795</v>
      </c>
      <c r="K51" s="87">
        <v>2264</v>
      </c>
      <c r="L51" s="88">
        <f>IF(D51&gt;0,K51/D51*100,"-")</f>
        <v>32.674267571078076</v>
      </c>
      <c r="M51" s="87">
        <v>0</v>
      </c>
      <c r="N51" s="88">
        <f>IF(D51&gt;0,M51/D51*100,"-")</f>
        <v>0</v>
      </c>
      <c r="O51" s="87">
        <v>868</v>
      </c>
      <c r="P51" s="87">
        <f>SUM(Q51:S51)</f>
        <v>3350</v>
      </c>
      <c r="Q51" s="87">
        <v>566</v>
      </c>
      <c r="R51" s="87">
        <v>2784</v>
      </c>
      <c r="S51" s="87">
        <v>0</v>
      </c>
      <c r="T51" s="88">
        <f>IF(D51&gt;0,P51/D51*100,"-")</f>
        <v>48.347524895367293</v>
      </c>
      <c r="U51" s="87">
        <v>262</v>
      </c>
      <c r="V51" s="85" t="s">
        <v>263</v>
      </c>
      <c r="W51" s="85"/>
      <c r="X51" s="85"/>
      <c r="Y51" s="85"/>
      <c r="Z51" s="85" t="s">
        <v>263</v>
      </c>
      <c r="AA51" s="85"/>
      <c r="AB51" s="85"/>
      <c r="AC51" s="85"/>
      <c r="AD51" s="184" t="s">
        <v>262</v>
      </c>
    </row>
    <row r="52" spans="1:30" ht="13.5" customHeight="1">
      <c r="A52" s="85" t="s">
        <v>42</v>
      </c>
      <c r="B52" s="86" t="s">
        <v>350</v>
      </c>
      <c r="C52" s="85" t="s">
        <v>351</v>
      </c>
      <c r="D52" s="87">
        <f>+SUM(E52,+I52)</f>
        <v>22760</v>
      </c>
      <c r="E52" s="87">
        <f>+SUM(G52+H52)</f>
        <v>2351</v>
      </c>
      <c r="F52" s="106">
        <f>IF(D52&gt;0,E52/D52*100,"-")</f>
        <v>10.329525483304042</v>
      </c>
      <c r="G52" s="87">
        <v>2351</v>
      </c>
      <c r="H52" s="87">
        <v>0</v>
      </c>
      <c r="I52" s="87">
        <f>+SUM(K52,+M52,O52+P52)</f>
        <v>20409</v>
      </c>
      <c r="J52" s="88">
        <f>IF(D52&gt;0,I52/D52*100,"-")</f>
        <v>89.670474516695947</v>
      </c>
      <c r="K52" s="87">
        <v>0</v>
      </c>
      <c r="L52" s="88">
        <f>IF(D52&gt;0,K52/D52*100,"-")</f>
        <v>0</v>
      </c>
      <c r="M52" s="87">
        <v>0</v>
      </c>
      <c r="N52" s="88">
        <f>IF(D52&gt;0,M52/D52*100,"-")</f>
        <v>0</v>
      </c>
      <c r="O52" s="87">
        <v>586</v>
      </c>
      <c r="P52" s="87">
        <f>SUM(Q52:S52)</f>
        <v>19823</v>
      </c>
      <c r="Q52" s="87">
        <v>8040</v>
      </c>
      <c r="R52" s="87">
        <v>11783</v>
      </c>
      <c r="S52" s="87">
        <v>0</v>
      </c>
      <c r="T52" s="88">
        <f>IF(D52&gt;0,P52/D52*100,"-")</f>
        <v>87.095782073813709</v>
      </c>
      <c r="U52" s="87">
        <v>487</v>
      </c>
      <c r="V52" s="85" t="s">
        <v>263</v>
      </c>
      <c r="W52" s="85"/>
      <c r="X52" s="85"/>
      <c r="Y52" s="85"/>
      <c r="Z52" s="85" t="s">
        <v>263</v>
      </c>
      <c r="AA52" s="85"/>
      <c r="AB52" s="85"/>
      <c r="AC52" s="85"/>
      <c r="AD52" s="184" t="s">
        <v>262</v>
      </c>
    </row>
    <row r="53" spans="1:30" ht="13.5" customHeight="1">
      <c r="A53" s="85" t="s">
        <v>42</v>
      </c>
      <c r="B53" s="86" t="s">
        <v>352</v>
      </c>
      <c r="C53" s="85" t="s">
        <v>353</v>
      </c>
      <c r="D53" s="87">
        <f>+SUM(E53,+I53)</f>
        <v>12291</v>
      </c>
      <c r="E53" s="87">
        <f>+SUM(G53+H53)</f>
        <v>899</v>
      </c>
      <c r="F53" s="106">
        <f>IF(D53&gt;0,E53/D53*100,"-")</f>
        <v>7.3142950126108541</v>
      </c>
      <c r="G53" s="87">
        <v>899</v>
      </c>
      <c r="H53" s="87">
        <v>0</v>
      </c>
      <c r="I53" s="87">
        <f>+SUM(K53,+M53,O53+P53)</f>
        <v>11392</v>
      </c>
      <c r="J53" s="88">
        <f>IF(D53&gt;0,I53/D53*100,"-")</f>
        <v>92.685704987389144</v>
      </c>
      <c r="K53" s="87">
        <v>0</v>
      </c>
      <c r="L53" s="88">
        <f>IF(D53&gt;0,K53/D53*100,"-")</f>
        <v>0</v>
      </c>
      <c r="M53" s="87">
        <v>0</v>
      </c>
      <c r="N53" s="88">
        <f>IF(D53&gt;0,M53/D53*100,"-")</f>
        <v>0</v>
      </c>
      <c r="O53" s="87">
        <v>2118</v>
      </c>
      <c r="P53" s="87">
        <f>SUM(Q53:S53)</f>
        <v>9274</v>
      </c>
      <c r="Q53" s="87">
        <v>1343</v>
      </c>
      <c r="R53" s="87">
        <v>7931</v>
      </c>
      <c r="S53" s="87">
        <v>0</v>
      </c>
      <c r="T53" s="88">
        <f>IF(D53&gt;0,P53/D53*100,"-")</f>
        <v>75.453583923195836</v>
      </c>
      <c r="U53" s="87">
        <v>152</v>
      </c>
      <c r="V53" s="85" t="s">
        <v>263</v>
      </c>
      <c r="W53" s="85"/>
      <c r="X53" s="85"/>
      <c r="Y53" s="85"/>
      <c r="Z53" s="85" t="s">
        <v>263</v>
      </c>
      <c r="AA53" s="85"/>
      <c r="AB53" s="85"/>
      <c r="AC53" s="85"/>
      <c r="AD53" s="184" t="s">
        <v>262</v>
      </c>
    </row>
    <row r="54" spans="1:30" ht="13.5" customHeight="1">
      <c r="A54" s="85" t="s">
        <v>42</v>
      </c>
      <c r="B54" s="86" t="s">
        <v>354</v>
      </c>
      <c r="C54" s="85" t="s">
        <v>355</v>
      </c>
      <c r="D54" s="87">
        <f>+SUM(E54,+I54)</f>
        <v>6766</v>
      </c>
      <c r="E54" s="87">
        <f>+SUM(G54+H54)</f>
        <v>252</v>
      </c>
      <c r="F54" s="106">
        <f>IF(D54&gt;0,E54/D54*100,"-")</f>
        <v>3.7245048773278153</v>
      </c>
      <c r="G54" s="87">
        <v>252</v>
      </c>
      <c r="H54" s="87">
        <v>0</v>
      </c>
      <c r="I54" s="87">
        <f>+SUM(K54,+M54,O54+P54)</f>
        <v>6514</v>
      </c>
      <c r="J54" s="88">
        <f>IF(D54&gt;0,I54/D54*100,"-")</f>
        <v>96.275495122672183</v>
      </c>
      <c r="K54" s="87">
        <v>0</v>
      </c>
      <c r="L54" s="88">
        <f>IF(D54&gt;0,K54/D54*100,"-")</f>
        <v>0</v>
      </c>
      <c r="M54" s="87">
        <v>0</v>
      </c>
      <c r="N54" s="88">
        <f>IF(D54&gt;0,M54/D54*100,"-")</f>
        <v>0</v>
      </c>
      <c r="O54" s="87">
        <v>407</v>
      </c>
      <c r="P54" s="87">
        <f>SUM(Q54:S54)</f>
        <v>6107</v>
      </c>
      <c r="Q54" s="87">
        <v>1868</v>
      </c>
      <c r="R54" s="87">
        <v>4239</v>
      </c>
      <c r="S54" s="87">
        <v>0</v>
      </c>
      <c r="T54" s="88">
        <f>IF(D54&gt;0,P54/D54*100,"-")</f>
        <v>90.260124150162582</v>
      </c>
      <c r="U54" s="87">
        <v>55</v>
      </c>
      <c r="V54" s="85" t="s">
        <v>263</v>
      </c>
      <c r="W54" s="85"/>
      <c r="X54" s="85"/>
      <c r="Y54" s="85"/>
      <c r="Z54" s="85" t="s">
        <v>263</v>
      </c>
      <c r="AA54" s="85"/>
      <c r="AB54" s="85"/>
      <c r="AC54" s="85"/>
      <c r="AD54" s="184" t="s">
        <v>262</v>
      </c>
    </row>
    <row r="55" spans="1:30" ht="13.5" customHeight="1">
      <c r="A55" s="85" t="s">
        <v>42</v>
      </c>
      <c r="B55" s="86" t="s">
        <v>356</v>
      </c>
      <c r="C55" s="85" t="s">
        <v>357</v>
      </c>
      <c r="D55" s="87">
        <f>+SUM(E55,+I55)</f>
        <v>13784</v>
      </c>
      <c r="E55" s="87">
        <f>+SUM(G55+H55)</f>
        <v>743</v>
      </c>
      <c r="F55" s="106">
        <f>IF(D55&gt;0,E55/D55*100,"-")</f>
        <v>5.3903076030179919</v>
      </c>
      <c r="G55" s="87">
        <v>743</v>
      </c>
      <c r="H55" s="87">
        <v>0</v>
      </c>
      <c r="I55" s="87">
        <f>+SUM(K55,+M55,O55+P55)</f>
        <v>13041</v>
      </c>
      <c r="J55" s="88">
        <f>IF(D55&gt;0,I55/D55*100,"-")</f>
        <v>94.609692396981998</v>
      </c>
      <c r="K55" s="87">
        <v>4835</v>
      </c>
      <c r="L55" s="88">
        <f>IF(D55&gt;0,K55/D55*100,"-")</f>
        <v>35.07690075449797</v>
      </c>
      <c r="M55" s="87">
        <v>0</v>
      </c>
      <c r="N55" s="88">
        <f>IF(D55&gt;0,M55/D55*100,"-")</f>
        <v>0</v>
      </c>
      <c r="O55" s="87">
        <v>0</v>
      </c>
      <c r="P55" s="87">
        <f>SUM(Q55:S55)</f>
        <v>8206</v>
      </c>
      <c r="Q55" s="87">
        <v>1803</v>
      </c>
      <c r="R55" s="87">
        <v>6403</v>
      </c>
      <c r="S55" s="87">
        <v>0</v>
      </c>
      <c r="T55" s="88">
        <f>IF(D55&gt;0,P55/D55*100,"-")</f>
        <v>59.532791642484042</v>
      </c>
      <c r="U55" s="87">
        <v>138</v>
      </c>
      <c r="V55" s="85" t="s">
        <v>263</v>
      </c>
      <c r="W55" s="85"/>
      <c r="X55" s="85"/>
      <c r="Y55" s="85"/>
      <c r="Z55" s="85" t="s">
        <v>263</v>
      </c>
      <c r="AA55" s="85"/>
      <c r="AB55" s="85"/>
      <c r="AC55" s="85"/>
      <c r="AD55" s="184" t="s">
        <v>262</v>
      </c>
    </row>
    <row r="56" spans="1:30" ht="13.5" customHeight="1">
      <c r="A56" s="85" t="s">
        <v>42</v>
      </c>
      <c r="B56" s="86" t="s">
        <v>358</v>
      </c>
      <c r="C56" s="85" t="s">
        <v>359</v>
      </c>
      <c r="D56" s="87">
        <f>+SUM(E56,+I56)</f>
        <v>10758</v>
      </c>
      <c r="E56" s="87">
        <f>+SUM(G56+H56)</f>
        <v>807</v>
      </c>
      <c r="F56" s="106">
        <f>IF(D56&gt;0,E56/D56*100,"-")</f>
        <v>7.5013943112102615</v>
      </c>
      <c r="G56" s="87">
        <v>807</v>
      </c>
      <c r="H56" s="87">
        <v>0</v>
      </c>
      <c r="I56" s="87">
        <f>+SUM(K56,+M56,O56+P56)</f>
        <v>9951</v>
      </c>
      <c r="J56" s="88">
        <f>IF(D56&gt;0,I56/D56*100,"-")</f>
        <v>92.498605688789738</v>
      </c>
      <c r="K56" s="87">
        <v>0</v>
      </c>
      <c r="L56" s="88">
        <f>IF(D56&gt;0,K56/D56*100,"-")</f>
        <v>0</v>
      </c>
      <c r="M56" s="87">
        <v>2097</v>
      </c>
      <c r="N56" s="88">
        <f>IF(D56&gt;0,M56/D56*100,"-")</f>
        <v>19.492470719464585</v>
      </c>
      <c r="O56" s="87">
        <v>0</v>
      </c>
      <c r="P56" s="87">
        <f>SUM(Q56:S56)</f>
        <v>7854</v>
      </c>
      <c r="Q56" s="87">
        <v>3343</v>
      </c>
      <c r="R56" s="87">
        <v>4511</v>
      </c>
      <c r="S56" s="87">
        <v>0</v>
      </c>
      <c r="T56" s="88">
        <f>IF(D56&gt;0,P56/D56*100,"-")</f>
        <v>73.00613496932516</v>
      </c>
      <c r="U56" s="87">
        <v>166</v>
      </c>
      <c r="V56" s="85" t="s">
        <v>263</v>
      </c>
      <c r="W56" s="85"/>
      <c r="X56" s="85"/>
      <c r="Y56" s="85"/>
      <c r="Z56" s="85" t="s">
        <v>263</v>
      </c>
      <c r="AA56" s="85"/>
      <c r="AB56" s="85"/>
      <c r="AC56" s="85"/>
      <c r="AD56" s="184" t="s">
        <v>262</v>
      </c>
    </row>
    <row r="57" spans="1:30" ht="13.5" customHeight="1">
      <c r="A57" s="85" t="s">
        <v>42</v>
      </c>
      <c r="B57" s="86" t="s">
        <v>360</v>
      </c>
      <c r="C57" s="85" t="s">
        <v>361</v>
      </c>
      <c r="D57" s="87">
        <f>+SUM(E57,+I57)</f>
        <v>6480</v>
      </c>
      <c r="E57" s="87">
        <f>+SUM(G57+H57)</f>
        <v>634</v>
      </c>
      <c r="F57" s="106">
        <f>IF(D57&gt;0,E57/D57*100,"-")</f>
        <v>9.7839506172839492</v>
      </c>
      <c r="G57" s="87">
        <v>634</v>
      </c>
      <c r="H57" s="87">
        <v>0</v>
      </c>
      <c r="I57" s="87">
        <f>+SUM(K57,+M57,O57+P57)</f>
        <v>5846</v>
      </c>
      <c r="J57" s="88">
        <f>IF(D57&gt;0,I57/D57*100,"-")</f>
        <v>90.216049382716051</v>
      </c>
      <c r="K57" s="87">
        <v>0</v>
      </c>
      <c r="L57" s="88">
        <f>IF(D57&gt;0,K57/D57*100,"-")</f>
        <v>0</v>
      </c>
      <c r="M57" s="87">
        <v>0</v>
      </c>
      <c r="N57" s="88">
        <f>IF(D57&gt;0,M57/D57*100,"-")</f>
        <v>0</v>
      </c>
      <c r="O57" s="87">
        <v>639</v>
      </c>
      <c r="P57" s="87">
        <f>SUM(Q57:S57)</f>
        <v>5207</v>
      </c>
      <c r="Q57" s="87">
        <v>843</v>
      </c>
      <c r="R57" s="87">
        <v>4364</v>
      </c>
      <c r="S57" s="87">
        <v>0</v>
      </c>
      <c r="T57" s="88">
        <f>IF(D57&gt;0,P57/D57*100,"-")</f>
        <v>80.354938271604937</v>
      </c>
      <c r="U57" s="87">
        <v>99</v>
      </c>
      <c r="V57" s="85" t="s">
        <v>263</v>
      </c>
      <c r="W57" s="85"/>
      <c r="X57" s="85"/>
      <c r="Y57" s="85"/>
      <c r="Z57" s="85" t="s">
        <v>263</v>
      </c>
      <c r="AA57" s="85"/>
      <c r="AB57" s="85"/>
      <c r="AC57" s="85"/>
      <c r="AD57" s="184" t="s">
        <v>262</v>
      </c>
    </row>
    <row r="58" spans="1:30" ht="13.5" customHeight="1">
      <c r="A58" s="85" t="s">
        <v>42</v>
      </c>
      <c r="B58" s="86" t="s">
        <v>362</v>
      </c>
      <c r="C58" s="85" t="s">
        <v>363</v>
      </c>
      <c r="D58" s="87">
        <f>+SUM(E58,+I58)</f>
        <v>7474</v>
      </c>
      <c r="E58" s="87">
        <f>+SUM(G58+H58)</f>
        <v>248</v>
      </c>
      <c r="F58" s="106">
        <f>IF(D58&gt;0,E58/D58*100,"-")</f>
        <v>3.3181696548033184</v>
      </c>
      <c r="G58" s="87">
        <v>248</v>
      </c>
      <c r="H58" s="87">
        <v>0</v>
      </c>
      <c r="I58" s="87">
        <f>+SUM(K58,+M58,O58+P58)</f>
        <v>7226</v>
      </c>
      <c r="J58" s="88">
        <f>IF(D58&gt;0,I58/D58*100,"-")</f>
        <v>96.681830345196687</v>
      </c>
      <c r="K58" s="87">
        <v>0</v>
      </c>
      <c r="L58" s="88">
        <f>IF(D58&gt;0,K58/D58*100,"-")</f>
        <v>0</v>
      </c>
      <c r="M58" s="87">
        <v>0</v>
      </c>
      <c r="N58" s="88">
        <f>IF(D58&gt;0,M58/D58*100,"-")</f>
        <v>0</v>
      </c>
      <c r="O58" s="87">
        <v>2300</v>
      </c>
      <c r="P58" s="87">
        <f>SUM(Q58:S58)</f>
        <v>4926</v>
      </c>
      <c r="Q58" s="87">
        <v>1868</v>
      </c>
      <c r="R58" s="87">
        <v>3058</v>
      </c>
      <c r="S58" s="87">
        <v>0</v>
      </c>
      <c r="T58" s="88">
        <f>IF(D58&gt;0,P58/D58*100,"-")</f>
        <v>65.908482740165908</v>
      </c>
      <c r="U58" s="87">
        <v>53</v>
      </c>
      <c r="V58" s="85" t="s">
        <v>263</v>
      </c>
      <c r="W58" s="85"/>
      <c r="X58" s="85"/>
      <c r="Y58" s="85"/>
      <c r="Z58" s="85" t="s">
        <v>263</v>
      </c>
      <c r="AA58" s="85"/>
      <c r="AB58" s="85"/>
      <c r="AC58" s="85"/>
      <c r="AD58" s="184" t="s">
        <v>262</v>
      </c>
    </row>
    <row r="59" spans="1:30" ht="13.5" customHeight="1">
      <c r="A59" s="85" t="s">
        <v>42</v>
      </c>
      <c r="B59" s="86" t="s">
        <v>364</v>
      </c>
      <c r="C59" s="85" t="s">
        <v>365</v>
      </c>
      <c r="D59" s="87">
        <f>+SUM(E59,+I59)</f>
        <v>8421</v>
      </c>
      <c r="E59" s="87">
        <f>+SUM(G59+H59)</f>
        <v>888</v>
      </c>
      <c r="F59" s="106">
        <f>IF(D59&gt;0,E59/D59*100,"-")</f>
        <v>10.545065906661916</v>
      </c>
      <c r="G59" s="87">
        <v>875</v>
      </c>
      <c r="H59" s="87">
        <v>13</v>
      </c>
      <c r="I59" s="87">
        <f>+SUM(K59,+M59,O59+P59)</f>
        <v>7533</v>
      </c>
      <c r="J59" s="88">
        <f>IF(D59&gt;0,I59/D59*100,"-")</f>
        <v>89.454934093338082</v>
      </c>
      <c r="K59" s="87">
        <v>0</v>
      </c>
      <c r="L59" s="88">
        <f>IF(D59&gt;0,K59/D59*100,"-")</f>
        <v>0</v>
      </c>
      <c r="M59" s="87">
        <v>169</v>
      </c>
      <c r="N59" s="88">
        <f>IF(D59&gt;0,M59/D59*100,"-")</f>
        <v>2.006887543047144</v>
      </c>
      <c r="O59" s="87">
        <v>0</v>
      </c>
      <c r="P59" s="87">
        <f>SUM(Q59:S59)</f>
        <v>7364</v>
      </c>
      <c r="Q59" s="87">
        <v>3559</v>
      </c>
      <c r="R59" s="87">
        <v>3805</v>
      </c>
      <c r="S59" s="87">
        <v>0</v>
      </c>
      <c r="T59" s="88">
        <f>IF(D59&gt;0,P59/D59*100,"-")</f>
        <v>87.44804655029094</v>
      </c>
      <c r="U59" s="87">
        <v>93</v>
      </c>
      <c r="V59" s="85" t="s">
        <v>263</v>
      </c>
      <c r="W59" s="85"/>
      <c r="X59" s="85"/>
      <c r="Y59" s="85"/>
      <c r="Z59" s="85"/>
      <c r="AA59" s="85" t="s">
        <v>263</v>
      </c>
      <c r="AB59" s="85"/>
      <c r="AC59" s="85"/>
      <c r="AD59" s="184" t="s">
        <v>262</v>
      </c>
    </row>
    <row r="60" spans="1:30" ht="13.5" customHeight="1">
      <c r="A60" s="85" t="s">
        <v>42</v>
      </c>
      <c r="B60" s="86" t="s">
        <v>366</v>
      </c>
      <c r="C60" s="85" t="s">
        <v>367</v>
      </c>
      <c r="D60" s="87">
        <f>+SUM(E60,+I60)</f>
        <v>7120</v>
      </c>
      <c r="E60" s="87">
        <f>+SUM(G60+H60)</f>
        <v>692</v>
      </c>
      <c r="F60" s="106">
        <f>IF(D60&gt;0,E60/D60*100,"-")</f>
        <v>9.7191011235955056</v>
      </c>
      <c r="G60" s="87">
        <v>684</v>
      </c>
      <c r="H60" s="87">
        <v>8</v>
      </c>
      <c r="I60" s="87">
        <f>+SUM(K60,+M60,O60+P60)</f>
        <v>6428</v>
      </c>
      <c r="J60" s="88">
        <f>IF(D60&gt;0,I60/D60*100,"-")</f>
        <v>90.280898876404493</v>
      </c>
      <c r="K60" s="87">
        <v>0</v>
      </c>
      <c r="L60" s="88">
        <f>IF(D60&gt;0,K60/D60*100,"-")</f>
        <v>0</v>
      </c>
      <c r="M60" s="87">
        <v>0</v>
      </c>
      <c r="N60" s="88">
        <f>IF(D60&gt;0,M60/D60*100,"-")</f>
        <v>0</v>
      </c>
      <c r="O60" s="87">
        <v>0</v>
      </c>
      <c r="P60" s="87">
        <f>SUM(Q60:S60)</f>
        <v>6428</v>
      </c>
      <c r="Q60" s="87">
        <v>3010</v>
      </c>
      <c r="R60" s="87">
        <v>3418</v>
      </c>
      <c r="S60" s="87">
        <v>0</v>
      </c>
      <c r="T60" s="88">
        <f>IF(D60&gt;0,P60/D60*100,"-")</f>
        <v>90.280898876404493</v>
      </c>
      <c r="U60" s="87">
        <v>59</v>
      </c>
      <c r="V60" s="85" t="s">
        <v>263</v>
      </c>
      <c r="W60" s="85"/>
      <c r="X60" s="85"/>
      <c r="Y60" s="85"/>
      <c r="Z60" s="85"/>
      <c r="AA60" s="85" t="s">
        <v>263</v>
      </c>
      <c r="AB60" s="85"/>
      <c r="AC60" s="85"/>
      <c r="AD60" s="184" t="s">
        <v>262</v>
      </c>
    </row>
    <row r="61" spans="1:30" ht="13.5" customHeight="1">
      <c r="A61" s="85" t="s">
        <v>42</v>
      </c>
      <c r="B61" s="86" t="s">
        <v>368</v>
      </c>
      <c r="C61" s="85" t="s">
        <v>369</v>
      </c>
      <c r="D61" s="87">
        <f>+SUM(E61,+I61)</f>
        <v>7016</v>
      </c>
      <c r="E61" s="87">
        <f>+SUM(G61+H61)</f>
        <v>433</v>
      </c>
      <c r="F61" s="106">
        <f>IF(D61&gt;0,E61/D61*100,"-")</f>
        <v>6.1716077537058158</v>
      </c>
      <c r="G61" s="87">
        <v>433</v>
      </c>
      <c r="H61" s="87">
        <v>0</v>
      </c>
      <c r="I61" s="87">
        <f>+SUM(K61,+M61,O61+P61)</f>
        <v>6583</v>
      </c>
      <c r="J61" s="88">
        <f>IF(D61&gt;0,I61/D61*100,"-")</f>
        <v>93.828392246294186</v>
      </c>
      <c r="K61" s="87">
        <v>0</v>
      </c>
      <c r="L61" s="88">
        <f>IF(D61&gt;0,K61/D61*100,"-")</f>
        <v>0</v>
      </c>
      <c r="M61" s="87">
        <v>0</v>
      </c>
      <c r="N61" s="88">
        <f>IF(D61&gt;0,M61/D61*100,"-")</f>
        <v>0</v>
      </c>
      <c r="O61" s="87">
        <v>0</v>
      </c>
      <c r="P61" s="87">
        <f>SUM(Q61:S61)</f>
        <v>6583</v>
      </c>
      <c r="Q61" s="87">
        <v>3809</v>
      </c>
      <c r="R61" s="87">
        <v>2774</v>
      </c>
      <c r="S61" s="87">
        <v>0</v>
      </c>
      <c r="T61" s="88">
        <f>IF(D61&gt;0,P61/D61*100,"-")</f>
        <v>93.828392246294186</v>
      </c>
      <c r="U61" s="87">
        <v>0</v>
      </c>
      <c r="V61" s="85" t="s">
        <v>263</v>
      </c>
      <c r="W61" s="85"/>
      <c r="X61" s="85"/>
      <c r="Y61" s="85"/>
      <c r="Z61" s="85" t="s">
        <v>263</v>
      </c>
      <c r="AA61" s="85"/>
      <c r="AB61" s="85"/>
      <c r="AC61" s="85"/>
      <c r="AD61" s="184" t="s">
        <v>262</v>
      </c>
    </row>
    <row r="62" spans="1:30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30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30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61">
    <sortCondition ref="A8:A61"/>
    <sortCondition ref="B8:B61"/>
    <sortCondition ref="C8:C61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千葉県</v>
      </c>
      <c r="B7" s="90" t="str">
        <f>水洗化人口等!B7</f>
        <v>12000</v>
      </c>
      <c r="C7" s="89" t="s">
        <v>199</v>
      </c>
      <c r="D7" s="91">
        <f>SUM(E7,+H7,+K7)</f>
        <v>742444.72</v>
      </c>
      <c r="E7" s="91">
        <f>SUM(F7:G7)</f>
        <v>16431</v>
      </c>
      <c r="F7" s="91">
        <f>SUM(F$8:F$207)</f>
        <v>15430</v>
      </c>
      <c r="G7" s="91">
        <f>SUM(G$8:G$207)</f>
        <v>1001</v>
      </c>
      <c r="H7" s="91">
        <f>SUM(I7:J7)</f>
        <v>79169</v>
      </c>
      <c r="I7" s="91">
        <f>SUM(I$8:I$207)</f>
        <v>38131</v>
      </c>
      <c r="J7" s="91">
        <f>SUM(J$8:J$207)</f>
        <v>41038</v>
      </c>
      <c r="K7" s="91">
        <f>SUM(L7:M7)</f>
        <v>646844.72</v>
      </c>
      <c r="L7" s="91">
        <f>SUM(L$8:L$207)</f>
        <v>44229.82</v>
      </c>
      <c r="M7" s="91">
        <f>SUM(M$8:M$207)</f>
        <v>602614.9</v>
      </c>
      <c r="N7" s="91">
        <f>SUM(O7,+V7,+AC7)</f>
        <v>742664.72</v>
      </c>
      <c r="O7" s="91">
        <f>SUM(P7:U7)</f>
        <v>97790.82</v>
      </c>
      <c r="P7" s="91">
        <f t="shared" ref="P7:U7" si="0">SUM(P$8:P$207)</f>
        <v>96318</v>
      </c>
      <c r="Q7" s="91">
        <f t="shared" si="0"/>
        <v>0</v>
      </c>
      <c r="R7" s="91">
        <f t="shared" si="0"/>
        <v>0</v>
      </c>
      <c r="S7" s="91">
        <f t="shared" si="0"/>
        <v>1472.82</v>
      </c>
      <c r="T7" s="91">
        <f t="shared" si="0"/>
        <v>0</v>
      </c>
      <c r="U7" s="91">
        <f t="shared" si="0"/>
        <v>0</v>
      </c>
      <c r="V7" s="91">
        <f>SUM(W7:AB7)</f>
        <v>644653.9</v>
      </c>
      <c r="W7" s="91">
        <f t="shared" ref="W7:AB7" si="1">SUM(W$8:W$207)</f>
        <v>634130</v>
      </c>
      <c r="X7" s="91">
        <f t="shared" si="1"/>
        <v>0</v>
      </c>
      <c r="Y7" s="91">
        <f t="shared" si="1"/>
        <v>0</v>
      </c>
      <c r="Z7" s="91">
        <f t="shared" si="1"/>
        <v>10523.9</v>
      </c>
      <c r="AA7" s="91">
        <f t="shared" si="1"/>
        <v>0</v>
      </c>
      <c r="AB7" s="91">
        <f t="shared" si="1"/>
        <v>0</v>
      </c>
      <c r="AC7" s="91">
        <f>SUM(AD7:AE7)</f>
        <v>220</v>
      </c>
      <c r="AD7" s="91">
        <f>SUM(AD$8:AD$207)</f>
        <v>220</v>
      </c>
      <c r="AE7" s="91">
        <f>SUM(AE$8:AE$207)</f>
        <v>0</v>
      </c>
      <c r="AF7" s="91">
        <f>SUM(AG7:AI7)</f>
        <v>16314</v>
      </c>
      <c r="AG7" s="91">
        <f>SUM(AG$8:AG$207)</f>
        <v>16314</v>
      </c>
      <c r="AH7" s="91">
        <f>SUM(AH$8:AH$207)</f>
        <v>0</v>
      </c>
      <c r="AI7" s="91">
        <f>SUM(AI$8:AI$207)</f>
        <v>0</v>
      </c>
      <c r="AJ7" s="91">
        <f>SUM(AK7:AS7)</f>
        <v>58617</v>
      </c>
      <c r="AK7" s="91">
        <f t="shared" ref="AK7:AS7" si="2">SUM(AK$8:AK$207)</f>
        <v>42464</v>
      </c>
      <c r="AL7" s="91">
        <f t="shared" si="2"/>
        <v>0</v>
      </c>
      <c r="AM7" s="91">
        <f t="shared" si="2"/>
        <v>9806</v>
      </c>
      <c r="AN7" s="91">
        <f t="shared" si="2"/>
        <v>3971</v>
      </c>
      <c r="AO7" s="91">
        <f t="shared" si="2"/>
        <v>0</v>
      </c>
      <c r="AP7" s="91">
        <f t="shared" si="2"/>
        <v>0</v>
      </c>
      <c r="AQ7" s="91">
        <f t="shared" si="2"/>
        <v>298</v>
      </c>
      <c r="AR7" s="91">
        <f t="shared" si="2"/>
        <v>4</v>
      </c>
      <c r="AS7" s="91">
        <f t="shared" si="2"/>
        <v>2074</v>
      </c>
      <c r="AT7" s="91">
        <f>SUM(AU7:AY7)</f>
        <v>454</v>
      </c>
      <c r="AU7" s="91">
        <f>SUM(AU$8:AU$207)</f>
        <v>161</v>
      </c>
      <c r="AV7" s="91">
        <f>SUM(AV$8:AV$207)</f>
        <v>0</v>
      </c>
      <c r="AW7" s="91">
        <f>SUM(AW$8:AW$207)</f>
        <v>293</v>
      </c>
      <c r="AX7" s="91">
        <f>SUM(AX$8:AX$207)</f>
        <v>0</v>
      </c>
      <c r="AY7" s="91">
        <f>SUM(AY$8:AY$207)</f>
        <v>0</v>
      </c>
      <c r="AZ7" s="91">
        <f>SUM(BA7:BC7)</f>
        <v>3143</v>
      </c>
      <c r="BA7" s="91">
        <f>SUM(BA$8:BA$207)</f>
        <v>3143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42</v>
      </c>
      <c r="B8" s="96" t="s">
        <v>260</v>
      </c>
      <c r="C8" s="85" t="s">
        <v>261</v>
      </c>
      <c r="D8" s="87">
        <f>SUM(E8,+H8,+K8)</f>
        <v>25502</v>
      </c>
      <c r="E8" s="87">
        <f>SUM(F8:G8)</f>
        <v>0</v>
      </c>
      <c r="F8" s="87">
        <v>0</v>
      </c>
      <c r="G8" s="87">
        <v>0</v>
      </c>
      <c r="H8" s="87">
        <f>SUM(I8:J8)</f>
        <v>52</v>
      </c>
      <c r="I8" s="87">
        <v>52</v>
      </c>
      <c r="J8" s="87">
        <v>0</v>
      </c>
      <c r="K8" s="87">
        <f>SUM(L8:M8)</f>
        <v>25450</v>
      </c>
      <c r="L8" s="87">
        <v>4850</v>
      </c>
      <c r="M8" s="87">
        <v>20600</v>
      </c>
      <c r="N8" s="87">
        <f>SUM(O8,+V8,+AC8)</f>
        <v>25502</v>
      </c>
      <c r="O8" s="87">
        <f>SUM(P8:U8)</f>
        <v>4902</v>
      </c>
      <c r="P8" s="87">
        <v>4902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>SUM(W8:AB8)</f>
        <v>20600</v>
      </c>
      <c r="W8" s="87">
        <v>20600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>SUM(AD8:AE8)</f>
        <v>0</v>
      </c>
      <c r="AD8" s="87">
        <v>0</v>
      </c>
      <c r="AE8" s="87">
        <v>0</v>
      </c>
      <c r="AF8" s="87">
        <f>SUM(AG8:AI8)</f>
        <v>71</v>
      </c>
      <c r="AG8" s="87">
        <v>71</v>
      </c>
      <c r="AH8" s="87">
        <v>0</v>
      </c>
      <c r="AI8" s="87">
        <v>0</v>
      </c>
      <c r="AJ8" s="87">
        <f>SUM(AK8:AS8)</f>
        <v>71</v>
      </c>
      <c r="AK8" s="87">
        <v>0</v>
      </c>
      <c r="AL8" s="87">
        <v>0</v>
      </c>
      <c r="AM8" s="87">
        <v>71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42</v>
      </c>
      <c r="B9" s="96" t="s">
        <v>264</v>
      </c>
      <c r="C9" s="85" t="s">
        <v>265</v>
      </c>
      <c r="D9" s="87">
        <f>SUM(E9,+H9,+K9)</f>
        <v>14524</v>
      </c>
      <c r="E9" s="87">
        <f>SUM(F9:G9)</f>
        <v>0</v>
      </c>
      <c r="F9" s="87">
        <v>0</v>
      </c>
      <c r="G9" s="87">
        <v>0</v>
      </c>
      <c r="H9" s="87">
        <f>SUM(I9:J9)</f>
        <v>0</v>
      </c>
      <c r="I9" s="87">
        <v>0</v>
      </c>
      <c r="J9" s="87">
        <v>0</v>
      </c>
      <c r="K9" s="87">
        <f>SUM(L9:M9)</f>
        <v>14524</v>
      </c>
      <c r="L9" s="87">
        <v>3031</v>
      </c>
      <c r="M9" s="87">
        <v>11493</v>
      </c>
      <c r="N9" s="87">
        <f>SUM(O9,+V9,+AC9)</f>
        <v>14524</v>
      </c>
      <c r="O9" s="87">
        <f>SUM(P9:U9)</f>
        <v>3031</v>
      </c>
      <c r="P9" s="87">
        <v>3031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11493</v>
      </c>
      <c r="W9" s="87">
        <v>11493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0</v>
      </c>
      <c r="AG9" s="87">
        <v>0</v>
      </c>
      <c r="AH9" s="87">
        <v>0</v>
      </c>
      <c r="AI9" s="87">
        <v>0</v>
      </c>
      <c r="AJ9" s="87">
        <f>SUM(AK9:AS9)</f>
        <v>0</v>
      </c>
      <c r="AK9" s="87">
        <v>0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42</v>
      </c>
      <c r="B10" s="96" t="s">
        <v>266</v>
      </c>
      <c r="C10" s="85" t="s">
        <v>267</v>
      </c>
      <c r="D10" s="87">
        <f>SUM(E10,+H10,+K10)</f>
        <v>63680</v>
      </c>
      <c r="E10" s="87">
        <f>SUM(F10:G10)</f>
        <v>0</v>
      </c>
      <c r="F10" s="87">
        <v>0</v>
      </c>
      <c r="G10" s="87">
        <v>0</v>
      </c>
      <c r="H10" s="87">
        <f>SUM(I10:J10)</f>
        <v>1827</v>
      </c>
      <c r="I10" s="87">
        <v>1827</v>
      </c>
      <c r="J10" s="87">
        <v>0</v>
      </c>
      <c r="K10" s="87">
        <f>SUM(L10:M10)</f>
        <v>61853</v>
      </c>
      <c r="L10" s="87">
        <v>833</v>
      </c>
      <c r="M10" s="87">
        <v>61020</v>
      </c>
      <c r="N10" s="87">
        <f>SUM(O10,+V10,+AC10)</f>
        <v>63680</v>
      </c>
      <c r="O10" s="87">
        <f>SUM(P10:U10)</f>
        <v>2660</v>
      </c>
      <c r="P10" s="87">
        <v>2660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61020</v>
      </c>
      <c r="W10" s="87">
        <v>61020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2198</v>
      </c>
      <c r="AG10" s="87">
        <v>2198</v>
      </c>
      <c r="AH10" s="87">
        <v>0</v>
      </c>
      <c r="AI10" s="87">
        <v>0</v>
      </c>
      <c r="AJ10" s="87">
        <f>SUM(AK10:AS10)</f>
        <v>2198</v>
      </c>
      <c r="AK10" s="87">
        <v>0</v>
      </c>
      <c r="AL10" s="87">
        <v>0</v>
      </c>
      <c r="AM10" s="87">
        <v>2198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>SUM(AU10:AY10)</f>
        <v>242</v>
      </c>
      <c r="AU10" s="87">
        <v>0</v>
      </c>
      <c r="AV10" s="87">
        <v>0</v>
      </c>
      <c r="AW10" s="87">
        <v>242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42</v>
      </c>
      <c r="B11" s="96" t="s">
        <v>268</v>
      </c>
      <c r="C11" s="85" t="s">
        <v>269</v>
      </c>
      <c r="D11" s="87">
        <f>SUM(E11,+H11,+K11)</f>
        <v>43761</v>
      </c>
      <c r="E11" s="87">
        <f>SUM(F11:G11)</f>
        <v>2726</v>
      </c>
      <c r="F11" s="87">
        <v>2726</v>
      </c>
      <c r="G11" s="87">
        <v>0</v>
      </c>
      <c r="H11" s="87">
        <f>SUM(I11:J11)</f>
        <v>41035</v>
      </c>
      <c r="I11" s="87">
        <v>0</v>
      </c>
      <c r="J11" s="87">
        <v>41035</v>
      </c>
      <c r="K11" s="87">
        <f>SUM(L11:M11)</f>
        <v>0</v>
      </c>
      <c r="L11" s="87">
        <v>0</v>
      </c>
      <c r="M11" s="87">
        <v>0</v>
      </c>
      <c r="N11" s="87">
        <f>SUM(O11,+V11,+AC11)</f>
        <v>43761</v>
      </c>
      <c r="O11" s="87">
        <f>SUM(P11:U11)</f>
        <v>2726</v>
      </c>
      <c r="P11" s="87">
        <v>2726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41035</v>
      </c>
      <c r="W11" s="87">
        <v>41035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1889</v>
      </c>
      <c r="AG11" s="87">
        <v>1889</v>
      </c>
      <c r="AH11" s="87">
        <v>0</v>
      </c>
      <c r="AI11" s="87">
        <v>0</v>
      </c>
      <c r="AJ11" s="87">
        <f>SUM(AK11:AS11)</f>
        <v>1889</v>
      </c>
      <c r="AK11" s="87">
        <v>0</v>
      </c>
      <c r="AL11" s="87">
        <v>0</v>
      </c>
      <c r="AM11" s="87">
        <v>852</v>
      </c>
      <c r="AN11" s="87">
        <v>1037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42</v>
      </c>
      <c r="B12" s="96" t="s">
        <v>270</v>
      </c>
      <c r="C12" s="85" t="s">
        <v>271</v>
      </c>
      <c r="D12" s="87">
        <f>SUM(E12,+H12,+K12)</f>
        <v>24815</v>
      </c>
      <c r="E12" s="87">
        <f>SUM(F12:G12)</f>
        <v>0</v>
      </c>
      <c r="F12" s="87">
        <v>0</v>
      </c>
      <c r="G12" s="87">
        <v>0</v>
      </c>
      <c r="H12" s="87">
        <f>SUM(I12:J12)</f>
        <v>0</v>
      </c>
      <c r="I12" s="87">
        <v>0</v>
      </c>
      <c r="J12" s="87">
        <v>0</v>
      </c>
      <c r="K12" s="87">
        <f>SUM(L12:M12)</f>
        <v>24815</v>
      </c>
      <c r="L12" s="87">
        <v>4538</v>
      </c>
      <c r="M12" s="87">
        <v>20277</v>
      </c>
      <c r="N12" s="87">
        <f>SUM(O12,+V12,+AC12)</f>
        <v>24815</v>
      </c>
      <c r="O12" s="87">
        <f>SUM(P12:U12)</f>
        <v>4538</v>
      </c>
      <c r="P12" s="87">
        <v>4538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20277</v>
      </c>
      <c r="W12" s="87">
        <v>20277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6</v>
      </c>
      <c r="AG12" s="87">
        <v>6</v>
      </c>
      <c r="AH12" s="87">
        <v>0</v>
      </c>
      <c r="AI12" s="87">
        <v>0</v>
      </c>
      <c r="AJ12" s="87">
        <f>SUM(AK12:AS12)</f>
        <v>6</v>
      </c>
      <c r="AK12" s="87">
        <v>0</v>
      </c>
      <c r="AL12" s="87">
        <v>0</v>
      </c>
      <c r="AM12" s="87">
        <v>6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1253</v>
      </c>
      <c r="BA12" s="87">
        <v>1253</v>
      </c>
      <c r="BB12" s="87">
        <v>0</v>
      </c>
      <c r="BC12" s="87">
        <v>0</v>
      </c>
    </row>
    <row r="13" spans="1:55" ht="13.5" customHeight="1">
      <c r="A13" s="98" t="s">
        <v>42</v>
      </c>
      <c r="B13" s="96" t="s">
        <v>272</v>
      </c>
      <c r="C13" s="85" t="s">
        <v>273</v>
      </c>
      <c r="D13" s="87">
        <f>SUM(E13,+H13,+K13)</f>
        <v>33410</v>
      </c>
      <c r="E13" s="87">
        <f>SUM(F13:G13)</f>
        <v>0</v>
      </c>
      <c r="F13" s="87">
        <v>0</v>
      </c>
      <c r="G13" s="87">
        <v>0</v>
      </c>
      <c r="H13" s="87">
        <f>SUM(I13:J13)</f>
        <v>0</v>
      </c>
      <c r="I13" s="87">
        <v>0</v>
      </c>
      <c r="J13" s="87">
        <v>0</v>
      </c>
      <c r="K13" s="87">
        <f>SUM(L13:M13)</f>
        <v>33410</v>
      </c>
      <c r="L13" s="87">
        <v>2644</v>
      </c>
      <c r="M13" s="87">
        <v>30766</v>
      </c>
      <c r="N13" s="87">
        <f>SUM(O13,+V13,+AC13)</f>
        <v>33410</v>
      </c>
      <c r="O13" s="87">
        <f>SUM(P13:U13)</f>
        <v>2644</v>
      </c>
      <c r="P13" s="87">
        <v>2644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30766</v>
      </c>
      <c r="W13" s="87">
        <v>30766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1404</v>
      </c>
      <c r="AG13" s="87">
        <v>1404</v>
      </c>
      <c r="AH13" s="87">
        <v>0</v>
      </c>
      <c r="AI13" s="87">
        <v>0</v>
      </c>
      <c r="AJ13" s="87">
        <f>SUM(AK13:AS13)</f>
        <v>1404</v>
      </c>
      <c r="AK13" s="87">
        <v>0</v>
      </c>
      <c r="AL13" s="87">
        <v>0</v>
      </c>
      <c r="AM13" s="87">
        <v>1404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>SUM(AU13:AY13)</f>
        <v>51</v>
      </c>
      <c r="AU13" s="87">
        <v>0</v>
      </c>
      <c r="AV13" s="87">
        <v>0</v>
      </c>
      <c r="AW13" s="87">
        <v>51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42</v>
      </c>
      <c r="B14" s="96" t="s">
        <v>274</v>
      </c>
      <c r="C14" s="85" t="s">
        <v>275</v>
      </c>
      <c r="D14" s="87">
        <f>SUM(E14,+H14,+K14)</f>
        <v>25473</v>
      </c>
      <c r="E14" s="87">
        <f>SUM(F14:G14)</f>
        <v>0</v>
      </c>
      <c r="F14" s="87">
        <v>0</v>
      </c>
      <c r="G14" s="87">
        <v>0</v>
      </c>
      <c r="H14" s="87">
        <f>SUM(I14:J14)</f>
        <v>1614</v>
      </c>
      <c r="I14" s="87">
        <v>1614</v>
      </c>
      <c r="J14" s="87">
        <v>0</v>
      </c>
      <c r="K14" s="87">
        <f>SUM(L14:M14)</f>
        <v>23859</v>
      </c>
      <c r="L14" s="87">
        <v>1160</v>
      </c>
      <c r="M14" s="87">
        <v>22699</v>
      </c>
      <c r="N14" s="87">
        <f>SUM(O14,+V14,+AC14)</f>
        <v>25473</v>
      </c>
      <c r="O14" s="87">
        <f>SUM(P14:U14)</f>
        <v>2774</v>
      </c>
      <c r="P14" s="87">
        <v>2774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22699</v>
      </c>
      <c r="W14" s="87">
        <v>22699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1006</v>
      </c>
      <c r="AG14" s="87">
        <v>1006</v>
      </c>
      <c r="AH14" s="87">
        <v>0</v>
      </c>
      <c r="AI14" s="87">
        <v>0</v>
      </c>
      <c r="AJ14" s="87">
        <f>SUM(AK14:AS14)</f>
        <v>1006</v>
      </c>
      <c r="AK14" s="87">
        <v>0</v>
      </c>
      <c r="AL14" s="87">
        <v>0</v>
      </c>
      <c r="AM14" s="87">
        <v>232</v>
      </c>
      <c r="AN14" s="87">
        <v>774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>SUM(AU14:AY14)</f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42</v>
      </c>
      <c r="B15" s="96" t="s">
        <v>276</v>
      </c>
      <c r="C15" s="85" t="s">
        <v>277</v>
      </c>
      <c r="D15" s="87">
        <f>SUM(E15,+H15,+K15)</f>
        <v>39802</v>
      </c>
      <c r="E15" s="87">
        <f>SUM(F15:G15)</f>
        <v>0</v>
      </c>
      <c r="F15" s="87">
        <v>0</v>
      </c>
      <c r="G15" s="87">
        <v>0</v>
      </c>
      <c r="H15" s="87">
        <f>SUM(I15:J15)</f>
        <v>4298</v>
      </c>
      <c r="I15" s="87">
        <v>4298</v>
      </c>
      <c r="J15" s="87">
        <v>0</v>
      </c>
      <c r="K15" s="87">
        <f>SUM(L15:M15)</f>
        <v>35504</v>
      </c>
      <c r="L15" s="87">
        <v>0</v>
      </c>
      <c r="M15" s="87">
        <v>35504</v>
      </c>
      <c r="N15" s="87">
        <f>SUM(O15,+V15,+AC15)</f>
        <v>39802</v>
      </c>
      <c r="O15" s="87">
        <f>SUM(P15:U15)</f>
        <v>4298</v>
      </c>
      <c r="P15" s="87">
        <v>4298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35504</v>
      </c>
      <c r="W15" s="87">
        <v>35504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59</v>
      </c>
      <c r="AG15" s="87">
        <v>59</v>
      </c>
      <c r="AH15" s="87">
        <v>0</v>
      </c>
      <c r="AI15" s="87">
        <v>0</v>
      </c>
      <c r="AJ15" s="87">
        <f>SUM(AK15:AS15)</f>
        <v>39802</v>
      </c>
      <c r="AK15" s="87">
        <v>39802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>SUM(AU15:AY15)</f>
        <v>59</v>
      </c>
      <c r="AU15" s="87">
        <v>59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42</v>
      </c>
      <c r="B16" s="96" t="s">
        <v>278</v>
      </c>
      <c r="C16" s="85" t="s">
        <v>279</v>
      </c>
      <c r="D16" s="87">
        <f>SUM(E16,+H16,+K16)</f>
        <v>17118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17118</v>
      </c>
      <c r="L16" s="87">
        <v>1662</v>
      </c>
      <c r="M16" s="87">
        <v>15456</v>
      </c>
      <c r="N16" s="87">
        <f>SUM(O16,+V16,+AC16)</f>
        <v>17118</v>
      </c>
      <c r="O16" s="87">
        <f>SUM(P16:U16)</f>
        <v>1662</v>
      </c>
      <c r="P16" s="87">
        <v>1662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15456</v>
      </c>
      <c r="W16" s="87">
        <v>15456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0</v>
      </c>
      <c r="AG16" s="87">
        <v>0</v>
      </c>
      <c r="AH16" s="87">
        <v>0</v>
      </c>
      <c r="AI16" s="87">
        <v>0</v>
      </c>
      <c r="AJ16" s="87">
        <f>SUM(AK16:AS16)</f>
        <v>0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>SUM(AU16:AY16)</f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878</v>
      </c>
      <c r="BA16" s="87">
        <v>878</v>
      </c>
      <c r="BB16" s="87">
        <v>0</v>
      </c>
      <c r="BC16" s="87">
        <v>0</v>
      </c>
    </row>
    <row r="17" spans="1:55" ht="13.5" customHeight="1">
      <c r="A17" s="98" t="s">
        <v>42</v>
      </c>
      <c r="B17" s="96" t="s">
        <v>280</v>
      </c>
      <c r="C17" s="85" t="s">
        <v>281</v>
      </c>
      <c r="D17" s="87">
        <f>SUM(E17,+H17,+K17)</f>
        <v>25943</v>
      </c>
      <c r="E17" s="87">
        <f>SUM(F17:G17)</f>
        <v>0</v>
      </c>
      <c r="F17" s="87">
        <v>0</v>
      </c>
      <c r="G17" s="87">
        <v>0</v>
      </c>
      <c r="H17" s="87">
        <f>SUM(I17:J17)</f>
        <v>2681</v>
      </c>
      <c r="I17" s="87">
        <v>2681</v>
      </c>
      <c r="J17" s="87">
        <v>0</v>
      </c>
      <c r="K17" s="87">
        <f>SUM(L17:M17)</f>
        <v>23262</v>
      </c>
      <c r="L17" s="87">
        <v>0</v>
      </c>
      <c r="M17" s="87">
        <v>23262</v>
      </c>
      <c r="N17" s="87">
        <f>SUM(O17,+V17,+AC17)</f>
        <v>25943</v>
      </c>
      <c r="O17" s="87">
        <f>SUM(P17:U17)</f>
        <v>2681</v>
      </c>
      <c r="P17" s="87">
        <v>2681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23262</v>
      </c>
      <c r="W17" s="87">
        <v>23262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91</v>
      </c>
      <c r="AG17" s="87">
        <v>91</v>
      </c>
      <c r="AH17" s="87">
        <v>0</v>
      </c>
      <c r="AI17" s="87">
        <v>0</v>
      </c>
      <c r="AJ17" s="87">
        <f>SUM(AK17:AS17)</f>
        <v>91</v>
      </c>
      <c r="AK17" s="87">
        <v>0</v>
      </c>
      <c r="AL17" s="87">
        <v>0</v>
      </c>
      <c r="AM17" s="87">
        <v>91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42</v>
      </c>
      <c r="B18" s="96" t="s">
        <v>282</v>
      </c>
      <c r="C18" s="85" t="s">
        <v>283</v>
      </c>
      <c r="D18" s="87">
        <f>SUM(E18,+H18,+K18)</f>
        <v>9480</v>
      </c>
      <c r="E18" s="87">
        <f>SUM(F18:G18)</f>
        <v>0</v>
      </c>
      <c r="F18" s="87">
        <v>0</v>
      </c>
      <c r="G18" s="87">
        <v>0</v>
      </c>
      <c r="H18" s="87">
        <f>SUM(I18:J18)</f>
        <v>0</v>
      </c>
      <c r="I18" s="87">
        <v>0</v>
      </c>
      <c r="J18" s="87">
        <v>0</v>
      </c>
      <c r="K18" s="87">
        <f>SUM(L18:M18)</f>
        <v>9480</v>
      </c>
      <c r="L18" s="87">
        <v>1235</v>
      </c>
      <c r="M18" s="87">
        <v>8245</v>
      </c>
      <c r="N18" s="87">
        <f>SUM(O18,+V18,+AC18)</f>
        <v>9480</v>
      </c>
      <c r="O18" s="87">
        <f>SUM(P18:U18)</f>
        <v>1235</v>
      </c>
      <c r="P18" s="87">
        <v>1235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8245</v>
      </c>
      <c r="W18" s="87">
        <v>8245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0</v>
      </c>
      <c r="AG18" s="87">
        <v>0</v>
      </c>
      <c r="AH18" s="87">
        <v>0</v>
      </c>
      <c r="AI18" s="87">
        <v>0</v>
      </c>
      <c r="AJ18" s="87">
        <f>SUM(AK18:AS18)</f>
        <v>0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106</v>
      </c>
      <c r="BA18" s="87">
        <v>106</v>
      </c>
      <c r="BB18" s="87">
        <v>0</v>
      </c>
      <c r="BC18" s="87">
        <v>0</v>
      </c>
    </row>
    <row r="19" spans="1:55" ht="13.5" customHeight="1">
      <c r="A19" s="98" t="s">
        <v>42</v>
      </c>
      <c r="B19" s="96" t="s">
        <v>284</v>
      </c>
      <c r="C19" s="85" t="s">
        <v>285</v>
      </c>
      <c r="D19" s="87">
        <f>SUM(E19,+H19,+K19)</f>
        <v>8955</v>
      </c>
      <c r="E19" s="87">
        <f>SUM(F19:G19)</f>
        <v>321</v>
      </c>
      <c r="F19" s="87">
        <v>0</v>
      </c>
      <c r="G19" s="87">
        <v>321</v>
      </c>
      <c r="H19" s="87">
        <f>SUM(I19:J19)</f>
        <v>1514</v>
      </c>
      <c r="I19" s="87">
        <v>1514</v>
      </c>
      <c r="J19" s="87">
        <v>0</v>
      </c>
      <c r="K19" s="87">
        <f>SUM(L19:M19)</f>
        <v>7120</v>
      </c>
      <c r="L19" s="87">
        <v>0</v>
      </c>
      <c r="M19" s="87">
        <v>7120</v>
      </c>
      <c r="N19" s="87">
        <f>SUM(O19,+V19,+AC19)</f>
        <v>8955</v>
      </c>
      <c r="O19" s="87">
        <f>SUM(P19:U19)</f>
        <v>1514</v>
      </c>
      <c r="P19" s="87">
        <v>1514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7441</v>
      </c>
      <c r="W19" s="87">
        <v>7441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34</v>
      </c>
      <c r="AG19" s="87">
        <v>34</v>
      </c>
      <c r="AH19" s="87">
        <v>0</v>
      </c>
      <c r="AI19" s="87">
        <v>0</v>
      </c>
      <c r="AJ19" s="87">
        <f>SUM(AK19:AS19)</f>
        <v>34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1</v>
      </c>
      <c r="AS19" s="87">
        <v>33</v>
      </c>
      <c r="AT19" s="87">
        <f>SUM(AU19:AY19)</f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42</v>
      </c>
      <c r="B20" s="96" t="s">
        <v>286</v>
      </c>
      <c r="C20" s="85" t="s">
        <v>287</v>
      </c>
      <c r="D20" s="87">
        <f>SUM(E20,+H20,+K20)</f>
        <v>16600</v>
      </c>
      <c r="E20" s="87">
        <f>SUM(F20:G20)</f>
        <v>0</v>
      </c>
      <c r="F20" s="87">
        <v>0</v>
      </c>
      <c r="G20" s="87">
        <v>0</v>
      </c>
      <c r="H20" s="87">
        <f>SUM(I20:J20)</f>
        <v>2013</v>
      </c>
      <c r="I20" s="87">
        <v>2013</v>
      </c>
      <c r="J20" s="87">
        <v>0</v>
      </c>
      <c r="K20" s="87">
        <f>SUM(L20:M20)</f>
        <v>14587</v>
      </c>
      <c r="L20" s="87">
        <v>0</v>
      </c>
      <c r="M20" s="87">
        <v>14587</v>
      </c>
      <c r="N20" s="87">
        <f>SUM(O20,+V20,+AC20)</f>
        <v>16600</v>
      </c>
      <c r="O20" s="87">
        <f>SUM(P20:U20)</f>
        <v>2013</v>
      </c>
      <c r="P20" s="87">
        <v>2013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14587</v>
      </c>
      <c r="W20" s="87">
        <v>14587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0</v>
      </c>
      <c r="AG20" s="87">
        <v>0</v>
      </c>
      <c r="AH20" s="87">
        <v>0</v>
      </c>
      <c r="AI20" s="87">
        <v>0</v>
      </c>
      <c r="AJ20" s="87">
        <f>SUM(AK20:AS20)</f>
        <v>0</v>
      </c>
      <c r="AK20" s="87">
        <v>0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42</v>
      </c>
      <c r="B21" s="96" t="s">
        <v>288</v>
      </c>
      <c r="C21" s="85" t="s">
        <v>289</v>
      </c>
      <c r="D21" s="87">
        <f>SUM(E21,+H21,+K21)</f>
        <v>3654</v>
      </c>
      <c r="E21" s="87">
        <f>SUM(F21:G21)</f>
        <v>0</v>
      </c>
      <c r="F21" s="87">
        <v>0</v>
      </c>
      <c r="G21" s="87">
        <v>0</v>
      </c>
      <c r="H21" s="87">
        <f>SUM(I21:J21)</f>
        <v>410</v>
      </c>
      <c r="I21" s="87">
        <v>410</v>
      </c>
      <c r="J21" s="87">
        <v>0</v>
      </c>
      <c r="K21" s="87">
        <f>SUM(L21:M21)</f>
        <v>3244</v>
      </c>
      <c r="L21" s="87">
        <v>0</v>
      </c>
      <c r="M21" s="87">
        <v>3244</v>
      </c>
      <c r="N21" s="87">
        <f>SUM(O21,+V21,+AC21)</f>
        <v>3654</v>
      </c>
      <c r="O21" s="87">
        <f>SUM(P21:U21)</f>
        <v>410</v>
      </c>
      <c r="P21" s="87">
        <v>410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3244</v>
      </c>
      <c r="W21" s="87">
        <v>3244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158</v>
      </c>
      <c r="AG21" s="87">
        <v>158</v>
      </c>
      <c r="AH21" s="87">
        <v>0</v>
      </c>
      <c r="AI21" s="87">
        <v>0</v>
      </c>
      <c r="AJ21" s="87">
        <f>SUM(AK21:AS21)</f>
        <v>158</v>
      </c>
      <c r="AK21" s="87">
        <v>0</v>
      </c>
      <c r="AL21" s="87">
        <v>0</v>
      </c>
      <c r="AM21" s="87">
        <v>71</v>
      </c>
      <c r="AN21" s="87">
        <v>87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42</v>
      </c>
      <c r="B22" s="96" t="s">
        <v>290</v>
      </c>
      <c r="C22" s="85" t="s">
        <v>291</v>
      </c>
      <c r="D22" s="87">
        <f>SUM(E22,+H22,+K22)</f>
        <v>21136</v>
      </c>
      <c r="E22" s="87">
        <f>SUM(F22:G22)</f>
        <v>0</v>
      </c>
      <c r="F22" s="87">
        <v>0</v>
      </c>
      <c r="G22" s="87">
        <v>0</v>
      </c>
      <c r="H22" s="87">
        <f>SUM(I22:J22)</f>
        <v>2950</v>
      </c>
      <c r="I22" s="87">
        <v>2950</v>
      </c>
      <c r="J22" s="87">
        <v>0</v>
      </c>
      <c r="K22" s="87">
        <f>SUM(L22:M22)</f>
        <v>18186</v>
      </c>
      <c r="L22" s="87">
        <v>670</v>
      </c>
      <c r="M22" s="87">
        <v>17516</v>
      </c>
      <c r="N22" s="87">
        <f>SUM(O22,+V22,+AC22)</f>
        <v>21136</v>
      </c>
      <c r="O22" s="87">
        <f>SUM(P22:U22)</f>
        <v>3620</v>
      </c>
      <c r="P22" s="87">
        <v>3620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17516</v>
      </c>
      <c r="W22" s="87">
        <v>17516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594</v>
      </c>
      <c r="AG22" s="87">
        <v>594</v>
      </c>
      <c r="AH22" s="87">
        <v>0</v>
      </c>
      <c r="AI22" s="87">
        <v>0</v>
      </c>
      <c r="AJ22" s="87">
        <f>SUM(AK22:AS22)</f>
        <v>1074</v>
      </c>
      <c r="AK22" s="87">
        <v>480</v>
      </c>
      <c r="AL22" s="87">
        <v>0</v>
      </c>
      <c r="AM22" s="87">
        <v>547</v>
      </c>
      <c r="AN22" s="87">
        <v>28</v>
      </c>
      <c r="AO22" s="87">
        <v>0</v>
      </c>
      <c r="AP22" s="87">
        <v>0</v>
      </c>
      <c r="AQ22" s="87">
        <v>0</v>
      </c>
      <c r="AR22" s="87">
        <v>0</v>
      </c>
      <c r="AS22" s="87">
        <v>19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42</v>
      </c>
      <c r="B23" s="96" t="s">
        <v>292</v>
      </c>
      <c r="C23" s="85" t="s">
        <v>293</v>
      </c>
      <c r="D23" s="87">
        <f>SUM(E23,+H23,+K23)</f>
        <v>7030</v>
      </c>
      <c r="E23" s="87">
        <f>SUM(F23:G23)</f>
        <v>0</v>
      </c>
      <c r="F23" s="87">
        <v>0</v>
      </c>
      <c r="G23" s="87">
        <v>0</v>
      </c>
      <c r="H23" s="87">
        <f>SUM(I23:J23)</f>
        <v>1494</v>
      </c>
      <c r="I23" s="87">
        <v>1494</v>
      </c>
      <c r="J23" s="87">
        <v>0</v>
      </c>
      <c r="K23" s="87">
        <f>SUM(L23:M23)</f>
        <v>5536</v>
      </c>
      <c r="L23" s="87">
        <v>0</v>
      </c>
      <c r="M23" s="87">
        <v>5536</v>
      </c>
      <c r="N23" s="87">
        <f>SUM(O23,+V23,+AC23)</f>
        <v>7191</v>
      </c>
      <c r="O23" s="87">
        <f>SUM(P23:U23)</f>
        <v>1494</v>
      </c>
      <c r="P23" s="87">
        <v>1494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5536</v>
      </c>
      <c r="W23" s="87">
        <v>5536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161</v>
      </c>
      <c r="AD23" s="87">
        <v>161</v>
      </c>
      <c r="AE23" s="87">
        <v>0</v>
      </c>
      <c r="AF23" s="87">
        <f>SUM(AG23:AI23)</f>
        <v>388</v>
      </c>
      <c r="AG23" s="87">
        <v>388</v>
      </c>
      <c r="AH23" s="87">
        <v>0</v>
      </c>
      <c r="AI23" s="87">
        <v>0</v>
      </c>
      <c r="AJ23" s="87">
        <f>SUM(AK23:AS23)</f>
        <v>388</v>
      </c>
      <c r="AK23" s="87">
        <v>0</v>
      </c>
      <c r="AL23" s="87">
        <v>0</v>
      </c>
      <c r="AM23" s="87">
        <v>293</v>
      </c>
      <c r="AN23" s="87">
        <v>95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42</v>
      </c>
      <c r="B24" s="96" t="s">
        <v>294</v>
      </c>
      <c r="C24" s="85" t="s">
        <v>295</v>
      </c>
      <c r="D24" s="87">
        <f>SUM(E24,+H24,+K24)</f>
        <v>64369</v>
      </c>
      <c r="E24" s="87">
        <f>SUM(F24:G24)</f>
        <v>0</v>
      </c>
      <c r="F24" s="87">
        <v>0</v>
      </c>
      <c r="G24" s="87">
        <v>0</v>
      </c>
      <c r="H24" s="87">
        <f>SUM(I24:J24)</f>
        <v>0</v>
      </c>
      <c r="I24" s="87">
        <v>0</v>
      </c>
      <c r="J24" s="87">
        <v>0</v>
      </c>
      <c r="K24" s="87">
        <f>SUM(L24:M24)</f>
        <v>64369</v>
      </c>
      <c r="L24" s="87">
        <v>7273</v>
      </c>
      <c r="M24" s="87">
        <v>57096</v>
      </c>
      <c r="N24" s="87">
        <f>SUM(O24,+V24,+AC24)</f>
        <v>64369</v>
      </c>
      <c r="O24" s="87">
        <f>SUM(P24:U24)</f>
        <v>7273</v>
      </c>
      <c r="P24" s="87">
        <v>7273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57096</v>
      </c>
      <c r="W24" s="87">
        <v>57096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2391</v>
      </c>
      <c r="AG24" s="87">
        <v>2391</v>
      </c>
      <c r="AH24" s="87">
        <v>0</v>
      </c>
      <c r="AI24" s="87">
        <v>0</v>
      </c>
      <c r="AJ24" s="87">
        <f>SUM(AK24:AS24)</f>
        <v>2391</v>
      </c>
      <c r="AK24" s="87">
        <v>0</v>
      </c>
      <c r="AL24" s="87">
        <v>0</v>
      </c>
      <c r="AM24" s="87">
        <v>1088</v>
      </c>
      <c r="AN24" s="87">
        <v>1288</v>
      </c>
      <c r="AO24" s="87">
        <v>0</v>
      </c>
      <c r="AP24" s="87">
        <v>0</v>
      </c>
      <c r="AQ24" s="87">
        <v>0</v>
      </c>
      <c r="AR24" s="87">
        <v>0</v>
      </c>
      <c r="AS24" s="87">
        <v>15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42</v>
      </c>
      <c r="B25" s="96" t="s">
        <v>296</v>
      </c>
      <c r="C25" s="85" t="s">
        <v>297</v>
      </c>
      <c r="D25" s="87">
        <f>SUM(E25,+H25,+K25)</f>
        <v>8941</v>
      </c>
      <c r="E25" s="87">
        <f>SUM(F25:G25)</f>
        <v>0</v>
      </c>
      <c r="F25" s="87">
        <v>0</v>
      </c>
      <c r="G25" s="87">
        <v>0</v>
      </c>
      <c r="H25" s="87">
        <f>SUM(I25:J25)</f>
        <v>909</v>
      </c>
      <c r="I25" s="87">
        <v>909</v>
      </c>
      <c r="J25" s="87">
        <v>0</v>
      </c>
      <c r="K25" s="87">
        <f>SUM(L25:M25)</f>
        <v>8032</v>
      </c>
      <c r="L25" s="87">
        <v>0</v>
      </c>
      <c r="M25" s="87">
        <v>8032</v>
      </c>
      <c r="N25" s="87">
        <f>SUM(O25,+V25,+AC25)</f>
        <v>8941</v>
      </c>
      <c r="O25" s="87">
        <f>SUM(P25:U25)</f>
        <v>909</v>
      </c>
      <c r="P25" s="87">
        <v>909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8032</v>
      </c>
      <c r="W25" s="87">
        <v>8032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340</v>
      </c>
      <c r="AG25" s="87">
        <v>340</v>
      </c>
      <c r="AH25" s="87">
        <v>0</v>
      </c>
      <c r="AI25" s="87">
        <v>0</v>
      </c>
      <c r="AJ25" s="87">
        <f>SUM(AK25:AS25)</f>
        <v>340</v>
      </c>
      <c r="AK25" s="87">
        <v>0</v>
      </c>
      <c r="AL25" s="87">
        <v>0</v>
      </c>
      <c r="AM25" s="87">
        <v>255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85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42</v>
      </c>
      <c r="B26" s="96" t="s">
        <v>298</v>
      </c>
      <c r="C26" s="85" t="s">
        <v>299</v>
      </c>
      <c r="D26" s="87">
        <f>SUM(E26,+H26,+K26)</f>
        <v>10649</v>
      </c>
      <c r="E26" s="87">
        <f>SUM(F26:G26)</f>
        <v>0</v>
      </c>
      <c r="F26" s="87">
        <v>0</v>
      </c>
      <c r="G26" s="87">
        <v>0</v>
      </c>
      <c r="H26" s="87">
        <f>SUM(I26:J26)</f>
        <v>979</v>
      </c>
      <c r="I26" s="87">
        <v>979</v>
      </c>
      <c r="J26" s="87">
        <v>0</v>
      </c>
      <c r="K26" s="87">
        <f>SUM(L26:M26)</f>
        <v>9670</v>
      </c>
      <c r="L26" s="87">
        <v>0</v>
      </c>
      <c r="M26" s="87">
        <v>9670</v>
      </c>
      <c r="N26" s="87">
        <f>SUM(O26,+V26,+AC26)</f>
        <v>10649</v>
      </c>
      <c r="O26" s="87">
        <f>SUM(P26:U26)</f>
        <v>979</v>
      </c>
      <c r="P26" s="87">
        <v>979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9670</v>
      </c>
      <c r="W26" s="87">
        <v>9670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27</v>
      </c>
      <c r="AG26" s="87">
        <v>27</v>
      </c>
      <c r="AH26" s="87">
        <v>0</v>
      </c>
      <c r="AI26" s="87">
        <v>0</v>
      </c>
      <c r="AJ26" s="87">
        <f>SUM(AK26:AS26)</f>
        <v>562</v>
      </c>
      <c r="AK26" s="87">
        <v>535</v>
      </c>
      <c r="AL26" s="87">
        <v>0</v>
      </c>
      <c r="AM26" s="87">
        <v>27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42</v>
      </c>
      <c r="B27" s="96" t="s">
        <v>300</v>
      </c>
      <c r="C27" s="85" t="s">
        <v>301</v>
      </c>
      <c r="D27" s="87">
        <f>SUM(E27,+H27,+K27)</f>
        <v>10113</v>
      </c>
      <c r="E27" s="87">
        <f>SUM(F27:G27)</f>
        <v>0</v>
      </c>
      <c r="F27" s="87">
        <v>0</v>
      </c>
      <c r="G27" s="87">
        <v>0</v>
      </c>
      <c r="H27" s="87">
        <f>SUM(I27:J27)</f>
        <v>776</v>
      </c>
      <c r="I27" s="87">
        <v>776</v>
      </c>
      <c r="J27" s="87">
        <v>0</v>
      </c>
      <c r="K27" s="87">
        <f>SUM(L27:M27)</f>
        <v>9337</v>
      </c>
      <c r="L27" s="87">
        <v>304</v>
      </c>
      <c r="M27" s="87">
        <v>9033</v>
      </c>
      <c r="N27" s="87">
        <f>SUM(O27,+V27,+AC27)</f>
        <v>10113</v>
      </c>
      <c r="O27" s="87">
        <f>SUM(P27:U27)</f>
        <v>1080</v>
      </c>
      <c r="P27" s="87">
        <v>1080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>SUM(W27:AB27)</f>
        <v>9033</v>
      </c>
      <c r="W27" s="87">
        <v>9033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522</v>
      </c>
      <c r="AG27" s="87">
        <v>522</v>
      </c>
      <c r="AH27" s="87">
        <v>0</v>
      </c>
      <c r="AI27" s="87">
        <v>0</v>
      </c>
      <c r="AJ27" s="87">
        <f>SUM(AK27:AS27)</f>
        <v>522</v>
      </c>
      <c r="AK27" s="87">
        <v>0</v>
      </c>
      <c r="AL27" s="87">
        <v>0</v>
      </c>
      <c r="AM27" s="87">
        <v>522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>SUM(AU27:AY27)</f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 t="s">
        <v>42</v>
      </c>
      <c r="B28" s="96" t="s">
        <v>302</v>
      </c>
      <c r="C28" s="85" t="s">
        <v>303</v>
      </c>
      <c r="D28" s="87">
        <f>SUM(E28,+H28,+K28)</f>
        <v>14237</v>
      </c>
      <c r="E28" s="87">
        <f>SUM(F28:G28)</f>
        <v>2253</v>
      </c>
      <c r="F28" s="87">
        <v>2103</v>
      </c>
      <c r="G28" s="87">
        <v>150</v>
      </c>
      <c r="H28" s="87">
        <f>SUM(I28:J28)</f>
        <v>2175</v>
      </c>
      <c r="I28" s="87">
        <v>2175</v>
      </c>
      <c r="J28" s="87">
        <v>0</v>
      </c>
      <c r="K28" s="87">
        <f>SUM(L28:M28)</f>
        <v>9809</v>
      </c>
      <c r="L28" s="87">
        <v>0</v>
      </c>
      <c r="M28" s="87">
        <v>9809</v>
      </c>
      <c r="N28" s="87">
        <f>SUM(O28,+V28,+AC28)</f>
        <v>14237</v>
      </c>
      <c r="O28" s="87">
        <f>SUM(P28:U28)</f>
        <v>4278</v>
      </c>
      <c r="P28" s="87">
        <v>4278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>SUM(W28:AB28)</f>
        <v>9959</v>
      </c>
      <c r="W28" s="87">
        <v>9959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>SUM(AD28:AE28)</f>
        <v>0</v>
      </c>
      <c r="AD28" s="87">
        <v>0</v>
      </c>
      <c r="AE28" s="87">
        <v>0</v>
      </c>
      <c r="AF28" s="87">
        <f>SUM(AG28:AI28)</f>
        <v>632</v>
      </c>
      <c r="AG28" s="87">
        <v>632</v>
      </c>
      <c r="AH28" s="87">
        <v>0</v>
      </c>
      <c r="AI28" s="87">
        <v>0</v>
      </c>
      <c r="AJ28" s="87">
        <f>SUM(AK28:AS28)</f>
        <v>632</v>
      </c>
      <c r="AK28" s="87">
        <v>0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632</v>
      </c>
      <c r="AT28" s="87">
        <f>SUM(AU28:AY28)</f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>SUM(BA28:BC28)</f>
        <v>0</v>
      </c>
      <c r="BA28" s="87">
        <v>0</v>
      </c>
      <c r="BB28" s="87">
        <v>0</v>
      </c>
      <c r="BC28" s="87">
        <v>0</v>
      </c>
    </row>
    <row r="29" spans="1:55" ht="13.5" customHeight="1">
      <c r="A29" s="98" t="s">
        <v>42</v>
      </c>
      <c r="B29" s="96" t="s">
        <v>304</v>
      </c>
      <c r="C29" s="85" t="s">
        <v>305</v>
      </c>
      <c r="D29" s="87">
        <f>SUM(E29,+H29,+K29)</f>
        <v>18455</v>
      </c>
      <c r="E29" s="87">
        <f>SUM(F29:G29)</f>
        <v>0</v>
      </c>
      <c r="F29" s="87">
        <v>0</v>
      </c>
      <c r="G29" s="87">
        <v>0</v>
      </c>
      <c r="H29" s="87">
        <f>SUM(I29:J29)</f>
        <v>2046</v>
      </c>
      <c r="I29" s="87">
        <v>2046</v>
      </c>
      <c r="J29" s="87">
        <v>0</v>
      </c>
      <c r="K29" s="87">
        <f>SUM(L29:M29)</f>
        <v>16409</v>
      </c>
      <c r="L29" s="87">
        <v>0</v>
      </c>
      <c r="M29" s="87">
        <v>16409</v>
      </c>
      <c r="N29" s="87">
        <f>SUM(O29,+V29,+AC29)</f>
        <v>18455</v>
      </c>
      <c r="O29" s="87">
        <f>SUM(P29:U29)</f>
        <v>2046</v>
      </c>
      <c r="P29" s="87">
        <v>2046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>SUM(W29:AB29)</f>
        <v>16409</v>
      </c>
      <c r="W29" s="87">
        <v>16409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>SUM(AD29:AE29)</f>
        <v>0</v>
      </c>
      <c r="AD29" s="87">
        <v>0</v>
      </c>
      <c r="AE29" s="87">
        <v>0</v>
      </c>
      <c r="AF29" s="87">
        <f>SUM(AG29:AI29)</f>
        <v>134</v>
      </c>
      <c r="AG29" s="87">
        <v>134</v>
      </c>
      <c r="AH29" s="87">
        <v>0</v>
      </c>
      <c r="AI29" s="87">
        <v>0</v>
      </c>
      <c r="AJ29" s="87">
        <f>SUM(AK29:AS29)</f>
        <v>1083</v>
      </c>
      <c r="AK29" s="87">
        <v>949</v>
      </c>
      <c r="AL29" s="87">
        <v>0</v>
      </c>
      <c r="AM29" s="87">
        <v>0</v>
      </c>
      <c r="AN29" s="87">
        <v>80</v>
      </c>
      <c r="AO29" s="87">
        <v>0</v>
      </c>
      <c r="AP29" s="87">
        <v>0</v>
      </c>
      <c r="AQ29" s="87">
        <v>0</v>
      </c>
      <c r="AR29" s="87">
        <v>0</v>
      </c>
      <c r="AS29" s="87">
        <v>54</v>
      </c>
      <c r="AT29" s="87">
        <f>SUM(AU29:AY29)</f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>SUM(BA29:BC29)</f>
        <v>0</v>
      </c>
      <c r="BA29" s="87">
        <v>0</v>
      </c>
      <c r="BB29" s="87">
        <v>0</v>
      </c>
      <c r="BC29" s="87">
        <v>0</v>
      </c>
    </row>
    <row r="30" spans="1:55" ht="13.5" customHeight="1">
      <c r="A30" s="98" t="s">
        <v>42</v>
      </c>
      <c r="B30" s="96" t="s">
        <v>306</v>
      </c>
      <c r="C30" s="85" t="s">
        <v>307</v>
      </c>
      <c r="D30" s="87">
        <f>SUM(E30,+H30,+K30)</f>
        <v>20234</v>
      </c>
      <c r="E30" s="87">
        <f>SUM(F30:G30)</f>
        <v>0</v>
      </c>
      <c r="F30" s="87">
        <v>0</v>
      </c>
      <c r="G30" s="87">
        <v>0</v>
      </c>
      <c r="H30" s="87">
        <f>SUM(I30:J30)</f>
        <v>0</v>
      </c>
      <c r="I30" s="87">
        <v>0</v>
      </c>
      <c r="J30" s="87">
        <v>0</v>
      </c>
      <c r="K30" s="87">
        <f>SUM(L30:M30)</f>
        <v>20234</v>
      </c>
      <c r="L30" s="87">
        <v>1689</v>
      </c>
      <c r="M30" s="87">
        <v>18545</v>
      </c>
      <c r="N30" s="87">
        <f>SUM(O30,+V30,+AC30)</f>
        <v>20234</v>
      </c>
      <c r="O30" s="87">
        <f>SUM(P30:U30)</f>
        <v>1689</v>
      </c>
      <c r="P30" s="87">
        <v>1689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>SUM(W30:AB30)</f>
        <v>18545</v>
      </c>
      <c r="W30" s="87">
        <v>18545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>SUM(AD30:AE30)</f>
        <v>0</v>
      </c>
      <c r="AD30" s="87">
        <v>0</v>
      </c>
      <c r="AE30" s="87">
        <v>0</v>
      </c>
      <c r="AF30" s="87">
        <f>SUM(AG30:AI30)</f>
        <v>661</v>
      </c>
      <c r="AG30" s="87">
        <v>661</v>
      </c>
      <c r="AH30" s="87">
        <v>0</v>
      </c>
      <c r="AI30" s="87">
        <v>0</v>
      </c>
      <c r="AJ30" s="87">
        <f>SUM(AK30:AS30)</f>
        <v>661</v>
      </c>
      <c r="AK30" s="87">
        <v>0</v>
      </c>
      <c r="AL30" s="87">
        <v>0</v>
      </c>
      <c r="AM30" s="87">
        <v>661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>SUM(AU30:AY30)</f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0</v>
      </c>
      <c r="BA30" s="87">
        <v>0</v>
      </c>
      <c r="BB30" s="87">
        <v>0</v>
      </c>
      <c r="BC30" s="87">
        <v>0</v>
      </c>
    </row>
    <row r="31" spans="1:55" ht="13.5" customHeight="1">
      <c r="A31" s="98" t="s">
        <v>42</v>
      </c>
      <c r="B31" s="96" t="s">
        <v>308</v>
      </c>
      <c r="C31" s="85" t="s">
        <v>309</v>
      </c>
      <c r="D31" s="87">
        <f>SUM(E31,+H31,+K31)</f>
        <v>17399</v>
      </c>
      <c r="E31" s="87">
        <f>SUM(F31:G31)</f>
        <v>0</v>
      </c>
      <c r="F31" s="87">
        <v>0</v>
      </c>
      <c r="G31" s="87">
        <v>0</v>
      </c>
      <c r="H31" s="87">
        <f>SUM(I31:J31)</f>
        <v>0</v>
      </c>
      <c r="I31" s="87">
        <v>0</v>
      </c>
      <c r="J31" s="87">
        <v>0</v>
      </c>
      <c r="K31" s="87">
        <f>SUM(L31:M31)</f>
        <v>17399</v>
      </c>
      <c r="L31" s="87">
        <v>3628</v>
      </c>
      <c r="M31" s="87">
        <v>13771</v>
      </c>
      <c r="N31" s="87">
        <f>SUM(O31,+V31,+AC31)</f>
        <v>17437</v>
      </c>
      <c r="O31" s="87">
        <f>SUM(P31:U31)</f>
        <v>3628</v>
      </c>
      <c r="P31" s="87">
        <v>3628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>SUM(W31:AB31)</f>
        <v>13771</v>
      </c>
      <c r="W31" s="87">
        <v>13771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>SUM(AD31:AE31)</f>
        <v>38</v>
      </c>
      <c r="AD31" s="87">
        <v>38</v>
      </c>
      <c r="AE31" s="87">
        <v>0</v>
      </c>
      <c r="AF31" s="87">
        <f>SUM(AG31:AI31)</f>
        <v>741</v>
      </c>
      <c r="AG31" s="87">
        <v>741</v>
      </c>
      <c r="AH31" s="87">
        <v>0</v>
      </c>
      <c r="AI31" s="87">
        <v>0</v>
      </c>
      <c r="AJ31" s="87">
        <f>SUM(AK31:AS31)</f>
        <v>741</v>
      </c>
      <c r="AK31" s="87">
        <v>0</v>
      </c>
      <c r="AL31" s="87">
        <v>0</v>
      </c>
      <c r="AM31" s="87">
        <v>741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>SUM(AU31:AY31)</f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>SUM(BA31:BC31)</f>
        <v>0</v>
      </c>
      <c r="BA31" s="87">
        <v>0</v>
      </c>
      <c r="BB31" s="87">
        <v>0</v>
      </c>
      <c r="BC31" s="87">
        <v>0</v>
      </c>
    </row>
    <row r="32" spans="1:55" ht="13.5" customHeight="1">
      <c r="A32" s="98" t="s">
        <v>42</v>
      </c>
      <c r="B32" s="96" t="s">
        <v>310</v>
      </c>
      <c r="C32" s="85" t="s">
        <v>311</v>
      </c>
      <c r="D32" s="87">
        <f>SUM(E32,+H32,+K32)</f>
        <v>2362</v>
      </c>
      <c r="E32" s="87">
        <f>SUM(F32:G32)</f>
        <v>0</v>
      </c>
      <c r="F32" s="87">
        <v>0</v>
      </c>
      <c r="G32" s="87">
        <v>0</v>
      </c>
      <c r="H32" s="87">
        <f>SUM(I32:J32)</f>
        <v>117</v>
      </c>
      <c r="I32" s="87">
        <v>117</v>
      </c>
      <c r="J32" s="87">
        <v>0</v>
      </c>
      <c r="K32" s="87">
        <f>SUM(L32:M32)</f>
        <v>2245</v>
      </c>
      <c r="L32" s="87">
        <v>267</v>
      </c>
      <c r="M32" s="87">
        <v>1978</v>
      </c>
      <c r="N32" s="87">
        <f>SUM(O32,+V32,+AC32)</f>
        <v>2362</v>
      </c>
      <c r="O32" s="87">
        <f>SUM(P32:U32)</f>
        <v>384</v>
      </c>
      <c r="P32" s="87">
        <v>384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>SUM(W32:AB32)</f>
        <v>1978</v>
      </c>
      <c r="W32" s="87">
        <v>1978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>SUM(AD32:AE32)</f>
        <v>0</v>
      </c>
      <c r="AD32" s="87">
        <v>0</v>
      </c>
      <c r="AE32" s="87">
        <v>0</v>
      </c>
      <c r="AF32" s="87">
        <f>SUM(AG32:AI32)</f>
        <v>1</v>
      </c>
      <c r="AG32" s="87">
        <v>1</v>
      </c>
      <c r="AH32" s="87">
        <v>0</v>
      </c>
      <c r="AI32" s="87">
        <v>0</v>
      </c>
      <c r="AJ32" s="87">
        <f>SUM(AK32:AS32)</f>
        <v>1</v>
      </c>
      <c r="AK32" s="87">
        <v>0</v>
      </c>
      <c r="AL32" s="87">
        <v>0</v>
      </c>
      <c r="AM32" s="87">
        <v>1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>SUM(AU32:AY32)</f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>SUM(BA32:BC32)</f>
        <v>0</v>
      </c>
      <c r="BA32" s="87">
        <v>0</v>
      </c>
      <c r="BB32" s="87">
        <v>0</v>
      </c>
      <c r="BC32" s="87">
        <v>0</v>
      </c>
    </row>
    <row r="33" spans="1:55" ht="13.5" customHeight="1">
      <c r="A33" s="98" t="s">
        <v>42</v>
      </c>
      <c r="B33" s="96" t="s">
        <v>312</v>
      </c>
      <c r="C33" s="85" t="s">
        <v>313</v>
      </c>
      <c r="D33" s="87">
        <f>SUM(E33,+H33,+K33)</f>
        <v>6282</v>
      </c>
      <c r="E33" s="87">
        <f>SUM(F33:G33)</f>
        <v>0</v>
      </c>
      <c r="F33" s="87">
        <v>0</v>
      </c>
      <c r="G33" s="87">
        <v>0</v>
      </c>
      <c r="H33" s="87">
        <f>SUM(I33:J33)</f>
        <v>0</v>
      </c>
      <c r="I33" s="87">
        <v>0</v>
      </c>
      <c r="J33" s="87">
        <v>0</v>
      </c>
      <c r="K33" s="87">
        <f>SUM(L33:M33)</f>
        <v>6282</v>
      </c>
      <c r="L33" s="87">
        <v>631</v>
      </c>
      <c r="M33" s="87">
        <v>5651</v>
      </c>
      <c r="N33" s="87">
        <f>SUM(O33,+V33,+AC33)</f>
        <v>6282</v>
      </c>
      <c r="O33" s="87">
        <f>SUM(P33:U33)</f>
        <v>631</v>
      </c>
      <c r="P33" s="87">
        <v>631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>SUM(W33:AB33)</f>
        <v>5651</v>
      </c>
      <c r="W33" s="87">
        <v>5651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>SUM(AD33:AE33)</f>
        <v>0</v>
      </c>
      <c r="AD33" s="87">
        <v>0</v>
      </c>
      <c r="AE33" s="87">
        <v>0</v>
      </c>
      <c r="AF33" s="87">
        <f>SUM(AG33:AI33)</f>
        <v>0</v>
      </c>
      <c r="AG33" s="87">
        <v>0</v>
      </c>
      <c r="AH33" s="87">
        <v>0</v>
      </c>
      <c r="AI33" s="87">
        <v>0</v>
      </c>
      <c r="AJ33" s="87">
        <f>SUM(AK33:AS33)</f>
        <v>0</v>
      </c>
      <c r="AK33" s="87">
        <v>0</v>
      </c>
      <c r="AL33" s="87">
        <v>0</v>
      </c>
      <c r="AM33" s="87">
        <v>0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>SUM(AU33:AY33)</f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>SUM(BA33:BC33)</f>
        <v>0</v>
      </c>
      <c r="BA33" s="87">
        <v>0</v>
      </c>
      <c r="BB33" s="87">
        <v>0</v>
      </c>
      <c r="BC33" s="87">
        <v>0</v>
      </c>
    </row>
    <row r="34" spans="1:55" ht="13.5" customHeight="1">
      <c r="A34" s="98" t="s">
        <v>42</v>
      </c>
      <c r="B34" s="96" t="s">
        <v>314</v>
      </c>
      <c r="C34" s="85" t="s">
        <v>315</v>
      </c>
      <c r="D34" s="87">
        <f>SUM(E34,+H34,+K34)</f>
        <v>11996.72</v>
      </c>
      <c r="E34" s="87">
        <f>SUM(F34:G34)</f>
        <v>0</v>
      </c>
      <c r="F34" s="87">
        <v>0</v>
      </c>
      <c r="G34" s="87">
        <v>0</v>
      </c>
      <c r="H34" s="87">
        <f>SUM(I34:J34)</f>
        <v>0</v>
      </c>
      <c r="I34" s="87">
        <v>0</v>
      </c>
      <c r="J34" s="87">
        <v>0</v>
      </c>
      <c r="K34" s="87">
        <f>SUM(L34:M34)</f>
        <v>11996.72</v>
      </c>
      <c r="L34" s="87">
        <v>1472.82</v>
      </c>
      <c r="M34" s="87">
        <v>10523.9</v>
      </c>
      <c r="N34" s="87">
        <f>SUM(O34,+V34,+AC34)</f>
        <v>11996.72</v>
      </c>
      <c r="O34" s="87">
        <f>SUM(P34:U34)</f>
        <v>1472.82</v>
      </c>
      <c r="P34" s="87">
        <v>0</v>
      </c>
      <c r="Q34" s="87">
        <v>0</v>
      </c>
      <c r="R34" s="87">
        <v>0</v>
      </c>
      <c r="S34" s="87">
        <v>1472.82</v>
      </c>
      <c r="T34" s="87">
        <v>0</v>
      </c>
      <c r="U34" s="87">
        <v>0</v>
      </c>
      <c r="V34" s="87">
        <f>SUM(W34:AB34)</f>
        <v>10523.9</v>
      </c>
      <c r="W34" s="87">
        <v>0</v>
      </c>
      <c r="X34" s="87">
        <v>0</v>
      </c>
      <c r="Y34" s="87">
        <v>0</v>
      </c>
      <c r="Z34" s="87">
        <v>10523.9</v>
      </c>
      <c r="AA34" s="87">
        <v>0</v>
      </c>
      <c r="AB34" s="87">
        <v>0</v>
      </c>
      <c r="AC34" s="87">
        <f>SUM(AD34:AE34)</f>
        <v>0</v>
      </c>
      <c r="AD34" s="87">
        <v>0</v>
      </c>
      <c r="AE34" s="87">
        <v>0</v>
      </c>
      <c r="AF34" s="87">
        <f>SUM(AG34:AI34)</f>
        <v>0</v>
      </c>
      <c r="AG34" s="87">
        <v>0</v>
      </c>
      <c r="AH34" s="87">
        <v>0</v>
      </c>
      <c r="AI34" s="87">
        <v>0</v>
      </c>
      <c r="AJ34" s="87">
        <f>SUM(AK34:AS34)</f>
        <v>0</v>
      </c>
      <c r="AK34" s="87">
        <v>0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>SUM(AU34:AY34)</f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>SUM(BA34:BC34)</f>
        <v>0</v>
      </c>
      <c r="BA34" s="87">
        <v>0</v>
      </c>
      <c r="BB34" s="87">
        <v>0</v>
      </c>
      <c r="BC34" s="87">
        <v>0</v>
      </c>
    </row>
    <row r="35" spans="1:55" ht="13.5" customHeight="1">
      <c r="A35" s="98" t="s">
        <v>42</v>
      </c>
      <c r="B35" s="96" t="s">
        <v>316</v>
      </c>
      <c r="C35" s="85" t="s">
        <v>317</v>
      </c>
      <c r="D35" s="87">
        <f>SUM(E35,+H35,+K35)</f>
        <v>17470</v>
      </c>
      <c r="E35" s="87">
        <f>SUM(F35:G35)</f>
        <v>0</v>
      </c>
      <c r="F35" s="87">
        <v>0</v>
      </c>
      <c r="G35" s="87">
        <v>0</v>
      </c>
      <c r="H35" s="87">
        <f>SUM(I35:J35)</f>
        <v>0</v>
      </c>
      <c r="I35" s="87">
        <v>0</v>
      </c>
      <c r="J35" s="87">
        <v>0</v>
      </c>
      <c r="K35" s="87">
        <f>SUM(L35:M35)</f>
        <v>17470</v>
      </c>
      <c r="L35" s="87">
        <v>2523</v>
      </c>
      <c r="M35" s="87">
        <v>14947</v>
      </c>
      <c r="N35" s="87">
        <f>SUM(O35,+V35,+AC35)</f>
        <v>17470</v>
      </c>
      <c r="O35" s="87">
        <f>SUM(P35:U35)</f>
        <v>2523</v>
      </c>
      <c r="P35" s="87">
        <v>2523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>SUM(W35:AB35)</f>
        <v>14947</v>
      </c>
      <c r="W35" s="87">
        <v>14947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>SUM(AD35:AE35)</f>
        <v>0</v>
      </c>
      <c r="AD35" s="87">
        <v>0</v>
      </c>
      <c r="AE35" s="87">
        <v>0</v>
      </c>
      <c r="AF35" s="87">
        <f>SUM(AG35:AI35)</f>
        <v>196</v>
      </c>
      <c r="AG35" s="87">
        <v>196</v>
      </c>
      <c r="AH35" s="87">
        <v>0</v>
      </c>
      <c r="AI35" s="87">
        <v>0</v>
      </c>
      <c r="AJ35" s="87">
        <f>SUM(AK35:AS35)</f>
        <v>196</v>
      </c>
      <c r="AK35" s="87">
        <v>0</v>
      </c>
      <c r="AL35" s="87">
        <v>0</v>
      </c>
      <c r="AM35" s="87">
        <v>0</v>
      </c>
      <c r="AN35" s="87">
        <v>0</v>
      </c>
      <c r="AO35" s="87">
        <v>0</v>
      </c>
      <c r="AP35" s="87">
        <v>0</v>
      </c>
      <c r="AQ35" s="87">
        <v>196</v>
      </c>
      <c r="AR35" s="87">
        <v>0</v>
      </c>
      <c r="AS35" s="87">
        <v>0</v>
      </c>
      <c r="AT35" s="87">
        <f>SUM(AU35:AY35)</f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f>SUM(BA35:BC35)</f>
        <v>0</v>
      </c>
      <c r="BA35" s="87">
        <v>0</v>
      </c>
      <c r="BB35" s="87">
        <v>0</v>
      </c>
      <c r="BC35" s="87">
        <v>0</v>
      </c>
    </row>
    <row r="36" spans="1:55" ht="13.5" customHeight="1">
      <c r="A36" s="98" t="s">
        <v>42</v>
      </c>
      <c r="B36" s="96" t="s">
        <v>318</v>
      </c>
      <c r="C36" s="85" t="s">
        <v>319</v>
      </c>
      <c r="D36" s="87">
        <f>SUM(E36,+H36,+K36)</f>
        <v>8743</v>
      </c>
      <c r="E36" s="87">
        <f>SUM(F36:G36)</f>
        <v>0</v>
      </c>
      <c r="F36" s="87">
        <v>0</v>
      </c>
      <c r="G36" s="87">
        <v>0</v>
      </c>
      <c r="H36" s="87">
        <f>SUM(I36:J36)</f>
        <v>0</v>
      </c>
      <c r="I36" s="87">
        <v>0</v>
      </c>
      <c r="J36" s="87">
        <v>0</v>
      </c>
      <c r="K36" s="87">
        <f>SUM(L36:M36)</f>
        <v>8743</v>
      </c>
      <c r="L36" s="87">
        <v>552</v>
      </c>
      <c r="M36" s="87">
        <v>8191</v>
      </c>
      <c r="N36" s="87">
        <f>SUM(O36,+V36,+AC36)</f>
        <v>8743</v>
      </c>
      <c r="O36" s="87">
        <f>SUM(P36:U36)</f>
        <v>552</v>
      </c>
      <c r="P36" s="87">
        <v>552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>SUM(W36:AB36)</f>
        <v>8191</v>
      </c>
      <c r="W36" s="87">
        <v>8191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>SUM(AD36:AE36)</f>
        <v>0</v>
      </c>
      <c r="AD36" s="87">
        <v>0</v>
      </c>
      <c r="AE36" s="87">
        <v>0</v>
      </c>
      <c r="AF36" s="87">
        <f>SUM(AG36:AI36)</f>
        <v>489</v>
      </c>
      <c r="AG36" s="87">
        <v>489</v>
      </c>
      <c r="AH36" s="87">
        <v>0</v>
      </c>
      <c r="AI36" s="87">
        <v>0</v>
      </c>
      <c r="AJ36" s="87">
        <f>SUM(AK36:AS36)</f>
        <v>489</v>
      </c>
      <c r="AK36" s="87">
        <v>0</v>
      </c>
      <c r="AL36" s="87">
        <v>0</v>
      </c>
      <c r="AM36" s="87">
        <v>4</v>
      </c>
      <c r="AN36" s="87">
        <v>485</v>
      </c>
      <c r="AO36" s="87">
        <v>0</v>
      </c>
      <c r="AP36" s="87">
        <v>0</v>
      </c>
      <c r="AQ36" s="87">
        <v>0</v>
      </c>
      <c r="AR36" s="87">
        <v>0</v>
      </c>
      <c r="AS36" s="87">
        <v>0</v>
      </c>
      <c r="AT36" s="87">
        <f>SUM(AU36:AY36)</f>
        <v>0</v>
      </c>
      <c r="AU36" s="87">
        <v>0</v>
      </c>
      <c r="AV36" s="87">
        <v>0</v>
      </c>
      <c r="AW36" s="87">
        <v>0</v>
      </c>
      <c r="AX36" s="87">
        <v>0</v>
      </c>
      <c r="AY36" s="87">
        <v>0</v>
      </c>
      <c r="AZ36" s="87">
        <f>SUM(BA36:BC36)</f>
        <v>0</v>
      </c>
      <c r="BA36" s="87">
        <v>0</v>
      </c>
      <c r="BB36" s="87">
        <v>0</v>
      </c>
      <c r="BC36" s="87">
        <v>0</v>
      </c>
    </row>
    <row r="37" spans="1:55" ht="13.5" customHeight="1">
      <c r="A37" s="98" t="s">
        <v>42</v>
      </c>
      <c r="B37" s="96" t="s">
        <v>320</v>
      </c>
      <c r="C37" s="85" t="s">
        <v>321</v>
      </c>
      <c r="D37" s="87">
        <f>SUM(E37,+H37,+K37)</f>
        <v>4282</v>
      </c>
      <c r="E37" s="87">
        <f>SUM(F37:G37)</f>
        <v>0</v>
      </c>
      <c r="F37" s="87">
        <v>0</v>
      </c>
      <c r="G37" s="87">
        <v>0</v>
      </c>
      <c r="H37" s="87">
        <f>SUM(I37:J37)</f>
        <v>0</v>
      </c>
      <c r="I37" s="87">
        <v>0</v>
      </c>
      <c r="J37" s="87">
        <v>0</v>
      </c>
      <c r="K37" s="87">
        <f>SUM(L37:M37)</f>
        <v>4282</v>
      </c>
      <c r="L37" s="87">
        <v>498</v>
      </c>
      <c r="M37" s="87">
        <v>3784</v>
      </c>
      <c r="N37" s="87">
        <f>SUM(O37,+V37,+AC37)</f>
        <v>4282</v>
      </c>
      <c r="O37" s="87">
        <f>SUM(P37:U37)</f>
        <v>498</v>
      </c>
      <c r="P37" s="87">
        <v>498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>SUM(W37:AB37)</f>
        <v>3784</v>
      </c>
      <c r="W37" s="87">
        <v>3784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>SUM(AD37:AE37)</f>
        <v>0</v>
      </c>
      <c r="AD37" s="87">
        <v>0</v>
      </c>
      <c r="AE37" s="87">
        <v>0</v>
      </c>
      <c r="AF37" s="87">
        <f>SUM(AG37:AI37)</f>
        <v>32</v>
      </c>
      <c r="AG37" s="87">
        <v>32</v>
      </c>
      <c r="AH37" s="87">
        <v>0</v>
      </c>
      <c r="AI37" s="87">
        <v>0</v>
      </c>
      <c r="AJ37" s="87">
        <f>SUM(AK37:AS37)</f>
        <v>256</v>
      </c>
      <c r="AK37" s="87">
        <v>224</v>
      </c>
      <c r="AL37" s="87">
        <v>0</v>
      </c>
      <c r="AM37" s="87">
        <v>0</v>
      </c>
      <c r="AN37" s="87">
        <v>19</v>
      </c>
      <c r="AO37" s="87">
        <v>0</v>
      </c>
      <c r="AP37" s="87">
        <v>0</v>
      </c>
      <c r="AQ37" s="87">
        <v>0</v>
      </c>
      <c r="AR37" s="87">
        <v>0</v>
      </c>
      <c r="AS37" s="87">
        <v>13</v>
      </c>
      <c r="AT37" s="87">
        <f>SUM(AU37:AY37)</f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>SUM(BA37:BC37)</f>
        <v>0</v>
      </c>
      <c r="BA37" s="87">
        <v>0</v>
      </c>
      <c r="BB37" s="87">
        <v>0</v>
      </c>
      <c r="BC37" s="87">
        <v>0</v>
      </c>
    </row>
    <row r="38" spans="1:55" ht="13.5" customHeight="1">
      <c r="A38" s="98" t="s">
        <v>42</v>
      </c>
      <c r="B38" s="96" t="s">
        <v>322</v>
      </c>
      <c r="C38" s="85" t="s">
        <v>323</v>
      </c>
      <c r="D38" s="87">
        <f>SUM(E38,+H38,+K38)</f>
        <v>7803</v>
      </c>
      <c r="E38" s="87">
        <f>SUM(F38:G38)</f>
        <v>0</v>
      </c>
      <c r="F38" s="87">
        <v>0</v>
      </c>
      <c r="G38" s="87">
        <v>0</v>
      </c>
      <c r="H38" s="87">
        <f>SUM(I38:J38)</f>
        <v>0</v>
      </c>
      <c r="I38" s="87">
        <v>0</v>
      </c>
      <c r="J38" s="87">
        <v>0</v>
      </c>
      <c r="K38" s="87">
        <f>SUM(L38:M38)</f>
        <v>7803</v>
      </c>
      <c r="L38" s="87">
        <v>1407</v>
      </c>
      <c r="M38" s="87">
        <v>6396</v>
      </c>
      <c r="N38" s="87">
        <f>SUM(O38,+V38,+AC38)</f>
        <v>7803</v>
      </c>
      <c r="O38" s="87">
        <f>SUM(P38:U38)</f>
        <v>1407</v>
      </c>
      <c r="P38" s="87">
        <v>1407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>SUM(W38:AB38)</f>
        <v>6396</v>
      </c>
      <c r="W38" s="87">
        <v>6396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>SUM(AD38:AE38)</f>
        <v>0</v>
      </c>
      <c r="AD38" s="87">
        <v>0</v>
      </c>
      <c r="AE38" s="87">
        <v>0</v>
      </c>
      <c r="AF38" s="87">
        <f>SUM(AG38:AI38)</f>
        <v>88</v>
      </c>
      <c r="AG38" s="87">
        <v>88</v>
      </c>
      <c r="AH38" s="87">
        <v>0</v>
      </c>
      <c r="AI38" s="87">
        <v>0</v>
      </c>
      <c r="AJ38" s="87">
        <f>SUM(AK38:AS38)</f>
        <v>88</v>
      </c>
      <c r="AK38" s="87">
        <v>0</v>
      </c>
      <c r="AL38" s="87">
        <v>0</v>
      </c>
      <c r="AM38" s="87">
        <v>0</v>
      </c>
      <c r="AN38" s="87">
        <v>0</v>
      </c>
      <c r="AO38" s="87">
        <v>0</v>
      </c>
      <c r="AP38" s="87">
        <v>0</v>
      </c>
      <c r="AQ38" s="87">
        <v>88</v>
      </c>
      <c r="AR38" s="87">
        <v>0</v>
      </c>
      <c r="AS38" s="87">
        <v>0</v>
      </c>
      <c r="AT38" s="87">
        <f>SUM(AU38:AY38)</f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>SUM(BA38:BC38)</f>
        <v>0</v>
      </c>
      <c r="BA38" s="87">
        <v>0</v>
      </c>
      <c r="BB38" s="87">
        <v>0</v>
      </c>
      <c r="BC38" s="87">
        <v>0</v>
      </c>
    </row>
    <row r="39" spans="1:55" ht="13.5" customHeight="1">
      <c r="A39" s="98" t="s">
        <v>42</v>
      </c>
      <c r="B39" s="96" t="s">
        <v>324</v>
      </c>
      <c r="C39" s="85" t="s">
        <v>325</v>
      </c>
      <c r="D39" s="87">
        <f>SUM(E39,+H39,+K39)</f>
        <v>17472</v>
      </c>
      <c r="E39" s="87">
        <f>SUM(F39:G39)</f>
        <v>4659</v>
      </c>
      <c r="F39" s="87">
        <v>4598</v>
      </c>
      <c r="G39" s="87">
        <v>61</v>
      </c>
      <c r="H39" s="87">
        <f>SUM(I39:J39)</f>
        <v>857</v>
      </c>
      <c r="I39" s="87">
        <v>857</v>
      </c>
      <c r="J39" s="87">
        <v>0</v>
      </c>
      <c r="K39" s="87">
        <f>SUM(L39:M39)</f>
        <v>11956</v>
      </c>
      <c r="L39" s="87">
        <v>0</v>
      </c>
      <c r="M39" s="87">
        <v>11956</v>
      </c>
      <c r="N39" s="87">
        <f>SUM(O39,+V39,+AC39)</f>
        <v>17472</v>
      </c>
      <c r="O39" s="87">
        <f>SUM(P39:U39)</f>
        <v>5455</v>
      </c>
      <c r="P39" s="87">
        <v>5455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>SUM(W39:AB39)</f>
        <v>12017</v>
      </c>
      <c r="W39" s="87">
        <v>12017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>SUM(AD39:AE39)</f>
        <v>0</v>
      </c>
      <c r="AD39" s="87">
        <v>0</v>
      </c>
      <c r="AE39" s="87">
        <v>0</v>
      </c>
      <c r="AF39" s="87">
        <f>SUM(AG39:AI39)</f>
        <v>107</v>
      </c>
      <c r="AG39" s="87">
        <v>107</v>
      </c>
      <c r="AH39" s="87">
        <v>0</v>
      </c>
      <c r="AI39" s="87">
        <v>0</v>
      </c>
      <c r="AJ39" s="87">
        <f>SUM(AK39:AS39)</f>
        <v>479</v>
      </c>
      <c r="AK39" s="87">
        <v>407</v>
      </c>
      <c r="AL39" s="87">
        <v>0</v>
      </c>
      <c r="AM39" s="87">
        <v>4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68</v>
      </c>
      <c r="AT39" s="87">
        <f>SUM(AU39:AY39)</f>
        <v>35</v>
      </c>
      <c r="AU39" s="87">
        <v>35</v>
      </c>
      <c r="AV39" s="87">
        <v>0</v>
      </c>
      <c r="AW39" s="87">
        <v>0</v>
      </c>
      <c r="AX39" s="87">
        <v>0</v>
      </c>
      <c r="AY39" s="87">
        <v>0</v>
      </c>
      <c r="AZ39" s="87">
        <f>SUM(BA39:BC39)</f>
        <v>49</v>
      </c>
      <c r="BA39" s="87">
        <v>49</v>
      </c>
      <c r="BB39" s="87">
        <v>0</v>
      </c>
      <c r="BC39" s="87">
        <v>0</v>
      </c>
    </row>
    <row r="40" spans="1:55" ht="13.5" customHeight="1">
      <c r="A40" s="98" t="s">
        <v>42</v>
      </c>
      <c r="B40" s="96" t="s">
        <v>326</v>
      </c>
      <c r="C40" s="85" t="s">
        <v>327</v>
      </c>
      <c r="D40" s="87">
        <f>SUM(E40,+H40,+K40)</f>
        <v>9922</v>
      </c>
      <c r="E40" s="87">
        <f>SUM(F40:G40)</f>
        <v>0</v>
      </c>
      <c r="F40" s="87">
        <v>0</v>
      </c>
      <c r="G40" s="87">
        <v>0</v>
      </c>
      <c r="H40" s="87">
        <f>SUM(I40:J40)</f>
        <v>1457</v>
      </c>
      <c r="I40" s="87">
        <v>1457</v>
      </c>
      <c r="J40" s="87">
        <v>0</v>
      </c>
      <c r="K40" s="87">
        <f>SUM(L40:M40)</f>
        <v>8465</v>
      </c>
      <c r="L40" s="87">
        <v>0</v>
      </c>
      <c r="M40" s="87">
        <v>8465</v>
      </c>
      <c r="N40" s="87">
        <f>SUM(O40,+V40,+AC40)</f>
        <v>9922</v>
      </c>
      <c r="O40" s="87">
        <f>SUM(P40:U40)</f>
        <v>1457</v>
      </c>
      <c r="P40" s="87">
        <v>1457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>SUM(W40:AB40)</f>
        <v>8465</v>
      </c>
      <c r="W40" s="87">
        <v>8465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>SUM(AD40:AE40)</f>
        <v>0</v>
      </c>
      <c r="AD40" s="87">
        <v>0</v>
      </c>
      <c r="AE40" s="87">
        <v>0</v>
      </c>
      <c r="AF40" s="87">
        <f>SUM(AG40:AI40)</f>
        <v>46</v>
      </c>
      <c r="AG40" s="87">
        <v>46</v>
      </c>
      <c r="AH40" s="87">
        <v>0</v>
      </c>
      <c r="AI40" s="87">
        <v>0</v>
      </c>
      <c r="AJ40" s="87">
        <f>SUM(AK40:AS40)</f>
        <v>46</v>
      </c>
      <c r="AK40" s="87">
        <v>46</v>
      </c>
      <c r="AL40" s="87">
        <v>0</v>
      </c>
      <c r="AM40" s="87">
        <v>0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f>SUM(AU40:AY40)</f>
        <v>46</v>
      </c>
      <c r="AU40" s="87">
        <v>46</v>
      </c>
      <c r="AV40" s="87">
        <v>0</v>
      </c>
      <c r="AW40" s="87">
        <v>0</v>
      </c>
      <c r="AX40" s="87">
        <v>0</v>
      </c>
      <c r="AY40" s="87">
        <v>0</v>
      </c>
      <c r="AZ40" s="87">
        <f>SUM(BA40:BC40)</f>
        <v>0</v>
      </c>
      <c r="BA40" s="87">
        <v>0</v>
      </c>
      <c r="BB40" s="87">
        <v>0</v>
      </c>
      <c r="BC40" s="87">
        <v>0</v>
      </c>
    </row>
    <row r="41" spans="1:55" ht="13.5" customHeight="1">
      <c r="A41" s="98" t="s">
        <v>42</v>
      </c>
      <c r="B41" s="96" t="s">
        <v>328</v>
      </c>
      <c r="C41" s="85" t="s">
        <v>329</v>
      </c>
      <c r="D41" s="87">
        <f>SUM(E41,+H41,+K41)</f>
        <v>22781</v>
      </c>
      <c r="E41" s="87">
        <f>SUM(F41:G41)</f>
        <v>0</v>
      </c>
      <c r="F41" s="87">
        <v>0</v>
      </c>
      <c r="G41" s="87">
        <v>0</v>
      </c>
      <c r="H41" s="87">
        <f>SUM(I41:J41)</f>
        <v>3219</v>
      </c>
      <c r="I41" s="87">
        <v>3219</v>
      </c>
      <c r="J41" s="87">
        <v>0</v>
      </c>
      <c r="K41" s="87">
        <f>SUM(L41:M41)</f>
        <v>19562</v>
      </c>
      <c r="L41" s="87">
        <v>0</v>
      </c>
      <c r="M41" s="87">
        <v>19562</v>
      </c>
      <c r="N41" s="87">
        <f>SUM(O41,+V41,+AC41)</f>
        <v>22781</v>
      </c>
      <c r="O41" s="87">
        <f>SUM(P41:U41)</f>
        <v>3219</v>
      </c>
      <c r="P41" s="87">
        <v>3219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>SUM(W41:AB41)</f>
        <v>19562</v>
      </c>
      <c r="W41" s="87">
        <v>19562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>SUM(AD41:AE41)</f>
        <v>0</v>
      </c>
      <c r="AD41" s="87">
        <v>0</v>
      </c>
      <c r="AE41" s="87">
        <v>0</v>
      </c>
      <c r="AF41" s="87">
        <f>SUM(AG41:AI41)</f>
        <v>735</v>
      </c>
      <c r="AG41" s="87">
        <v>735</v>
      </c>
      <c r="AH41" s="87">
        <v>0</v>
      </c>
      <c r="AI41" s="87">
        <v>0</v>
      </c>
      <c r="AJ41" s="87">
        <f>SUM(AK41:AS41)</f>
        <v>735</v>
      </c>
      <c r="AK41" s="87">
        <v>0</v>
      </c>
      <c r="AL41" s="87">
        <v>0</v>
      </c>
      <c r="AM41" s="87">
        <v>735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>SUM(AU41:AY41)</f>
        <v>0</v>
      </c>
      <c r="AU41" s="87">
        <v>0</v>
      </c>
      <c r="AV41" s="87">
        <v>0</v>
      </c>
      <c r="AW41" s="87">
        <v>0</v>
      </c>
      <c r="AX41" s="87">
        <v>0</v>
      </c>
      <c r="AY41" s="87">
        <v>0</v>
      </c>
      <c r="AZ41" s="87">
        <f>SUM(BA41:BC41)</f>
        <v>0</v>
      </c>
      <c r="BA41" s="87">
        <v>0</v>
      </c>
      <c r="BB41" s="87">
        <v>0</v>
      </c>
      <c r="BC41" s="87">
        <v>0</v>
      </c>
    </row>
    <row r="42" spans="1:55" ht="13.5" customHeight="1">
      <c r="A42" s="98" t="s">
        <v>42</v>
      </c>
      <c r="B42" s="96" t="s">
        <v>330</v>
      </c>
      <c r="C42" s="85" t="s">
        <v>331</v>
      </c>
      <c r="D42" s="87">
        <f>SUM(E42,+H42,+K42)</f>
        <v>13515</v>
      </c>
      <c r="E42" s="87">
        <f>SUM(F42:G42)</f>
        <v>177</v>
      </c>
      <c r="F42" s="87">
        <v>0</v>
      </c>
      <c r="G42" s="87">
        <v>177</v>
      </c>
      <c r="H42" s="87">
        <f>SUM(I42:J42)</f>
        <v>2396</v>
      </c>
      <c r="I42" s="87">
        <v>2396</v>
      </c>
      <c r="J42" s="87">
        <v>0</v>
      </c>
      <c r="K42" s="87">
        <f>SUM(L42:M42)</f>
        <v>10942</v>
      </c>
      <c r="L42" s="87">
        <v>0</v>
      </c>
      <c r="M42" s="87">
        <v>10942</v>
      </c>
      <c r="N42" s="87">
        <f>SUM(O42,+V42,+AC42)</f>
        <v>13515</v>
      </c>
      <c r="O42" s="87">
        <f>SUM(P42:U42)</f>
        <v>2396</v>
      </c>
      <c r="P42" s="87">
        <v>2396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>SUM(W42:AB42)</f>
        <v>11119</v>
      </c>
      <c r="W42" s="87">
        <v>11119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>SUM(AD42:AE42)</f>
        <v>0</v>
      </c>
      <c r="AD42" s="87">
        <v>0</v>
      </c>
      <c r="AE42" s="87">
        <v>0</v>
      </c>
      <c r="AF42" s="87">
        <f>SUM(AG42:AI42)</f>
        <v>51</v>
      </c>
      <c r="AG42" s="87">
        <v>51</v>
      </c>
      <c r="AH42" s="87">
        <v>0</v>
      </c>
      <c r="AI42" s="87">
        <v>0</v>
      </c>
      <c r="AJ42" s="87">
        <f>SUM(AK42:AS42)</f>
        <v>51</v>
      </c>
      <c r="AK42" s="87">
        <v>0</v>
      </c>
      <c r="AL42" s="87">
        <v>0</v>
      </c>
      <c r="AM42" s="87">
        <v>0</v>
      </c>
      <c r="AN42" s="87">
        <v>0</v>
      </c>
      <c r="AO42" s="87">
        <v>0</v>
      </c>
      <c r="AP42" s="87">
        <v>0</v>
      </c>
      <c r="AQ42" s="87">
        <v>0</v>
      </c>
      <c r="AR42" s="87">
        <v>2</v>
      </c>
      <c r="AS42" s="87">
        <v>49</v>
      </c>
      <c r="AT42" s="87">
        <f>SUM(AU42:AY42)</f>
        <v>0</v>
      </c>
      <c r="AU42" s="87">
        <v>0</v>
      </c>
      <c r="AV42" s="87">
        <v>0</v>
      </c>
      <c r="AW42" s="87">
        <v>0</v>
      </c>
      <c r="AX42" s="87">
        <v>0</v>
      </c>
      <c r="AY42" s="87">
        <v>0</v>
      </c>
      <c r="AZ42" s="87">
        <f>SUM(BA42:BC42)</f>
        <v>0</v>
      </c>
      <c r="BA42" s="87">
        <v>0</v>
      </c>
      <c r="BB42" s="87">
        <v>0</v>
      </c>
      <c r="BC42" s="87">
        <v>0</v>
      </c>
    </row>
    <row r="43" spans="1:55" ht="13.5" customHeight="1">
      <c r="A43" s="98" t="s">
        <v>42</v>
      </c>
      <c r="B43" s="96" t="s">
        <v>332</v>
      </c>
      <c r="C43" s="85" t="s">
        <v>333</v>
      </c>
      <c r="D43" s="87">
        <f>SUM(E43,+H43,+K43)</f>
        <v>14475</v>
      </c>
      <c r="E43" s="87">
        <f>SUM(F43:G43)</f>
        <v>2679</v>
      </c>
      <c r="F43" s="87">
        <v>2679</v>
      </c>
      <c r="G43" s="87">
        <v>0</v>
      </c>
      <c r="H43" s="87">
        <f>SUM(I43:J43)</f>
        <v>0</v>
      </c>
      <c r="I43" s="87">
        <v>0</v>
      </c>
      <c r="J43" s="87">
        <v>0</v>
      </c>
      <c r="K43" s="87">
        <f>SUM(L43:M43)</f>
        <v>11796</v>
      </c>
      <c r="L43" s="87">
        <v>0</v>
      </c>
      <c r="M43" s="87">
        <v>11796</v>
      </c>
      <c r="N43" s="87">
        <f>SUM(O43,+V43,+AC43)</f>
        <v>14485</v>
      </c>
      <c r="O43" s="87">
        <f>SUM(P43:U43)</f>
        <v>2679</v>
      </c>
      <c r="P43" s="87">
        <v>2679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f>SUM(W43:AB43)</f>
        <v>11796</v>
      </c>
      <c r="W43" s="87">
        <v>11796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f>SUM(AD43:AE43)</f>
        <v>10</v>
      </c>
      <c r="AD43" s="87">
        <v>10</v>
      </c>
      <c r="AE43" s="87">
        <v>0</v>
      </c>
      <c r="AF43" s="87">
        <f>SUM(AG43:AI43)</f>
        <v>693</v>
      </c>
      <c r="AG43" s="87">
        <v>693</v>
      </c>
      <c r="AH43" s="87">
        <v>0</v>
      </c>
      <c r="AI43" s="87">
        <v>0</v>
      </c>
      <c r="AJ43" s="87">
        <f>SUM(AK43:AS43)</f>
        <v>693</v>
      </c>
      <c r="AK43" s="87">
        <v>0</v>
      </c>
      <c r="AL43" s="87">
        <v>0</v>
      </c>
      <c r="AM43" s="87">
        <v>0</v>
      </c>
      <c r="AN43" s="87">
        <v>0</v>
      </c>
      <c r="AO43" s="87">
        <v>0</v>
      </c>
      <c r="AP43" s="87">
        <v>0</v>
      </c>
      <c r="AQ43" s="87">
        <v>0</v>
      </c>
      <c r="AR43" s="87">
        <v>0</v>
      </c>
      <c r="AS43" s="87">
        <v>693</v>
      </c>
      <c r="AT43" s="87">
        <f>SUM(AU43:AY43)</f>
        <v>0</v>
      </c>
      <c r="AU43" s="87">
        <v>0</v>
      </c>
      <c r="AV43" s="87">
        <v>0</v>
      </c>
      <c r="AW43" s="87">
        <v>0</v>
      </c>
      <c r="AX43" s="87">
        <v>0</v>
      </c>
      <c r="AY43" s="87">
        <v>0</v>
      </c>
      <c r="AZ43" s="87">
        <f>SUM(BA43:BC43)</f>
        <v>0</v>
      </c>
      <c r="BA43" s="87">
        <v>0</v>
      </c>
      <c r="BB43" s="87">
        <v>0</v>
      </c>
      <c r="BC43" s="87">
        <v>0</v>
      </c>
    </row>
    <row r="44" spans="1:55" ht="13.5" customHeight="1">
      <c r="A44" s="98" t="s">
        <v>42</v>
      </c>
      <c r="B44" s="96" t="s">
        <v>334</v>
      </c>
      <c r="C44" s="85" t="s">
        <v>335</v>
      </c>
      <c r="D44" s="87">
        <f>SUM(E44,+H44,+K44)</f>
        <v>5982</v>
      </c>
      <c r="E44" s="87">
        <f>SUM(F44:G44)</f>
        <v>67</v>
      </c>
      <c r="F44" s="87">
        <v>0</v>
      </c>
      <c r="G44" s="87">
        <v>67</v>
      </c>
      <c r="H44" s="87">
        <f>SUM(I44:J44)</f>
        <v>1879</v>
      </c>
      <c r="I44" s="87">
        <v>1879</v>
      </c>
      <c r="J44" s="87">
        <v>0</v>
      </c>
      <c r="K44" s="87">
        <f>SUM(L44:M44)</f>
        <v>4036</v>
      </c>
      <c r="L44" s="87">
        <v>0</v>
      </c>
      <c r="M44" s="87">
        <v>4036</v>
      </c>
      <c r="N44" s="87">
        <f>SUM(O44,+V44,+AC44)</f>
        <v>5982</v>
      </c>
      <c r="O44" s="87">
        <f>SUM(P44:U44)</f>
        <v>1879</v>
      </c>
      <c r="P44" s="87">
        <v>1879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f>SUM(W44:AB44)</f>
        <v>4103</v>
      </c>
      <c r="W44" s="87">
        <v>4103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f>SUM(AD44:AE44)</f>
        <v>0</v>
      </c>
      <c r="AD44" s="87">
        <v>0</v>
      </c>
      <c r="AE44" s="87">
        <v>0</v>
      </c>
      <c r="AF44" s="87">
        <f>SUM(AG44:AI44)</f>
        <v>23</v>
      </c>
      <c r="AG44" s="87">
        <v>23</v>
      </c>
      <c r="AH44" s="87">
        <v>0</v>
      </c>
      <c r="AI44" s="87">
        <v>0</v>
      </c>
      <c r="AJ44" s="87">
        <f>SUM(AK44:AS44)</f>
        <v>23</v>
      </c>
      <c r="AK44" s="87">
        <v>0</v>
      </c>
      <c r="AL44" s="87">
        <v>0</v>
      </c>
      <c r="AM44" s="87">
        <v>0</v>
      </c>
      <c r="AN44" s="87">
        <v>0</v>
      </c>
      <c r="AO44" s="87">
        <v>0</v>
      </c>
      <c r="AP44" s="87">
        <v>0</v>
      </c>
      <c r="AQ44" s="87">
        <v>0</v>
      </c>
      <c r="AR44" s="87">
        <v>1</v>
      </c>
      <c r="AS44" s="87">
        <v>22</v>
      </c>
      <c r="AT44" s="87">
        <f>SUM(AU44:AY44)</f>
        <v>0</v>
      </c>
      <c r="AU44" s="87">
        <v>0</v>
      </c>
      <c r="AV44" s="87">
        <v>0</v>
      </c>
      <c r="AW44" s="87">
        <v>0</v>
      </c>
      <c r="AX44" s="87">
        <v>0</v>
      </c>
      <c r="AY44" s="87">
        <v>0</v>
      </c>
      <c r="AZ44" s="87">
        <f>SUM(BA44:BC44)</f>
        <v>0</v>
      </c>
      <c r="BA44" s="87">
        <v>0</v>
      </c>
      <c r="BB44" s="87">
        <v>0</v>
      </c>
      <c r="BC44" s="87">
        <v>0</v>
      </c>
    </row>
    <row r="45" spans="1:55" ht="13.5" customHeight="1">
      <c r="A45" s="98" t="s">
        <v>42</v>
      </c>
      <c r="B45" s="96" t="s">
        <v>336</v>
      </c>
      <c r="C45" s="85" t="s">
        <v>337</v>
      </c>
      <c r="D45" s="87">
        <f>SUM(E45,+H45,+K45)</f>
        <v>1242</v>
      </c>
      <c r="E45" s="87">
        <f>SUM(F45:G45)</f>
        <v>0</v>
      </c>
      <c r="F45" s="87">
        <v>0</v>
      </c>
      <c r="G45" s="87">
        <v>0</v>
      </c>
      <c r="H45" s="87">
        <f>SUM(I45:J45)</f>
        <v>0</v>
      </c>
      <c r="I45" s="87">
        <v>0</v>
      </c>
      <c r="J45" s="87">
        <v>0</v>
      </c>
      <c r="K45" s="87">
        <f>SUM(L45:M45)</f>
        <v>1242</v>
      </c>
      <c r="L45" s="87">
        <v>677</v>
      </c>
      <c r="M45" s="87">
        <v>565</v>
      </c>
      <c r="N45" s="87">
        <f>SUM(O45,+V45,+AC45)</f>
        <v>1242</v>
      </c>
      <c r="O45" s="87">
        <f>SUM(P45:U45)</f>
        <v>677</v>
      </c>
      <c r="P45" s="87">
        <v>677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f>SUM(W45:AB45)</f>
        <v>565</v>
      </c>
      <c r="W45" s="87">
        <v>565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f>SUM(AD45:AE45)</f>
        <v>0</v>
      </c>
      <c r="AD45" s="87">
        <v>0</v>
      </c>
      <c r="AE45" s="87">
        <v>0</v>
      </c>
      <c r="AF45" s="87">
        <f>SUM(AG45:AI45)</f>
        <v>14</v>
      </c>
      <c r="AG45" s="87">
        <v>14</v>
      </c>
      <c r="AH45" s="87">
        <v>0</v>
      </c>
      <c r="AI45" s="87">
        <v>0</v>
      </c>
      <c r="AJ45" s="87">
        <f>SUM(AK45:AS45)</f>
        <v>14</v>
      </c>
      <c r="AK45" s="87">
        <v>0</v>
      </c>
      <c r="AL45" s="87">
        <v>0</v>
      </c>
      <c r="AM45" s="87">
        <v>0</v>
      </c>
      <c r="AN45" s="87">
        <v>0</v>
      </c>
      <c r="AO45" s="87">
        <v>0</v>
      </c>
      <c r="AP45" s="87">
        <v>0</v>
      </c>
      <c r="AQ45" s="87">
        <v>14</v>
      </c>
      <c r="AR45" s="87">
        <v>0</v>
      </c>
      <c r="AS45" s="87">
        <v>0</v>
      </c>
      <c r="AT45" s="87">
        <f>SUM(AU45:AY45)</f>
        <v>0</v>
      </c>
      <c r="AU45" s="87">
        <v>0</v>
      </c>
      <c r="AV45" s="87">
        <v>0</v>
      </c>
      <c r="AW45" s="87">
        <v>0</v>
      </c>
      <c r="AX45" s="87">
        <v>0</v>
      </c>
      <c r="AY45" s="87">
        <v>0</v>
      </c>
      <c r="AZ45" s="87">
        <f>SUM(BA45:BC45)</f>
        <v>14</v>
      </c>
      <c r="BA45" s="87">
        <v>14</v>
      </c>
      <c r="BB45" s="87">
        <v>0</v>
      </c>
      <c r="BC45" s="87">
        <v>0</v>
      </c>
    </row>
    <row r="46" spans="1:55" ht="13.5" customHeight="1">
      <c r="A46" s="98" t="s">
        <v>42</v>
      </c>
      <c r="B46" s="96" t="s">
        <v>338</v>
      </c>
      <c r="C46" s="85" t="s">
        <v>339</v>
      </c>
      <c r="D46" s="87">
        <f>SUM(E46,+H46,+K46)</f>
        <v>1395</v>
      </c>
      <c r="E46" s="87">
        <f>SUM(F46:G46)</f>
        <v>0</v>
      </c>
      <c r="F46" s="87">
        <v>0</v>
      </c>
      <c r="G46" s="87">
        <v>0</v>
      </c>
      <c r="H46" s="87">
        <f>SUM(I46:J46)</f>
        <v>0</v>
      </c>
      <c r="I46" s="87">
        <v>0</v>
      </c>
      <c r="J46" s="87">
        <v>0</v>
      </c>
      <c r="K46" s="87">
        <f>SUM(L46:M46)</f>
        <v>1395</v>
      </c>
      <c r="L46" s="87">
        <v>33</v>
      </c>
      <c r="M46" s="87">
        <v>1362</v>
      </c>
      <c r="N46" s="87">
        <f>SUM(O46,+V46,+AC46)</f>
        <v>1395</v>
      </c>
      <c r="O46" s="87">
        <f>SUM(P46:U46)</f>
        <v>33</v>
      </c>
      <c r="P46" s="87">
        <v>33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f>SUM(W46:AB46)</f>
        <v>1362</v>
      </c>
      <c r="W46" s="87">
        <v>1362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f>SUM(AD46:AE46)</f>
        <v>0</v>
      </c>
      <c r="AD46" s="87">
        <v>0</v>
      </c>
      <c r="AE46" s="87">
        <v>0</v>
      </c>
      <c r="AF46" s="87">
        <f>SUM(AG46:AI46)</f>
        <v>79</v>
      </c>
      <c r="AG46" s="87">
        <v>79</v>
      </c>
      <c r="AH46" s="87">
        <v>0</v>
      </c>
      <c r="AI46" s="87">
        <v>0</v>
      </c>
      <c r="AJ46" s="87">
        <f>SUM(AK46:AS46)</f>
        <v>79</v>
      </c>
      <c r="AK46" s="87">
        <v>0</v>
      </c>
      <c r="AL46" s="87">
        <v>0</v>
      </c>
      <c r="AM46" s="87">
        <v>1</v>
      </c>
      <c r="AN46" s="87">
        <v>78</v>
      </c>
      <c r="AO46" s="87">
        <v>0</v>
      </c>
      <c r="AP46" s="87">
        <v>0</v>
      </c>
      <c r="AQ46" s="87">
        <v>0</v>
      </c>
      <c r="AR46" s="87">
        <v>0</v>
      </c>
      <c r="AS46" s="87">
        <v>0</v>
      </c>
      <c r="AT46" s="87">
        <f>SUM(AU46:AY46)</f>
        <v>0</v>
      </c>
      <c r="AU46" s="87">
        <v>0</v>
      </c>
      <c r="AV46" s="87">
        <v>0</v>
      </c>
      <c r="AW46" s="87">
        <v>0</v>
      </c>
      <c r="AX46" s="87">
        <v>0</v>
      </c>
      <c r="AY46" s="87">
        <v>0</v>
      </c>
      <c r="AZ46" s="87">
        <f>SUM(BA46:BC46)</f>
        <v>0</v>
      </c>
      <c r="BA46" s="87">
        <v>0</v>
      </c>
      <c r="BB46" s="87">
        <v>0</v>
      </c>
      <c r="BC46" s="87">
        <v>0</v>
      </c>
    </row>
    <row r="47" spans="1:55" ht="13.5" customHeight="1">
      <c r="A47" s="98" t="s">
        <v>42</v>
      </c>
      <c r="B47" s="96" t="s">
        <v>340</v>
      </c>
      <c r="C47" s="85" t="s">
        <v>341</v>
      </c>
      <c r="D47" s="87">
        <f>SUM(E47,+H47,+K47)</f>
        <v>2484</v>
      </c>
      <c r="E47" s="87">
        <f>SUM(F47:G47)</f>
        <v>0</v>
      </c>
      <c r="F47" s="87">
        <v>0</v>
      </c>
      <c r="G47" s="87">
        <v>0</v>
      </c>
      <c r="H47" s="87">
        <f>SUM(I47:J47)</f>
        <v>0</v>
      </c>
      <c r="I47" s="87">
        <v>0</v>
      </c>
      <c r="J47" s="87">
        <v>0</v>
      </c>
      <c r="K47" s="87">
        <f>SUM(L47:M47)</f>
        <v>2484</v>
      </c>
      <c r="L47" s="87">
        <v>142</v>
      </c>
      <c r="M47" s="87">
        <v>2342</v>
      </c>
      <c r="N47" s="87">
        <f>SUM(O47,+V47,+AC47)</f>
        <v>2484</v>
      </c>
      <c r="O47" s="87">
        <f>SUM(P47:U47)</f>
        <v>142</v>
      </c>
      <c r="P47" s="87">
        <v>142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f>SUM(W47:AB47)</f>
        <v>2342</v>
      </c>
      <c r="W47" s="87">
        <v>2342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f>SUM(AD47:AE47)</f>
        <v>0</v>
      </c>
      <c r="AD47" s="87">
        <v>0</v>
      </c>
      <c r="AE47" s="87">
        <v>0</v>
      </c>
      <c r="AF47" s="87">
        <f>SUM(AG47:AI47)</f>
        <v>0</v>
      </c>
      <c r="AG47" s="87">
        <v>0</v>
      </c>
      <c r="AH47" s="87">
        <v>0</v>
      </c>
      <c r="AI47" s="87">
        <v>0</v>
      </c>
      <c r="AJ47" s="87">
        <f>SUM(AK47:AS47)</f>
        <v>0</v>
      </c>
      <c r="AK47" s="87">
        <v>0</v>
      </c>
      <c r="AL47" s="87">
        <v>0</v>
      </c>
      <c r="AM47" s="87">
        <v>0</v>
      </c>
      <c r="AN47" s="87">
        <v>0</v>
      </c>
      <c r="AO47" s="87">
        <v>0</v>
      </c>
      <c r="AP47" s="87">
        <v>0</v>
      </c>
      <c r="AQ47" s="87">
        <v>0</v>
      </c>
      <c r="AR47" s="87">
        <v>0</v>
      </c>
      <c r="AS47" s="87">
        <v>0</v>
      </c>
      <c r="AT47" s="87">
        <f>SUM(AU47:AY47)</f>
        <v>0</v>
      </c>
      <c r="AU47" s="87">
        <v>0</v>
      </c>
      <c r="AV47" s="87">
        <v>0</v>
      </c>
      <c r="AW47" s="87">
        <v>0</v>
      </c>
      <c r="AX47" s="87">
        <v>0</v>
      </c>
      <c r="AY47" s="87">
        <v>0</v>
      </c>
      <c r="AZ47" s="87">
        <f>SUM(BA47:BC47)</f>
        <v>0</v>
      </c>
      <c r="BA47" s="87">
        <v>0</v>
      </c>
      <c r="BB47" s="87">
        <v>0</v>
      </c>
      <c r="BC47" s="87">
        <v>0</v>
      </c>
    </row>
    <row r="48" spans="1:55" ht="13.5" customHeight="1">
      <c r="A48" s="98" t="s">
        <v>42</v>
      </c>
      <c r="B48" s="96" t="s">
        <v>342</v>
      </c>
      <c r="C48" s="85" t="s">
        <v>343</v>
      </c>
      <c r="D48" s="87">
        <f>SUM(E48,+H48,+K48)</f>
        <v>4491</v>
      </c>
      <c r="E48" s="87">
        <f>SUM(F48:G48)</f>
        <v>0</v>
      </c>
      <c r="F48" s="87">
        <v>0</v>
      </c>
      <c r="G48" s="87">
        <v>0</v>
      </c>
      <c r="H48" s="87">
        <f>SUM(I48:J48)</f>
        <v>499</v>
      </c>
      <c r="I48" s="87">
        <v>499</v>
      </c>
      <c r="J48" s="87">
        <v>0</v>
      </c>
      <c r="K48" s="87">
        <f>SUM(L48:M48)</f>
        <v>3992</v>
      </c>
      <c r="L48" s="87">
        <v>0</v>
      </c>
      <c r="M48" s="87">
        <v>3992</v>
      </c>
      <c r="N48" s="87">
        <f>SUM(O48,+V48,+AC48)</f>
        <v>4491</v>
      </c>
      <c r="O48" s="87">
        <f>SUM(P48:U48)</f>
        <v>499</v>
      </c>
      <c r="P48" s="87">
        <v>499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f>SUM(W48:AB48)</f>
        <v>3992</v>
      </c>
      <c r="W48" s="87">
        <v>3992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f>SUM(AD48:AE48)</f>
        <v>0</v>
      </c>
      <c r="AD48" s="87">
        <v>0</v>
      </c>
      <c r="AE48" s="87">
        <v>0</v>
      </c>
      <c r="AF48" s="87">
        <f>SUM(AG48:AI48)</f>
        <v>21</v>
      </c>
      <c r="AG48" s="87">
        <v>21</v>
      </c>
      <c r="AH48" s="87">
        <v>0</v>
      </c>
      <c r="AI48" s="87">
        <v>0</v>
      </c>
      <c r="AJ48" s="87">
        <f>SUM(AK48:AS48)</f>
        <v>21</v>
      </c>
      <c r="AK48" s="87">
        <v>21</v>
      </c>
      <c r="AL48" s="87">
        <v>0</v>
      </c>
      <c r="AM48" s="87">
        <v>0</v>
      </c>
      <c r="AN48" s="87">
        <v>0</v>
      </c>
      <c r="AO48" s="87">
        <v>0</v>
      </c>
      <c r="AP48" s="87">
        <v>0</v>
      </c>
      <c r="AQ48" s="87">
        <v>0</v>
      </c>
      <c r="AR48" s="87">
        <v>0</v>
      </c>
      <c r="AS48" s="87">
        <v>0</v>
      </c>
      <c r="AT48" s="87">
        <f>SUM(AU48:AY48)</f>
        <v>21</v>
      </c>
      <c r="AU48" s="87">
        <v>21</v>
      </c>
      <c r="AV48" s="87">
        <v>0</v>
      </c>
      <c r="AW48" s="87">
        <v>0</v>
      </c>
      <c r="AX48" s="87">
        <v>0</v>
      </c>
      <c r="AY48" s="87">
        <v>0</v>
      </c>
      <c r="AZ48" s="87">
        <f>SUM(BA48:BC48)</f>
        <v>0</v>
      </c>
      <c r="BA48" s="87">
        <v>0</v>
      </c>
      <c r="BB48" s="87">
        <v>0</v>
      </c>
      <c r="BC48" s="87">
        <v>0</v>
      </c>
    </row>
    <row r="49" spans="1:55" ht="13.5" customHeight="1">
      <c r="A49" s="98" t="s">
        <v>42</v>
      </c>
      <c r="B49" s="96" t="s">
        <v>344</v>
      </c>
      <c r="C49" s="85" t="s">
        <v>345</v>
      </c>
      <c r="D49" s="87">
        <f>SUM(E49,+H49,+K49)</f>
        <v>5131</v>
      </c>
      <c r="E49" s="87">
        <f>SUM(F49:G49)</f>
        <v>0</v>
      </c>
      <c r="F49" s="87">
        <v>0</v>
      </c>
      <c r="G49" s="87">
        <v>0</v>
      </c>
      <c r="H49" s="87">
        <f>SUM(I49:J49)</f>
        <v>0</v>
      </c>
      <c r="I49" s="87">
        <v>0</v>
      </c>
      <c r="J49" s="87">
        <v>0</v>
      </c>
      <c r="K49" s="87">
        <f>SUM(L49:M49)</f>
        <v>5131</v>
      </c>
      <c r="L49" s="87">
        <v>653</v>
      </c>
      <c r="M49" s="87">
        <v>4478</v>
      </c>
      <c r="N49" s="87">
        <f>SUM(O49,+V49,+AC49)</f>
        <v>5131</v>
      </c>
      <c r="O49" s="87">
        <f>SUM(P49:U49)</f>
        <v>653</v>
      </c>
      <c r="P49" s="87">
        <v>653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f>SUM(W49:AB49)</f>
        <v>4478</v>
      </c>
      <c r="W49" s="87">
        <v>4478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f>SUM(AD49:AE49)</f>
        <v>0</v>
      </c>
      <c r="AD49" s="87">
        <v>0</v>
      </c>
      <c r="AE49" s="87">
        <v>0</v>
      </c>
      <c r="AF49" s="87">
        <f>SUM(AG49:AI49)</f>
        <v>0</v>
      </c>
      <c r="AG49" s="87">
        <v>0</v>
      </c>
      <c r="AH49" s="87">
        <v>0</v>
      </c>
      <c r="AI49" s="87">
        <v>0</v>
      </c>
      <c r="AJ49" s="87">
        <f>SUM(AK49:AS49)</f>
        <v>0</v>
      </c>
      <c r="AK49" s="87">
        <v>0</v>
      </c>
      <c r="AL49" s="87">
        <v>0</v>
      </c>
      <c r="AM49" s="87">
        <v>0</v>
      </c>
      <c r="AN49" s="87">
        <v>0</v>
      </c>
      <c r="AO49" s="87">
        <v>0</v>
      </c>
      <c r="AP49" s="87">
        <v>0</v>
      </c>
      <c r="AQ49" s="87">
        <v>0</v>
      </c>
      <c r="AR49" s="87">
        <v>0</v>
      </c>
      <c r="AS49" s="87">
        <v>0</v>
      </c>
      <c r="AT49" s="87">
        <f>SUM(AU49:AY49)</f>
        <v>0</v>
      </c>
      <c r="AU49" s="87">
        <v>0</v>
      </c>
      <c r="AV49" s="87">
        <v>0</v>
      </c>
      <c r="AW49" s="87">
        <v>0</v>
      </c>
      <c r="AX49" s="87">
        <v>0</v>
      </c>
      <c r="AY49" s="87">
        <v>0</v>
      </c>
      <c r="AZ49" s="87">
        <f>SUM(BA49:BC49)</f>
        <v>0</v>
      </c>
      <c r="BA49" s="87">
        <v>0</v>
      </c>
      <c r="BB49" s="87">
        <v>0</v>
      </c>
      <c r="BC49" s="87">
        <v>0</v>
      </c>
    </row>
    <row r="50" spans="1:55" ht="13.5" customHeight="1">
      <c r="A50" s="98" t="s">
        <v>42</v>
      </c>
      <c r="B50" s="96" t="s">
        <v>346</v>
      </c>
      <c r="C50" s="85" t="s">
        <v>347</v>
      </c>
      <c r="D50" s="87">
        <f>SUM(E50,+H50,+K50)</f>
        <v>3976</v>
      </c>
      <c r="E50" s="87">
        <f>SUM(F50:G50)</f>
        <v>197</v>
      </c>
      <c r="F50" s="87">
        <v>0</v>
      </c>
      <c r="G50" s="87">
        <v>197</v>
      </c>
      <c r="H50" s="87">
        <f>SUM(I50:J50)</f>
        <v>926</v>
      </c>
      <c r="I50" s="87">
        <v>926</v>
      </c>
      <c r="J50" s="87">
        <v>0</v>
      </c>
      <c r="K50" s="87">
        <f>SUM(L50:M50)</f>
        <v>2853</v>
      </c>
      <c r="L50" s="87">
        <v>0</v>
      </c>
      <c r="M50" s="87">
        <v>2853</v>
      </c>
      <c r="N50" s="87">
        <f>SUM(O50,+V50,+AC50)</f>
        <v>3976</v>
      </c>
      <c r="O50" s="87">
        <f>SUM(P50:U50)</f>
        <v>926</v>
      </c>
      <c r="P50" s="87">
        <v>926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f>SUM(W50:AB50)</f>
        <v>3050</v>
      </c>
      <c r="W50" s="87">
        <v>3050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f>SUM(AD50:AE50)</f>
        <v>0</v>
      </c>
      <c r="AD50" s="87">
        <v>0</v>
      </c>
      <c r="AE50" s="87">
        <v>0</v>
      </c>
      <c r="AF50" s="87">
        <f>SUM(AG50:AI50)</f>
        <v>15</v>
      </c>
      <c r="AG50" s="87">
        <v>15</v>
      </c>
      <c r="AH50" s="87">
        <v>0</v>
      </c>
      <c r="AI50" s="87">
        <v>0</v>
      </c>
      <c r="AJ50" s="87">
        <f>SUM(AK50:AS50)</f>
        <v>15</v>
      </c>
      <c r="AK50" s="87">
        <v>0</v>
      </c>
      <c r="AL50" s="87">
        <v>0</v>
      </c>
      <c r="AM50" s="87">
        <v>0</v>
      </c>
      <c r="AN50" s="87">
        <v>0</v>
      </c>
      <c r="AO50" s="87">
        <v>0</v>
      </c>
      <c r="AP50" s="87">
        <v>0</v>
      </c>
      <c r="AQ50" s="87">
        <v>0</v>
      </c>
      <c r="AR50" s="87">
        <v>0</v>
      </c>
      <c r="AS50" s="87">
        <v>15</v>
      </c>
      <c r="AT50" s="87">
        <f>SUM(AU50:AY50)</f>
        <v>0</v>
      </c>
      <c r="AU50" s="87">
        <v>0</v>
      </c>
      <c r="AV50" s="87">
        <v>0</v>
      </c>
      <c r="AW50" s="87">
        <v>0</v>
      </c>
      <c r="AX50" s="87">
        <v>0</v>
      </c>
      <c r="AY50" s="87">
        <v>0</v>
      </c>
      <c r="AZ50" s="87">
        <f>SUM(BA50:BC50)</f>
        <v>0</v>
      </c>
      <c r="BA50" s="87">
        <v>0</v>
      </c>
      <c r="BB50" s="87">
        <v>0</v>
      </c>
      <c r="BC50" s="87">
        <v>0</v>
      </c>
    </row>
    <row r="51" spans="1:55" ht="13.5" customHeight="1">
      <c r="A51" s="98" t="s">
        <v>42</v>
      </c>
      <c r="B51" s="96" t="s">
        <v>348</v>
      </c>
      <c r="C51" s="85" t="s">
        <v>349</v>
      </c>
      <c r="D51" s="87">
        <f>SUM(E51,+H51,+K51)</f>
        <v>2283</v>
      </c>
      <c r="E51" s="87">
        <f>SUM(F51:G51)</f>
        <v>252</v>
      </c>
      <c r="F51" s="87">
        <v>252</v>
      </c>
      <c r="G51" s="87">
        <v>0</v>
      </c>
      <c r="H51" s="87">
        <f>SUM(I51:J51)</f>
        <v>3</v>
      </c>
      <c r="I51" s="87">
        <v>0</v>
      </c>
      <c r="J51" s="87">
        <v>3</v>
      </c>
      <c r="K51" s="87">
        <f>SUM(L51:M51)</f>
        <v>2028</v>
      </c>
      <c r="L51" s="87">
        <v>0</v>
      </c>
      <c r="M51" s="87">
        <v>2028</v>
      </c>
      <c r="N51" s="87">
        <f>SUM(O51,+V51,+AC51)</f>
        <v>2283</v>
      </c>
      <c r="O51" s="87">
        <f>SUM(P51:U51)</f>
        <v>252</v>
      </c>
      <c r="P51" s="87">
        <v>252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f>SUM(W51:AB51)</f>
        <v>2031</v>
      </c>
      <c r="W51" s="87">
        <v>2031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f>SUM(AD51:AE51)</f>
        <v>0</v>
      </c>
      <c r="AD51" s="87">
        <v>0</v>
      </c>
      <c r="AE51" s="87">
        <v>0</v>
      </c>
      <c r="AF51" s="87">
        <f>SUM(AG51:AI51)</f>
        <v>8</v>
      </c>
      <c r="AG51" s="87">
        <v>8</v>
      </c>
      <c r="AH51" s="87">
        <v>0</v>
      </c>
      <c r="AI51" s="87">
        <v>0</v>
      </c>
      <c r="AJ51" s="87">
        <f>SUM(AK51:AS51)</f>
        <v>8</v>
      </c>
      <c r="AK51" s="87">
        <v>0</v>
      </c>
      <c r="AL51" s="87">
        <v>0</v>
      </c>
      <c r="AM51" s="87">
        <v>0</v>
      </c>
      <c r="AN51" s="87">
        <v>0</v>
      </c>
      <c r="AO51" s="87">
        <v>0</v>
      </c>
      <c r="AP51" s="87">
        <v>0</v>
      </c>
      <c r="AQ51" s="87">
        <v>0</v>
      </c>
      <c r="AR51" s="87">
        <v>0</v>
      </c>
      <c r="AS51" s="87">
        <v>8</v>
      </c>
      <c r="AT51" s="87">
        <f>SUM(AU51:AY51)</f>
        <v>0</v>
      </c>
      <c r="AU51" s="87">
        <v>0</v>
      </c>
      <c r="AV51" s="87">
        <v>0</v>
      </c>
      <c r="AW51" s="87">
        <v>0</v>
      </c>
      <c r="AX51" s="87">
        <v>0</v>
      </c>
      <c r="AY51" s="87">
        <v>0</v>
      </c>
      <c r="AZ51" s="87">
        <f>SUM(BA51:BC51)</f>
        <v>0</v>
      </c>
      <c r="BA51" s="87">
        <v>0</v>
      </c>
      <c r="BB51" s="87">
        <v>0</v>
      </c>
      <c r="BC51" s="87">
        <v>0</v>
      </c>
    </row>
    <row r="52" spans="1:55" ht="13.5" customHeight="1">
      <c r="A52" s="98" t="s">
        <v>42</v>
      </c>
      <c r="B52" s="96" t="s">
        <v>350</v>
      </c>
      <c r="C52" s="85" t="s">
        <v>351</v>
      </c>
      <c r="D52" s="87">
        <f>SUM(E52,+H52,+K52)</f>
        <v>6522</v>
      </c>
      <c r="E52" s="87">
        <f>SUM(F52:G52)</f>
        <v>28</v>
      </c>
      <c r="F52" s="87">
        <v>0</v>
      </c>
      <c r="G52" s="87">
        <v>28</v>
      </c>
      <c r="H52" s="87">
        <f>SUM(I52:J52)</f>
        <v>1043</v>
      </c>
      <c r="I52" s="87">
        <v>1043</v>
      </c>
      <c r="J52" s="87">
        <v>0</v>
      </c>
      <c r="K52" s="87">
        <f>SUM(L52:M52)</f>
        <v>5451</v>
      </c>
      <c r="L52" s="87">
        <v>0</v>
      </c>
      <c r="M52" s="87">
        <v>5451</v>
      </c>
      <c r="N52" s="87">
        <f>SUM(O52,+V52,+AC52)</f>
        <v>6522</v>
      </c>
      <c r="O52" s="87">
        <f>SUM(P52:U52)</f>
        <v>1043</v>
      </c>
      <c r="P52" s="87">
        <v>1043</v>
      </c>
      <c r="Q52" s="87">
        <v>0</v>
      </c>
      <c r="R52" s="87">
        <v>0</v>
      </c>
      <c r="S52" s="87">
        <v>0</v>
      </c>
      <c r="T52" s="87">
        <v>0</v>
      </c>
      <c r="U52" s="87">
        <v>0</v>
      </c>
      <c r="V52" s="87">
        <f>SUM(W52:AB52)</f>
        <v>5479</v>
      </c>
      <c r="W52" s="87">
        <v>5479</v>
      </c>
      <c r="X52" s="87">
        <v>0</v>
      </c>
      <c r="Y52" s="87">
        <v>0</v>
      </c>
      <c r="Z52" s="87">
        <v>0</v>
      </c>
      <c r="AA52" s="87">
        <v>0</v>
      </c>
      <c r="AB52" s="87">
        <v>0</v>
      </c>
      <c r="AC52" s="87">
        <f>SUM(AD52:AE52)</f>
        <v>0</v>
      </c>
      <c r="AD52" s="87">
        <v>0</v>
      </c>
      <c r="AE52" s="87">
        <v>0</v>
      </c>
      <c r="AF52" s="87">
        <f>SUM(AG52:AI52)</f>
        <v>13</v>
      </c>
      <c r="AG52" s="87">
        <v>13</v>
      </c>
      <c r="AH52" s="87">
        <v>0</v>
      </c>
      <c r="AI52" s="87">
        <v>0</v>
      </c>
      <c r="AJ52" s="87">
        <f>SUM(AK52:AS52)</f>
        <v>13</v>
      </c>
      <c r="AK52" s="87">
        <v>0</v>
      </c>
      <c r="AL52" s="87">
        <v>0</v>
      </c>
      <c r="AM52" s="87">
        <v>0</v>
      </c>
      <c r="AN52" s="87">
        <v>0</v>
      </c>
      <c r="AO52" s="87">
        <v>0</v>
      </c>
      <c r="AP52" s="87">
        <v>0</v>
      </c>
      <c r="AQ52" s="87">
        <v>0</v>
      </c>
      <c r="AR52" s="87">
        <v>0</v>
      </c>
      <c r="AS52" s="87">
        <v>13</v>
      </c>
      <c r="AT52" s="87">
        <f>SUM(AU52:AY52)</f>
        <v>0</v>
      </c>
      <c r="AU52" s="87">
        <v>0</v>
      </c>
      <c r="AV52" s="87">
        <v>0</v>
      </c>
      <c r="AW52" s="87">
        <v>0</v>
      </c>
      <c r="AX52" s="87">
        <v>0</v>
      </c>
      <c r="AY52" s="87">
        <v>0</v>
      </c>
      <c r="AZ52" s="87">
        <f>SUM(BA52:BC52)</f>
        <v>0</v>
      </c>
      <c r="BA52" s="87">
        <v>0</v>
      </c>
      <c r="BB52" s="87">
        <v>0</v>
      </c>
      <c r="BC52" s="87">
        <v>0</v>
      </c>
    </row>
    <row r="53" spans="1:55" ht="13.5" customHeight="1">
      <c r="A53" s="98" t="s">
        <v>42</v>
      </c>
      <c r="B53" s="96" t="s">
        <v>352</v>
      </c>
      <c r="C53" s="85" t="s">
        <v>353</v>
      </c>
      <c r="D53" s="87">
        <f>SUM(E53,+H53,+K53)</f>
        <v>3909</v>
      </c>
      <c r="E53" s="87">
        <f>SUM(F53:G53)</f>
        <v>0</v>
      </c>
      <c r="F53" s="87">
        <v>0</v>
      </c>
      <c r="G53" s="87">
        <v>0</v>
      </c>
      <c r="H53" s="87">
        <f>SUM(I53:J53)</f>
        <v>0</v>
      </c>
      <c r="I53" s="87">
        <v>0</v>
      </c>
      <c r="J53" s="87">
        <v>0</v>
      </c>
      <c r="K53" s="87">
        <f>SUM(L53:M53)</f>
        <v>3909</v>
      </c>
      <c r="L53" s="87">
        <v>347</v>
      </c>
      <c r="M53" s="87">
        <v>3562</v>
      </c>
      <c r="N53" s="87">
        <f>SUM(O53,+V53,+AC53)</f>
        <v>3909</v>
      </c>
      <c r="O53" s="87">
        <f>SUM(P53:U53)</f>
        <v>347</v>
      </c>
      <c r="P53" s="87">
        <v>347</v>
      </c>
      <c r="Q53" s="87">
        <v>0</v>
      </c>
      <c r="R53" s="87">
        <v>0</v>
      </c>
      <c r="S53" s="87">
        <v>0</v>
      </c>
      <c r="T53" s="87">
        <v>0</v>
      </c>
      <c r="U53" s="87">
        <v>0</v>
      </c>
      <c r="V53" s="87">
        <f>SUM(W53:AB53)</f>
        <v>3562</v>
      </c>
      <c r="W53" s="87">
        <v>3562</v>
      </c>
      <c r="X53" s="87">
        <v>0</v>
      </c>
      <c r="Y53" s="87">
        <v>0</v>
      </c>
      <c r="Z53" s="87">
        <v>0</v>
      </c>
      <c r="AA53" s="87">
        <v>0</v>
      </c>
      <c r="AB53" s="87">
        <v>0</v>
      </c>
      <c r="AC53" s="87">
        <f>SUM(AD53:AE53)</f>
        <v>0</v>
      </c>
      <c r="AD53" s="87">
        <v>0</v>
      </c>
      <c r="AE53" s="87">
        <v>0</v>
      </c>
      <c r="AF53" s="87">
        <f>SUM(AG53:AI53)</f>
        <v>0</v>
      </c>
      <c r="AG53" s="87">
        <v>0</v>
      </c>
      <c r="AH53" s="87">
        <v>0</v>
      </c>
      <c r="AI53" s="87">
        <v>0</v>
      </c>
      <c r="AJ53" s="87">
        <f>SUM(AK53:AS53)</f>
        <v>0</v>
      </c>
      <c r="AK53" s="87">
        <v>0</v>
      </c>
      <c r="AL53" s="87">
        <v>0</v>
      </c>
      <c r="AM53" s="87">
        <v>0</v>
      </c>
      <c r="AN53" s="87">
        <v>0</v>
      </c>
      <c r="AO53" s="87">
        <v>0</v>
      </c>
      <c r="AP53" s="87">
        <v>0</v>
      </c>
      <c r="AQ53" s="87">
        <v>0</v>
      </c>
      <c r="AR53" s="87">
        <v>0</v>
      </c>
      <c r="AS53" s="87">
        <v>0</v>
      </c>
      <c r="AT53" s="87">
        <f>SUM(AU53:AY53)</f>
        <v>0</v>
      </c>
      <c r="AU53" s="87">
        <v>0</v>
      </c>
      <c r="AV53" s="87">
        <v>0</v>
      </c>
      <c r="AW53" s="87">
        <v>0</v>
      </c>
      <c r="AX53" s="87">
        <v>0</v>
      </c>
      <c r="AY53" s="87">
        <v>0</v>
      </c>
      <c r="AZ53" s="87">
        <f>SUM(BA53:BC53)</f>
        <v>201</v>
      </c>
      <c r="BA53" s="87">
        <v>201</v>
      </c>
      <c r="BB53" s="87">
        <v>0</v>
      </c>
      <c r="BC53" s="87">
        <v>0</v>
      </c>
    </row>
    <row r="54" spans="1:55" ht="13.5" customHeight="1">
      <c r="A54" s="98" t="s">
        <v>42</v>
      </c>
      <c r="B54" s="96" t="s">
        <v>354</v>
      </c>
      <c r="C54" s="85" t="s">
        <v>355</v>
      </c>
      <c r="D54" s="87">
        <f>SUM(E54,+H54,+K54)</f>
        <v>1885</v>
      </c>
      <c r="E54" s="87">
        <f>SUM(F54:G54)</f>
        <v>0</v>
      </c>
      <c r="F54" s="87">
        <v>0</v>
      </c>
      <c r="G54" s="87">
        <v>0</v>
      </c>
      <c r="H54" s="87">
        <f>SUM(I54:J54)</f>
        <v>0</v>
      </c>
      <c r="I54" s="87">
        <v>0</v>
      </c>
      <c r="J54" s="87">
        <v>0</v>
      </c>
      <c r="K54" s="87">
        <f>SUM(L54:M54)</f>
        <v>1885</v>
      </c>
      <c r="L54" s="87">
        <v>134</v>
      </c>
      <c r="M54" s="87">
        <v>1751</v>
      </c>
      <c r="N54" s="87">
        <f>SUM(O54,+V54,+AC54)</f>
        <v>1885</v>
      </c>
      <c r="O54" s="87">
        <f>SUM(P54:U54)</f>
        <v>134</v>
      </c>
      <c r="P54" s="87">
        <v>134</v>
      </c>
      <c r="Q54" s="87">
        <v>0</v>
      </c>
      <c r="R54" s="87">
        <v>0</v>
      </c>
      <c r="S54" s="87">
        <v>0</v>
      </c>
      <c r="T54" s="87">
        <v>0</v>
      </c>
      <c r="U54" s="87">
        <v>0</v>
      </c>
      <c r="V54" s="87">
        <f>SUM(W54:AB54)</f>
        <v>1751</v>
      </c>
      <c r="W54" s="87">
        <v>1751</v>
      </c>
      <c r="X54" s="87">
        <v>0</v>
      </c>
      <c r="Y54" s="87">
        <v>0</v>
      </c>
      <c r="Z54" s="87">
        <v>0</v>
      </c>
      <c r="AA54" s="87">
        <v>0</v>
      </c>
      <c r="AB54" s="87">
        <v>0</v>
      </c>
      <c r="AC54" s="87">
        <f>SUM(AD54:AE54)</f>
        <v>0</v>
      </c>
      <c r="AD54" s="87">
        <v>0</v>
      </c>
      <c r="AE54" s="87">
        <v>0</v>
      </c>
      <c r="AF54" s="87">
        <f>SUM(AG54:AI54)</f>
        <v>0</v>
      </c>
      <c r="AG54" s="87">
        <v>0</v>
      </c>
      <c r="AH54" s="87">
        <v>0</v>
      </c>
      <c r="AI54" s="87">
        <v>0</v>
      </c>
      <c r="AJ54" s="87">
        <f>SUM(AK54:AS54)</f>
        <v>0</v>
      </c>
      <c r="AK54" s="87">
        <v>0</v>
      </c>
      <c r="AL54" s="87">
        <v>0</v>
      </c>
      <c r="AM54" s="87">
        <v>0</v>
      </c>
      <c r="AN54" s="87">
        <v>0</v>
      </c>
      <c r="AO54" s="87">
        <v>0</v>
      </c>
      <c r="AP54" s="87">
        <v>0</v>
      </c>
      <c r="AQ54" s="87">
        <v>0</v>
      </c>
      <c r="AR54" s="87">
        <v>0</v>
      </c>
      <c r="AS54" s="87">
        <v>0</v>
      </c>
      <c r="AT54" s="87">
        <f>SUM(AU54:AY54)</f>
        <v>0</v>
      </c>
      <c r="AU54" s="87">
        <v>0</v>
      </c>
      <c r="AV54" s="87">
        <v>0</v>
      </c>
      <c r="AW54" s="87">
        <v>0</v>
      </c>
      <c r="AX54" s="87">
        <v>0</v>
      </c>
      <c r="AY54" s="87">
        <v>0</v>
      </c>
      <c r="AZ54" s="87">
        <f>SUM(BA54:BC54)</f>
        <v>97</v>
      </c>
      <c r="BA54" s="87">
        <v>97</v>
      </c>
      <c r="BB54" s="87">
        <v>0</v>
      </c>
      <c r="BC54" s="87">
        <v>0</v>
      </c>
    </row>
    <row r="55" spans="1:55" ht="13.5" customHeight="1">
      <c r="A55" s="98" t="s">
        <v>42</v>
      </c>
      <c r="B55" s="96" t="s">
        <v>356</v>
      </c>
      <c r="C55" s="85" t="s">
        <v>357</v>
      </c>
      <c r="D55" s="87">
        <f>SUM(E55,+H55,+K55)</f>
        <v>2811</v>
      </c>
      <c r="E55" s="87">
        <f>SUM(F55:G55)</f>
        <v>0</v>
      </c>
      <c r="F55" s="87">
        <v>0</v>
      </c>
      <c r="G55" s="87">
        <v>0</v>
      </c>
      <c r="H55" s="87">
        <f>SUM(I55:J55)</f>
        <v>0</v>
      </c>
      <c r="I55" s="87">
        <v>0</v>
      </c>
      <c r="J55" s="87">
        <v>0</v>
      </c>
      <c r="K55" s="87">
        <f>SUM(L55:M55)</f>
        <v>2811</v>
      </c>
      <c r="L55" s="87">
        <v>390</v>
      </c>
      <c r="M55" s="87">
        <v>2421</v>
      </c>
      <c r="N55" s="87">
        <f>SUM(O55,+V55,+AC55)</f>
        <v>2811</v>
      </c>
      <c r="O55" s="87">
        <f>SUM(P55:U55)</f>
        <v>390</v>
      </c>
      <c r="P55" s="87">
        <v>390</v>
      </c>
      <c r="Q55" s="87">
        <v>0</v>
      </c>
      <c r="R55" s="87">
        <v>0</v>
      </c>
      <c r="S55" s="87">
        <v>0</v>
      </c>
      <c r="T55" s="87">
        <v>0</v>
      </c>
      <c r="U55" s="87">
        <v>0</v>
      </c>
      <c r="V55" s="87">
        <f>SUM(W55:AB55)</f>
        <v>2421</v>
      </c>
      <c r="W55" s="87">
        <v>2421</v>
      </c>
      <c r="X55" s="87">
        <v>0</v>
      </c>
      <c r="Y55" s="87">
        <v>0</v>
      </c>
      <c r="Z55" s="87">
        <v>0</v>
      </c>
      <c r="AA55" s="87">
        <v>0</v>
      </c>
      <c r="AB55" s="87">
        <v>0</v>
      </c>
      <c r="AC55" s="87">
        <f>SUM(AD55:AE55)</f>
        <v>0</v>
      </c>
      <c r="AD55" s="87">
        <v>0</v>
      </c>
      <c r="AE55" s="87">
        <v>0</v>
      </c>
      <c r="AF55" s="87">
        <f>SUM(AG55:AI55)</f>
        <v>0</v>
      </c>
      <c r="AG55" s="87">
        <v>0</v>
      </c>
      <c r="AH55" s="87">
        <v>0</v>
      </c>
      <c r="AI55" s="87">
        <v>0</v>
      </c>
      <c r="AJ55" s="87">
        <f>SUM(AK55:AS55)</f>
        <v>0</v>
      </c>
      <c r="AK55" s="87">
        <v>0</v>
      </c>
      <c r="AL55" s="87">
        <v>0</v>
      </c>
      <c r="AM55" s="87">
        <v>0</v>
      </c>
      <c r="AN55" s="87">
        <v>0</v>
      </c>
      <c r="AO55" s="87">
        <v>0</v>
      </c>
      <c r="AP55" s="87">
        <v>0</v>
      </c>
      <c r="AQ55" s="87">
        <v>0</v>
      </c>
      <c r="AR55" s="87">
        <v>0</v>
      </c>
      <c r="AS55" s="87">
        <v>0</v>
      </c>
      <c r="AT55" s="87">
        <f>SUM(AU55:AY55)</f>
        <v>0</v>
      </c>
      <c r="AU55" s="87">
        <v>0</v>
      </c>
      <c r="AV55" s="87">
        <v>0</v>
      </c>
      <c r="AW55" s="87">
        <v>0</v>
      </c>
      <c r="AX55" s="87">
        <v>0</v>
      </c>
      <c r="AY55" s="87">
        <v>0</v>
      </c>
      <c r="AZ55" s="87">
        <f>SUM(BA55:BC55)</f>
        <v>144</v>
      </c>
      <c r="BA55" s="87">
        <v>144</v>
      </c>
      <c r="BB55" s="87">
        <v>0</v>
      </c>
      <c r="BC55" s="87">
        <v>0</v>
      </c>
    </row>
    <row r="56" spans="1:55" ht="13.5" customHeight="1">
      <c r="A56" s="98" t="s">
        <v>42</v>
      </c>
      <c r="B56" s="96" t="s">
        <v>358</v>
      </c>
      <c r="C56" s="85" t="s">
        <v>359</v>
      </c>
      <c r="D56" s="87">
        <f>SUM(E56,+H56,+K56)</f>
        <v>2059</v>
      </c>
      <c r="E56" s="87">
        <f>SUM(F56:G56)</f>
        <v>0</v>
      </c>
      <c r="F56" s="87">
        <v>0</v>
      </c>
      <c r="G56" s="87">
        <v>0</v>
      </c>
      <c r="H56" s="87">
        <f>SUM(I56:J56)</f>
        <v>0</v>
      </c>
      <c r="I56" s="87">
        <v>0</v>
      </c>
      <c r="J56" s="87">
        <v>0</v>
      </c>
      <c r="K56" s="87">
        <f>SUM(L56:M56)</f>
        <v>2059</v>
      </c>
      <c r="L56" s="87">
        <v>387</v>
      </c>
      <c r="M56" s="87">
        <v>1672</v>
      </c>
      <c r="N56" s="87">
        <f>SUM(O56,+V56,+AC56)</f>
        <v>2059</v>
      </c>
      <c r="O56" s="87">
        <f>SUM(P56:U56)</f>
        <v>387</v>
      </c>
      <c r="P56" s="87">
        <v>387</v>
      </c>
      <c r="Q56" s="87">
        <v>0</v>
      </c>
      <c r="R56" s="87">
        <v>0</v>
      </c>
      <c r="S56" s="87">
        <v>0</v>
      </c>
      <c r="T56" s="87">
        <v>0</v>
      </c>
      <c r="U56" s="87">
        <v>0</v>
      </c>
      <c r="V56" s="87">
        <f>SUM(W56:AB56)</f>
        <v>1672</v>
      </c>
      <c r="W56" s="87">
        <v>1672</v>
      </c>
      <c r="X56" s="87">
        <v>0</v>
      </c>
      <c r="Y56" s="87">
        <v>0</v>
      </c>
      <c r="Z56" s="87">
        <v>0</v>
      </c>
      <c r="AA56" s="87">
        <v>0</v>
      </c>
      <c r="AB56" s="87">
        <v>0</v>
      </c>
      <c r="AC56" s="87">
        <f>SUM(AD56:AE56)</f>
        <v>0</v>
      </c>
      <c r="AD56" s="87">
        <v>0</v>
      </c>
      <c r="AE56" s="87">
        <v>0</v>
      </c>
      <c r="AF56" s="87">
        <f>SUM(AG56:AI56)</f>
        <v>0</v>
      </c>
      <c r="AG56" s="87">
        <v>0</v>
      </c>
      <c r="AH56" s="87">
        <v>0</v>
      </c>
      <c r="AI56" s="87">
        <v>0</v>
      </c>
      <c r="AJ56" s="87">
        <f>SUM(AK56:AS56)</f>
        <v>0</v>
      </c>
      <c r="AK56" s="87">
        <v>0</v>
      </c>
      <c r="AL56" s="87">
        <v>0</v>
      </c>
      <c r="AM56" s="87">
        <v>0</v>
      </c>
      <c r="AN56" s="87">
        <v>0</v>
      </c>
      <c r="AO56" s="87">
        <v>0</v>
      </c>
      <c r="AP56" s="87">
        <v>0</v>
      </c>
      <c r="AQ56" s="87">
        <v>0</v>
      </c>
      <c r="AR56" s="87">
        <v>0</v>
      </c>
      <c r="AS56" s="87">
        <v>0</v>
      </c>
      <c r="AT56" s="87">
        <f>SUM(AU56:AY56)</f>
        <v>0</v>
      </c>
      <c r="AU56" s="87">
        <v>0</v>
      </c>
      <c r="AV56" s="87">
        <v>0</v>
      </c>
      <c r="AW56" s="87">
        <v>0</v>
      </c>
      <c r="AX56" s="87">
        <v>0</v>
      </c>
      <c r="AY56" s="87">
        <v>0</v>
      </c>
      <c r="AZ56" s="87">
        <f>SUM(BA56:BC56)</f>
        <v>106</v>
      </c>
      <c r="BA56" s="87">
        <v>106</v>
      </c>
      <c r="BB56" s="87">
        <v>0</v>
      </c>
      <c r="BC56" s="87">
        <v>0</v>
      </c>
    </row>
    <row r="57" spans="1:55" ht="13.5" customHeight="1">
      <c r="A57" s="98" t="s">
        <v>42</v>
      </c>
      <c r="B57" s="96" t="s">
        <v>360</v>
      </c>
      <c r="C57" s="85" t="s">
        <v>361</v>
      </c>
      <c r="D57" s="87">
        <f>SUM(E57,+H57,+K57)</f>
        <v>3381</v>
      </c>
      <c r="E57" s="87">
        <f>SUM(F57:G57)</f>
        <v>0</v>
      </c>
      <c r="F57" s="87">
        <v>0</v>
      </c>
      <c r="G57" s="87">
        <v>0</v>
      </c>
      <c r="H57" s="87">
        <f>SUM(I57:J57)</f>
        <v>0</v>
      </c>
      <c r="I57" s="87">
        <v>0</v>
      </c>
      <c r="J57" s="87">
        <v>0</v>
      </c>
      <c r="K57" s="87">
        <f>SUM(L57:M57)</f>
        <v>3381</v>
      </c>
      <c r="L57" s="87">
        <v>324</v>
      </c>
      <c r="M57" s="87">
        <v>3057</v>
      </c>
      <c r="N57" s="87">
        <f>SUM(O57,+V57,+AC57)</f>
        <v>3381</v>
      </c>
      <c r="O57" s="87">
        <f>SUM(P57:U57)</f>
        <v>324</v>
      </c>
      <c r="P57" s="87">
        <v>324</v>
      </c>
      <c r="Q57" s="87">
        <v>0</v>
      </c>
      <c r="R57" s="87">
        <v>0</v>
      </c>
      <c r="S57" s="87">
        <v>0</v>
      </c>
      <c r="T57" s="87">
        <v>0</v>
      </c>
      <c r="U57" s="87">
        <v>0</v>
      </c>
      <c r="V57" s="87">
        <f>SUM(W57:AB57)</f>
        <v>3057</v>
      </c>
      <c r="W57" s="87">
        <v>3057</v>
      </c>
      <c r="X57" s="87">
        <v>0</v>
      </c>
      <c r="Y57" s="87">
        <v>0</v>
      </c>
      <c r="Z57" s="87">
        <v>0</v>
      </c>
      <c r="AA57" s="87">
        <v>0</v>
      </c>
      <c r="AB57" s="87">
        <v>0</v>
      </c>
      <c r="AC57" s="87">
        <f>SUM(AD57:AE57)</f>
        <v>0</v>
      </c>
      <c r="AD57" s="87">
        <v>0</v>
      </c>
      <c r="AE57" s="87">
        <v>0</v>
      </c>
      <c r="AF57" s="87">
        <f>SUM(AG57:AI57)</f>
        <v>0</v>
      </c>
      <c r="AG57" s="87">
        <v>0</v>
      </c>
      <c r="AH57" s="87">
        <v>0</v>
      </c>
      <c r="AI57" s="87">
        <v>0</v>
      </c>
      <c r="AJ57" s="87">
        <f>SUM(AK57:AS57)</f>
        <v>0</v>
      </c>
      <c r="AK57" s="87">
        <v>0</v>
      </c>
      <c r="AL57" s="87">
        <v>0</v>
      </c>
      <c r="AM57" s="87">
        <v>0</v>
      </c>
      <c r="AN57" s="87">
        <v>0</v>
      </c>
      <c r="AO57" s="87">
        <v>0</v>
      </c>
      <c r="AP57" s="87">
        <v>0</v>
      </c>
      <c r="AQ57" s="87">
        <v>0</v>
      </c>
      <c r="AR57" s="87">
        <v>0</v>
      </c>
      <c r="AS57" s="87">
        <v>0</v>
      </c>
      <c r="AT57" s="87">
        <f>SUM(AU57:AY57)</f>
        <v>0</v>
      </c>
      <c r="AU57" s="87">
        <v>0</v>
      </c>
      <c r="AV57" s="87">
        <v>0</v>
      </c>
      <c r="AW57" s="87">
        <v>0</v>
      </c>
      <c r="AX57" s="87">
        <v>0</v>
      </c>
      <c r="AY57" s="87">
        <v>0</v>
      </c>
      <c r="AZ57" s="87">
        <f>SUM(BA57:BC57)</f>
        <v>173</v>
      </c>
      <c r="BA57" s="87">
        <v>173</v>
      </c>
      <c r="BB57" s="87">
        <v>0</v>
      </c>
      <c r="BC57" s="87">
        <v>0</v>
      </c>
    </row>
    <row r="58" spans="1:55" ht="13.5" customHeight="1">
      <c r="A58" s="98" t="s">
        <v>42</v>
      </c>
      <c r="B58" s="96" t="s">
        <v>362</v>
      </c>
      <c r="C58" s="85" t="s">
        <v>363</v>
      </c>
      <c r="D58" s="87">
        <f>SUM(E58,+H58,+K58)</f>
        <v>1877</v>
      </c>
      <c r="E58" s="87">
        <f>SUM(F58:G58)</f>
        <v>0</v>
      </c>
      <c r="F58" s="87">
        <v>0</v>
      </c>
      <c r="G58" s="87">
        <v>0</v>
      </c>
      <c r="H58" s="87">
        <f>SUM(I58:J58)</f>
        <v>0</v>
      </c>
      <c r="I58" s="87">
        <v>0</v>
      </c>
      <c r="J58" s="87">
        <v>0</v>
      </c>
      <c r="K58" s="87">
        <f>SUM(L58:M58)</f>
        <v>1877</v>
      </c>
      <c r="L58" s="87">
        <v>275</v>
      </c>
      <c r="M58" s="87">
        <v>1602</v>
      </c>
      <c r="N58" s="87">
        <f>SUM(O58,+V58,+AC58)</f>
        <v>1877</v>
      </c>
      <c r="O58" s="87">
        <f>SUM(P58:U58)</f>
        <v>275</v>
      </c>
      <c r="P58" s="87">
        <v>275</v>
      </c>
      <c r="Q58" s="87">
        <v>0</v>
      </c>
      <c r="R58" s="87">
        <v>0</v>
      </c>
      <c r="S58" s="87">
        <v>0</v>
      </c>
      <c r="T58" s="87">
        <v>0</v>
      </c>
      <c r="U58" s="87">
        <v>0</v>
      </c>
      <c r="V58" s="87">
        <f>SUM(W58:AB58)</f>
        <v>1602</v>
      </c>
      <c r="W58" s="87">
        <v>1602</v>
      </c>
      <c r="X58" s="87">
        <v>0</v>
      </c>
      <c r="Y58" s="87">
        <v>0</v>
      </c>
      <c r="Z58" s="87">
        <v>0</v>
      </c>
      <c r="AA58" s="87">
        <v>0</v>
      </c>
      <c r="AB58" s="87">
        <v>0</v>
      </c>
      <c r="AC58" s="87">
        <f>SUM(AD58:AE58)</f>
        <v>0</v>
      </c>
      <c r="AD58" s="87">
        <v>0</v>
      </c>
      <c r="AE58" s="87">
        <v>0</v>
      </c>
      <c r="AF58" s="87">
        <f>SUM(AG58:AI58)</f>
        <v>0</v>
      </c>
      <c r="AG58" s="87">
        <v>0</v>
      </c>
      <c r="AH58" s="87">
        <v>0</v>
      </c>
      <c r="AI58" s="87">
        <v>0</v>
      </c>
      <c r="AJ58" s="87">
        <f>SUM(AK58:AS58)</f>
        <v>0</v>
      </c>
      <c r="AK58" s="87">
        <v>0</v>
      </c>
      <c r="AL58" s="87">
        <v>0</v>
      </c>
      <c r="AM58" s="87">
        <v>0</v>
      </c>
      <c r="AN58" s="87">
        <v>0</v>
      </c>
      <c r="AO58" s="87">
        <v>0</v>
      </c>
      <c r="AP58" s="87">
        <v>0</v>
      </c>
      <c r="AQ58" s="87">
        <v>0</v>
      </c>
      <c r="AR58" s="87">
        <v>0</v>
      </c>
      <c r="AS58" s="87">
        <v>0</v>
      </c>
      <c r="AT58" s="87">
        <f>SUM(AU58:AY58)</f>
        <v>0</v>
      </c>
      <c r="AU58" s="87">
        <v>0</v>
      </c>
      <c r="AV58" s="87">
        <v>0</v>
      </c>
      <c r="AW58" s="87">
        <v>0</v>
      </c>
      <c r="AX58" s="87">
        <v>0</v>
      </c>
      <c r="AY58" s="87">
        <v>0</v>
      </c>
      <c r="AZ58" s="87">
        <f>SUM(BA58:BC58)</f>
        <v>96</v>
      </c>
      <c r="BA58" s="87">
        <v>96</v>
      </c>
      <c r="BB58" s="87">
        <v>0</v>
      </c>
      <c r="BC58" s="87">
        <v>0</v>
      </c>
    </row>
    <row r="59" spans="1:55" ht="13.5" customHeight="1">
      <c r="A59" s="98" t="s">
        <v>42</v>
      </c>
      <c r="B59" s="96" t="s">
        <v>364</v>
      </c>
      <c r="C59" s="85" t="s">
        <v>365</v>
      </c>
      <c r="D59" s="87">
        <f>SUM(E59,+H59,+K59)</f>
        <v>4317</v>
      </c>
      <c r="E59" s="87">
        <f>SUM(F59:G59)</f>
        <v>807</v>
      </c>
      <c r="F59" s="87">
        <v>807</v>
      </c>
      <c r="G59" s="87">
        <v>0</v>
      </c>
      <c r="H59" s="87">
        <f>SUM(I59:J59)</f>
        <v>0</v>
      </c>
      <c r="I59" s="87">
        <v>0</v>
      </c>
      <c r="J59" s="87">
        <v>0</v>
      </c>
      <c r="K59" s="87">
        <f>SUM(L59:M59)</f>
        <v>3510</v>
      </c>
      <c r="L59" s="87">
        <v>0</v>
      </c>
      <c r="M59" s="87">
        <v>3510</v>
      </c>
      <c r="N59" s="87">
        <f>SUM(O59,+V59,+AC59)</f>
        <v>4324</v>
      </c>
      <c r="O59" s="87">
        <f>SUM(P59:U59)</f>
        <v>807</v>
      </c>
      <c r="P59" s="87">
        <v>807</v>
      </c>
      <c r="Q59" s="87">
        <v>0</v>
      </c>
      <c r="R59" s="87">
        <v>0</v>
      </c>
      <c r="S59" s="87">
        <v>0</v>
      </c>
      <c r="T59" s="87">
        <v>0</v>
      </c>
      <c r="U59" s="87">
        <v>0</v>
      </c>
      <c r="V59" s="87">
        <f>SUM(W59:AB59)</f>
        <v>3510</v>
      </c>
      <c r="W59" s="87">
        <v>3510</v>
      </c>
      <c r="X59" s="87">
        <v>0</v>
      </c>
      <c r="Y59" s="87">
        <v>0</v>
      </c>
      <c r="Z59" s="87">
        <v>0</v>
      </c>
      <c r="AA59" s="87">
        <v>0</v>
      </c>
      <c r="AB59" s="87">
        <v>0</v>
      </c>
      <c r="AC59" s="87">
        <f>SUM(AD59:AE59)</f>
        <v>7</v>
      </c>
      <c r="AD59" s="87">
        <v>7</v>
      </c>
      <c r="AE59" s="87">
        <v>0</v>
      </c>
      <c r="AF59" s="87">
        <f>SUM(AG59:AI59)</f>
        <v>207</v>
      </c>
      <c r="AG59" s="87">
        <v>207</v>
      </c>
      <c r="AH59" s="87">
        <v>0</v>
      </c>
      <c r="AI59" s="87">
        <v>0</v>
      </c>
      <c r="AJ59" s="87">
        <f>SUM(AK59:AS59)</f>
        <v>207</v>
      </c>
      <c r="AK59" s="87">
        <v>0</v>
      </c>
      <c r="AL59" s="87">
        <v>0</v>
      </c>
      <c r="AM59" s="87">
        <v>0</v>
      </c>
      <c r="AN59" s="87">
        <v>0</v>
      </c>
      <c r="AO59" s="87">
        <v>0</v>
      </c>
      <c r="AP59" s="87">
        <v>0</v>
      </c>
      <c r="AQ59" s="87">
        <v>0</v>
      </c>
      <c r="AR59" s="87">
        <v>0</v>
      </c>
      <c r="AS59" s="87">
        <v>207</v>
      </c>
      <c r="AT59" s="87">
        <f>SUM(AU59:AY59)</f>
        <v>0</v>
      </c>
      <c r="AU59" s="87">
        <v>0</v>
      </c>
      <c r="AV59" s="87">
        <v>0</v>
      </c>
      <c r="AW59" s="87">
        <v>0</v>
      </c>
      <c r="AX59" s="87">
        <v>0</v>
      </c>
      <c r="AY59" s="87">
        <v>0</v>
      </c>
      <c r="AZ59" s="87">
        <f>SUM(BA59:BC59)</f>
        <v>0</v>
      </c>
      <c r="BA59" s="87">
        <v>0</v>
      </c>
      <c r="BB59" s="87">
        <v>0</v>
      </c>
      <c r="BC59" s="87">
        <v>0</v>
      </c>
    </row>
    <row r="60" spans="1:55" ht="13.5" customHeight="1">
      <c r="A60" s="98" t="s">
        <v>42</v>
      </c>
      <c r="B60" s="96" t="s">
        <v>366</v>
      </c>
      <c r="C60" s="85" t="s">
        <v>367</v>
      </c>
      <c r="D60" s="87">
        <f>SUM(E60,+H60,+K60)</f>
        <v>2877</v>
      </c>
      <c r="E60" s="87">
        <f>SUM(F60:G60)</f>
        <v>747</v>
      </c>
      <c r="F60" s="87">
        <v>747</v>
      </c>
      <c r="G60" s="87">
        <v>0</v>
      </c>
      <c r="H60" s="87">
        <f>SUM(I60:J60)</f>
        <v>0</v>
      </c>
      <c r="I60" s="87">
        <v>0</v>
      </c>
      <c r="J60" s="87">
        <v>0</v>
      </c>
      <c r="K60" s="87">
        <f>SUM(L60:M60)</f>
        <v>2130</v>
      </c>
      <c r="L60" s="87">
        <v>0</v>
      </c>
      <c r="M60" s="87">
        <v>2130</v>
      </c>
      <c r="N60" s="87">
        <f>SUM(O60,+V60,+AC60)</f>
        <v>2881</v>
      </c>
      <c r="O60" s="87">
        <f>SUM(P60:U60)</f>
        <v>747</v>
      </c>
      <c r="P60" s="87">
        <v>747</v>
      </c>
      <c r="Q60" s="87">
        <v>0</v>
      </c>
      <c r="R60" s="87">
        <v>0</v>
      </c>
      <c r="S60" s="87">
        <v>0</v>
      </c>
      <c r="T60" s="87">
        <v>0</v>
      </c>
      <c r="U60" s="87">
        <v>0</v>
      </c>
      <c r="V60" s="87">
        <f>SUM(W60:AB60)</f>
        <v>2130</v>
      </c>
      <c r="W60" s="87">
        <v>2130</v>
      </c>
      <c r="X60" s="87">
        <v>0</v>
      </c>
      <c r="Y60" s="87">
        <v>0</v>
      </c>
      <c r="Z60" s="87">
        <v>0</v>
      </c>
      <c r="AA60" s="87">
        <v>0</v>
      </c>
      <c r="AB60" s="87">
        <v>0</v>
      </c>
      <c r="AC60" s="87">
        <f>SUM(AD60:AE60)</f>
        <v>4</v>
      </c>
      <c r="AD60" s="87">
        <v>4</v>
      </c>
      <c r="AE60" s="87">
        <v>0</v>
      </c>
      <c r="AF60" s="87">
        <f>SUM(AG60:AI60)</f>
        <v>134</v>
      </c>
      <c r="AG60" s="87">
        <v>134</v>
      </c>
      <c r="AH60" s="87">
        <v>0</v>
      </c>
      <c r="AI60" s="87">
        <v>0</v>
      </c>
      <c r="AJ60" s="87">
        <f>SUM(AK60:AS60)</f>
        <v>134</v>
      </c>
      <c r="AK60" s="87">
        <v>0</v>
      </c>
      <c r="AL60" s="87">
        <v>0</v>
      </c>
      <c r="AM60" s="87">
        <v>0</v>
      </c>
      <c r="AN60" s="87">
        <v>0</v>
      </c>
      <c r="AO60" s="87">
        <v>0</v>
      </c>
      <c r="AP60" s="87">
        <v>0</v>
      </c>
      <c r="AQ60" s="87">
        <v>0</v>
      </c>
      <c r="AR60" s="87">
        <v>0</v>
      </c>
      <c r="AS60" s="87">
        <v>134</v>
      </c>
      <c r="AT60" s="87">
        <f>SUM(AU60:AY60)</f>
        <v>0</v>
      </c>
      <c r="AU60" s="87">
        <v>0</v>
      </c>
      <c r="AV60" s="87">
        <v>0</v>
      </c>
      <c r="AW60" s="87">
        <v>0</v>
      </c>
      <c r="AX60" s="87">
        <v>0</v>
      </c>
      <c r="AY60" s="87">
        <v>0</v>
      </c>
      <c r="AZ60" s="87">
        <f>SUM(BA60:BC60)</f>
        <v>0</v>
      </c>
      <c r="BA60" s="87">
        <v>0</v>
      </c>
      <c r="BB60" s="87">
        <v>0</v>
      </c>
      <c r="BC60" s="87">
        <v>0</v>
      </c>
    </row>
    <row r="61" spans="1:55" ht="13.5" customHeight="1">
      <c r="A61" s="98" t="s">
        <v>42</v>
      </c>
      <c r="B61" s="96" t="s">
        <v>368</v>
      </c>
      <c r="C61" s="85" t="s">
        <v>369</v>
      </c>
      <c r="D61" s="87">
        <f>SUM(E61,+H61,+K61)</f>
        <v>3439</v>
      </c>
      <c r="E61" s="87">
        <f>SUM(F61:G61)</f>
        <v>1518</v>
      </c>
      <c r="F61" s="87">
        <v>1518</v>
      </c>
      <c r="G61" s="87">
        <v>0</v>
      </c>
      <c r="H61" s="87">
        <f>SUM(I61:J61)</f>
        <v>0</v>
      </c>
      <c r="I61" s="87">
        <v>0</v>
      </c>
      <c r="J61" s="87">
        <v>0</v>
      </c>
      <c r="K61" s="87">
        <f>SUM(L61:M61)</f>
        <v>1921</v>
      </c>
      <c r="L61" s="87">
        <v>0</v>
      </c>
      <c r="M61" s="87">
        <v>1921</v>
      </c>
      <c r="N61" s="87">
        <f>SUM(O61,+V61,+AC61)</f>
        <v>3439</v>
      </c>
      <c r="O61" s="87">
        <f>SUM(P61:U61)</f>
        <v>1518</v>
      </c>
      <c r="P61" s="87">
        <v>1518</v>
      </c>
      <c r="Q61" s="87">
        <v>0</v>
      </c>
      <c r="R61" s="87">
        <v>0</v>
      </c>
      <c r="S61" s="87">
        <v>0</v>
      </c>
      <c r="T61" s="87">
        <v>0</v>
      </c>
      <c r="U61" s="87">
        <v>0</v>
      </c>
      <c r="V61" s="87">
        <f>SUM(W61:AB61)</f>
        <v>1921</v>
      </c>
      <c r="W61" s="87">
        <v>1921</v>
      </c>
      <c r="X61" s="87">
        <v>0</v>
      </c>
      <c r="Y61" s="87">
        <v>0</v>
      </c>
      <c r="Z61" s="87">
        <v>0</v>
      </c>
      <c r="AA61" s="87">
        <v>0</v>
      </c>
      <c r="AB61" s="87">
        <v>0</v>
      </c>
      <c r="AC61" s="87">
        <f>SUM(AD61:AE61)</f>
        <v>0</v>
      </c>
      <c r="AD61" s="87">
        <v>0</v>
      </c>
      <c r="AE61" s="87">
        <v>0</v>
      </c>
      <c r="AF61" s="87">
        <f>SUM(AG61:AI61)</f>
        <v>16</v>
      </c>
      <c r="AG61" s="87">
        <v>16</v>
      </c>
      <c r="AH61" s="87">
        <v>0</v>
      </c>
      <c r="AI61" s="87">
        <v>0</v>
      </c>
      <c r="AJ61" s="87">
        <f>SUM(AK61:AS61)</f>
        <v>16</v>
      </c>
      <c r="AK61" s="87">
        <v>0</v>
      </c>
      <c r="AL61" s="87">
        <v>0</v>
      </c>
      <c r="AM61" s="87">
        <v>2</v>
      </c>
      <c r="AN61" s="87">
        <v>0</v>
      </c>
      <c r="AO61" s="87">
        <v>0</v>
      </c>
      <c r="AP61" s="87">
        <v>0</v>
      </c>
      <c r="AQ61" s="87">
        <v>0</v>
      </c>
      <c r="AR61" s="87">
        <v>0</v>
      </c>
      <c r="AS61" s="87">
        <v>14</v>
      </c>
      <c r="AT61" s="87">
        <f>SUM(AU61:AY61)</f>
        <v>0</v>
      </c>
      <c r="AU61" s="87">
        <v>0</v>
      </c>
      <c r="AV61" s="87">
        <v>0</v>
      </c>
      <c r="AW61" s="87">
        <v>0</v>
      </c>
      <c r="AX61" s="87">
        <v>0</v>
      </c>
      <c r="AY61" s="87">
        <v>0</v>
      </c>
      <c r="AZ61" s="87">
        <f>SUM(BA61:BC61)</f>
        <v>26</v>
      </c>
      <c r="BA61" s="87">
        <v>26</v>
      </c>
      <c r="BB61" s="87">
        <v>0</v>
      </c>
      <c r="BC61" s="87">
        <v>0</v>
      </c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61">
    <sortCondition ref="A8:A61"/>
    <sortCondition ref="B8:B61"/>
    <sortCondition ref="C8:C61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60" man="1"/>
    <brk id="31" min="1" max="60" man="1"/>
    <brk id="45" min="1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4.25" thickBot="1">
      <c r="J5" s="14"/>
      <c r="AF5" s="2">
        <f>+水洗化人口等!B5</f>
        <v>0</v>
      </c>
      <c r="AG5" s="2">
        <v>5</v>
      </c>
    </row>
    <row r="6" spans="1:36" ht="27.75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12000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12100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12202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12203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12204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12205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12206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12207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12208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12210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12211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12212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12213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12215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12216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12217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12218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12219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12220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12221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12222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12223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12224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12225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12226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12227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12228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12229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12230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12231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12232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12233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12234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12235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12236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12237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 t="str">
        <f>+水洗化人口等!B43</f>
        <v>12238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 t="str">
        <f>+水洗化人口等!B44</f>
        <v>12239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 t="str">
        <f>+水洗化人口等!B45</f>
        <v>12322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 t="str">
        <f>+水洗化人口等!B46</f>
        <v>12329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 t="str">
        <f>+水洗化人口等!B47</f>
        <v>12342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 t="str">
        <f>+水洗化人口等!B48</f>
        <v>12347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 t="str">
        <f>+水洗化人口等!B49</f>
        <v>12349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 t="str">
        <f>+水洗化人口等!B50</f>
        <v>12403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 t="str">
        <f>+水洗化人口等!B51</f>
        <v>12409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 t="str">
        <f>+水洗化人口等!B52</f>
        <v>12410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 t="str">
        <f>+水洗化人口等!B53</f>
        <v>12421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 t="str">
        <f>+水洗化人口等!B54</f>
        <v>12422</v>
      </c>
      <c r="AG54" s="2">
        <v>54</v>
      </c>
    </row>
    <row r="55" spans="27:36">
      <c r="AD55" s="2"/>
      <c r="AF55" s="2" t="str">
        <f>+水洗化人口等!B55</f>
        <v>12423</v>
      </c>
      <c r="AG55" s="2">
        <v>55</v>
      </c>
    </row>
    <row r="56" spans="27:36">
      <c r="AF56" s="2" t="str">
        <f>+水洗化人口等!B56</f>
        <v>12424</v>
      </c>
      <c r="AG56" s="2">
        <v>56</v>
      </c>
    </row>
    <row r="57" spans="27:36">
      <c r="AF57" s="2" t="str">
        <f>+水洗化人口等!B57</f>
        <v>12426</v>
      </c>
      <c r="AG57" s="2">
        <v>57</v>
      </c>
    </row>
    <row r="58" spans="27:36">
      <c r="AF58" s="2" t="str">
        <f>+水洗化人口等!B58</f>
        <v>12427</v>
      </c>
      <c r="AG58" s="2">
        <v>58</v>
      </c>
    </row>
    <row r="59" spans="27:36">
      <c r="AF59" s="2" t="str">
        <f>+水洗化人口等!B59</f>
        <v>12441</v>
      </c>
      <c r="AG59" s="2">
        <v>59</v>
      </c>
    </row>
    <row r="60" spans="27:36">
      <c r="AF60" s="2" t="str">
        <f>+水洗化人口等!B60</f>
        <v>12443</v>
      </c>
      <c r="AG60" s="2">
        <v>60</v>
      </c>
    </row>
    <row r="61" spans="27:36">
      <c r="AF61" s="2" t="str">
        <f>+水洗化人口等!B61</f>
        <v>12463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2024-01-22T02:30:24Z</dcterms:modified>
</cp:coreProperties>
</file>