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7BF10058-9943-4529-8A6C-CB349DF8C9DF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R8" i="5"/>
  <c r="CR9" i="5"/>
  <c r="CR10" i="5"/>
  <c r="CR11" i="5"/>
  <c r="O11" i="5" s="1"/>
  <c r="CR12" i="5"/>
  <c r="O12" i="5" s="1"/>
  <c r="CR13" i="5"/>
  <c r="CR14" i="5"/>
  <c r="CR15" i="5"/>
  <c r="CR16" i="5"/>
  <c r="CR17" i="5"/>
  <c r="O17" i="5" s="1"/>
  <c r="CR18" i="5"/>
  <c r="O18" i="5" s="1"/>
  <c r="CR19" i="5"/>
  <c r="CR20" i="5"/>
  <c r="CR21" i="5"/>
  <c r="CR22" i="5"/>
  <c r="CR23" i="5"/>
  <c r="O23" i="5" s="1"/>
  <c r="CR24" i="5"/>
  <c r="O24" i="5" s="1"/>
  <c r="CR25" i="5"/>
  <c r="CR26" i="5"/>
  <c r="CR27" i="5"/>
  <c r="CR28" i="5"/>
  <c r="CR29" i="5"/>
  <c r="O29" i="5" s="1"/>
  <c r="CR30" i="5"/>
  <c r="O30" i="5" s="1"/>
  <c r="CR31" i="5"/>
  <c r="CR32" i="5"/>
  <c r="CR33" i="5"/>
  <c r="CR34" i="5"/>
  <c r="CR35" i="5"/>
  <c r="O35" i="5" s="1"/>
  <c r="CR36" i="5"/>
  <c r="O36" i="5" s="1"/>
  <c r="CR37" i="5"/>
  <c r="CR38" i="5"/>
  <c r="CR39" i="5"/>
  <c r="CR40" i="5"/>
  <c r="CR41" i="5"/>
  <c r="O41" i="5" s="1"/>
  <c r="CR42" i="5"/>
  <c r="O42" i="5" s="1"/>
  <c r="CR43" i="5"/>
  <c r="CR44" i="5"/>
  <c r="CR45" i="5"/>
  <c r="CR46" i="5"/>
  <c r="CR47" i="5"/>
  <c r="O47" i="5" s="1"/>
  <c r="CR48" i="5"/>
  <c r="O48" i="5" s="1"/>
  <c r="CR49" i="5"/>
  <c r="CR50" i="5"/>
  <c r="CR51" i="5"/>
  <c r="CR52" i="5"/>
  <c r="CR53" i="5"/>
  <c r="O53" i="5" s="1"/>
  <c r="CR54" i="5"/>
  <c r="O54" i="5" s="1"/>
  <c r="CR55" i="5"/>
  <c r="CR56" i="5"/>
  <c r="CR57" i="5"/>
  <c r="CR58" i="5"/>
  <c r="CR59" i="5"/>
  <c r="O59" i="5" s="1"/>
  <c r="CR60" i="5"/>
  <c r="O60" i="5" s="1"/>
  <c r="CR6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J8" i="5"/>
  <c r="CJ9" i="5"/>
  <c r="CJ10" i="5"/>
  <c r="CJ11" i="5"/>
  <c r="N11" i="5" s="1"/>
  <c r="CJ12" i="5"/>
  <c r="N12" i="5" s="1"/>
  <c r="CJ13" i="5"/>
  <c r="CJ14" i="5"/>
  <c r="CJ15" i="5"/>
  <c r="CJ16" i="5"/>
  <c r="CJ17" i="5"/>
  <c r="N17" i="5" s="1"/>
  <c r="CJ18" i="5"/>
  <c r="N18" i="5" s="1"/>
  <c r="CJ19" i="5"/>
  <c r="CJ20" i="5"/>
  <c r="CJ21" i="5"/>
  <c r="CJ22" i="5"/>
  <c r="CJ23" i="5"/>
  <c r="N23" i="5" s="1"/>
  <c r="CJ24" i="5"/>
  <c r="N24" i="5" s="1"/>
  <c r="CJ25" i="5"/>
  <c r="CJ26" i="5"/>
  <c r="CJ27" i="5"/>
  <c r="CJ28" i="5"/>
  <c r="CJ29" i="5"/>
  <c r="N29" i="5" s="1"/>
  <c r="CJ30" i="5"/>
  <c r="N30" i="5" s="1"/>
  <c r="CJ31" i="5"/>
  <c r="CJ32" i="5"/>
  <c r="CJ33" i="5"/>
  <c r="CJ34" i="5"/>
  <c r="CJ35" i="5"/>
  <c r="N35" i="5" s="1"/>
  <c r="CJ36" i="5"/>
  <c r="N36" i="5" s="1"/>
  <c r="CJ37" i="5"/>
  <c r="CJ38" i="5"/>
  <c r="CJ39" i="5"/>
  <c r="CJ40" i="5"/>
  <c r="CJ41" i="5"/>
  <c r="N41" i="5" s="1"/>
  <c r="CJ42" i="5"/>
  <c r="N42" i="5" s="1"/>
  <c r="CJ43" i="5"/>
  <c r="CJ44" i="5"/>
  <c r="CJ45" i="5"/>
  <c r="CJ46" i="5"/>
  <c r="CJ47" i="5"/>
  <c r="N47" i="5" s="1"/>
  <c r="CJ48" i="5"/>
  <c r="N48" i="5" s="1"/>
  <c r="CJ49" i="5"/>
  <c r="CJ50" i="5"/>
  <c r="CJ51" i="5"/>
  <c r="CJ52" i="5"/>
  <c r="CJ53" i="5"/>
  <c r="N53" i="5" s="1"/>
  <c r="CJ54" i="5"/>
  <c r="N54" i="5" s="1"/>
  <c r="CJ55" i="5"/>
  <c r="CJ56" i="5"/>
  <c r="CJ57" i="5"/>
  <c r="CJ58" i="5"/>
  <c r="CJ59" i="5"/>
  <c r="N59" i="5" s="1"/>
  <c r="CJ60" i="5"/>
  <c r="N60" i="5" s="1"/>
  <c r="CJ6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B8" i="5"/>
  <c r="CB9" i="5"/>
  <c r="CB10" i="5"/>
  <c r="CB11" i="5"/>
  <c r="M11" i="5" s="1"/>
  <c r="CB12" i="5"/>
  <c r="M12" i="5" s="1"/>
  <c r="CB13" i="5"/>
  <c r="M13" i="5" s="1"/>
  <c r="CB14" i="5"/>
  <c r="CB15" i="5"/>
  <c r="CB16" i="5"/>
  <c r="CB17" i="5"/>
  <c r="M17" i="5" s="1"/>
  <c r="CB18" i="5"/>
  <c r="M18" i="5" s="1"/>
  <c r="CB19" i="5"/>
  <c r="CB20" i="5"/>
  <c r="CB21" i="5"/>
  <c r="CB22" i="5"/>
  <c r="CB23" i="5"/>
  <c r="M23" i="5" s="1"/>
  <c r="CB24" i="5"/>
  <c r="M24" i="5" s="1"/>
  <c r="CB25" i="5"/>
  <c r="CB26" i="5"/>
  <c r="CB27" i="5"/>
  <c r="CB28" i="5"/>
  <c r="CB29" i="5"/>
  <c r="M29" i="5" s="1"/>
  <c r="CB30" i="5"/>
  <c r="M30" i="5" s="1"/>
  <c r="CB31" i="5"/>
  <c r="M31" i="5" s="1"/>
  <c r="CB32" i="5"/>
  <c r="CB33" i="5"/>
  <c r="CB34" i="5"/>
  <c r="CB35" i="5"/>
  <c r="M35" i="5" s="1"/>
  <c r="CB36" i="5"/>
  <c r="M36" i="5" s="1"/>
  <c r="CB37" i="5"/>
  <c r="CB38" i="5"/>
  <c r="CB39" i="5"/>
  <c r="CB40" i="5"/>
  <c r="CB41" i="5"/>
  <c r="M41" i="5" s="1"/>
  <c r="CB42" i="5"/>
  <c r="M42" i="5" s="1"/>
  <c r="CB43" i="5"/>
  <c r="CB44" i="5"/>
  <c r="CB45" i="5"/>
  <c r="CB46" i="5"/>
  <c r="CB47" i="5"/>
  <c r="M47" i="5" s="1"/>
  <c r="CB48" i="5"/>
  <c r="M48" i="5" s="1"/>
  <c r="CB49" i="5"/>
  <c r="M49" i="5" s="1"/>
  <c r="CB50" i="5"/>
  <c r="CB51" i="5"/>
  <c r="CB52" i="5"/>
  <c r="CB53" i="5"/>
  <c r="M53" i="5" s="1"/>
  <c r="CB54" i="5"/>
  <c r="M54" i="5" s="1"/>
  <c r="CB55" i="5"/>
  <c r="CB56" i="5"/>
  <c r="CB57" i="5"/>
  <c r="CB58" i="5"/>
  <c r="CB59" i="5"/>
  <c r="M59" i="5" s="1"/>
  <c r="CB60" i="5"/>
  <c r="M60" i="5" s="1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T8" i="5"/>
  <c r="BT9" i="5"/>
  <c r="BT10" i="5"/>
  <c r="BT11" i="5"/>
  <c r="L11" i="5" s="1"/>
  <c r="BT12" i="5"/>
  <c r="L12" i="5" s="1"/>
  <c r="BT13" i="5"/>
  <c r="L13" i="5" s="1"/>
  <c r="BT14" i="5"/>
  <c r="BT15" i="5"/>
  <c r="BT16" i="5"/>
  <c r="BT17" i="5"/>
  <c r="L17" i="5" s="1"/>
  <c r="BT18" i="5"/>
  <c r="L18" i="5" s="1"/>
  <c r="BT19" i="5"/>
  <c r="BT20" i="5"/>
  <c r="BT21" i="5"/>
  <c r="BT22" i="5"/>
  <c r="BT23" i="5"/>
  <c r="L23" i="5" s="1"/>
  <c r="BT24" i="5"/>
  <c r="L24" i="5" s="1"/>
  <c r="BT25" i="5"/>
  <c r="BT26" i="5"/>
  <c r="BT27" i="5"/>
  <c r="BT28" i="5"/>
  <c r="BT29" i="5"/>
  <c r="L29" i="5" s="1"/>
  <c r="BT30" i="5"/>
  <c r="L30" i="5" s="1"/>
  <c r="BT31" i="5"/>
  <c r="L31" i="5" s="1"/>
  <c r="BT32" i="5"/>
  <c r="BT33" i="5"/>
  <c r="BT34" i="5"/>
  <c r="BT35" i="5"/>
  <c r="L35" i="5" s="1"/>
  <c r="BT36" i="5"/>
  <c r="L36" i="5" s="1"/>
  <c r="BT37" i="5"/>
  <c r="BT38" i="5"/>
  <c r="BT39" i="5"/>
  <c r="BT40" i="5"/>
  <c r="BT41" i="5"/>
  <c r="L41" i="5" s="1"/>
  <c r="BT42" i="5"/>
  <c r="L42" i="5" s="1"/>
  <c r="BT43" i="5"/>
  <c r="BT44" i="5"/>
  <c r="BT45" i="5"/>
  <c r="BT46" i="5"/>
  <c r="BT47" i="5"/>
  <c r="L47" i="5" s="1"/>
  <c r="BT48" i="5"/>
  <c r="L48" i="5" s="1"/>
  <c r="BT49" i="5"/>
  <c r="L49" i="5" s="1"/>
  <c r="BT50" i="5"/>
  <c r="BT51" i="5"/>
  <c r="BT52" i="5"/>
  <c r="BT53" i="5"/>
  <c r="L53" i="5" s="1"/>
  <c r="BT54" i="5"/>
  <c r="L54" i="5" s="1"/>
  <c r="BT55" i="5"/>
  <c r="BT56" i="5"/>
  <c r="BT57" i="5"/>
  <c r="BT58" i="5"/>
  <c r="BT59" i="5"/>
  <c r="L59" i="5" s="1"/>
  <c r="BT60" i="5"/>
  <c r="L60" i="5" s="1"/>
  <c r="BT6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L8" i="5"/>
  <c r="BL9" i="5"/>
  <c r="BL10" i="5"/>
  <c r="BL11" i="5"/>
  <c r="K11" i="5" s="1"/>
  <c r="BL12" i="5"/>
  <c r="K12" i="5" s="1"/>
  <c r="BL13" i="5"/>
  <c r="K13" i="5" s="1"/>
  <c r="BL14" i="5"/>
  <c r="BL15" i="5"/>
  <c r="BL16" i="5"/>
  <c r="BL17" i="5"/>
  <c r="K17" i="5" s="1"/>
  <c r="BL18" i="5"/>
  <c r="K18" i="5" s="1"/>
  <c r="BL19" i="5"/>
  <c r="BL20" i="5"/>
  <c r="BL21" i="5"/>
  <c r="BL22" i="5"/>
  <c r="BL23" i="5"/>
  <c r="K23" i="5" s="1"/>
  <c r="BL24" i="5"/>
  <c r="K24" i="5" s="1"/>
  <c r="BL25" i="5"/>
  <c r="BL26" i="5"/>
  <c r="BL27" i="5"/>
  <c r="BL28" i="5"/>
  <c r="BL29" i="5"/>
  <c r="K29" i="5" s="1"/>
  <c r="BL30" i="5"/>
  <c r="K30" i="5" s="1"/>
  <c r="BL31" i="5"/>
  <c r="K31" i="5" s="1"/>
  <c r="BL32" i="5"/>
  <c r="BL33" i="5"/>
  <c r="BL34" i="5"/>
  <c r="BL35" i="5"/>
  <c r="K35" i="5" s="1"/>
  <c r="BL36" i="5"/>
  <c r="K36" i="5" s="1"/>
  <c r="BL37" i="5"/>
  <c r="BL38" i="5"/>
  <c r="BL39" i="5"/>
  <c r="BL40" i="5"/>
  <c r="BL41" i="5"/>
  <c r="K41" i="5" s="1"/>
  <c r="BL42" i="5"/>
  <c r="K42" i="5" s="1"/>
  <c r="BL43" i="5"/>
  <c r="BL44" i="5"/>
  <c r="BL45" i="5"/>
  <c r="BL46" i="5"/>
  <c r="BL47" i="5"/>
  <c r="K47" i="5" s="1"/>
  <c r="BL48" i="5"/>
  <c r="K48" i="5" s="1"/>
  <c r="BL49" i="5"/>
  <c r="K49" i="5" s="1"/>
  <c r="BL50" i="5"/>
  <c r="BL51" i="5"/>
  <c r="BL52" i="5"/>
  <c r="BL53" i="5"/>
  <c r="K53" i="5" s="1"/>
  <c r="BL54" i="5"/>
  <c r="K54" i="5" s="1"/>
  <c r="BL55" i="5"/>
  <c r="BL56" i="5"/>
  <c r="BL57" i="5"/>
  <c r="BL58" i="5"/>
  <c r="BL59" i="5"/>
  <c r="K59" i="5" s="1"/>
  <c r="BL60" i="5"/>
  <c r="K60" i="5" s="1"/>
  <c r="BL6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D8" i="5"/>
  <c r="BD9" i="5"/>
  <c r="BD10" i="5"/>
  <c r="BD11" i="5"/>
  <c r="J11" i="5" s="1"/>
  <c r="BD12" i="5"/>
  <c r="J12" i="5" s="1"/>
  <c r="BD13" i="5"/>
  <c r="J13" i="5" s="1"/>
  <c r="BD14" i="5"/>
  <c r="BD15" i="5"/>
  <c r="BD16" i="5"/>
  <c r="BD17" i="5"/>
  <c r="J17" i="5" s="1"/>
  <c r="BD18" i="5"/>
  <c r="J18" i="5" s="1"/>
  <c r="BD19" i="5"/>
  <c r="BD20" i="5"/>
  <c r="BD21" i="5"/>
  <c r="BD22" i="5"/>
  <c r="BD23" i="5"/>
  <c r="J23" i="5" s="1"/>
  <c r="BD24" i="5"/>
  <c r="J24" i="5" s="1"/>
  <c r="BD25" i="5"/>
  <c r="BD26" i="5"/>
  <c r="BD27" i="5"/>
  <c r="BD28" i="5"/>
  <c r="BD29" i="5"/>
  <c r="J29" i="5" s="1"/>
  <c r="BD30" i="5"/>
  <c r="J30" i="5" s="1"/>
  <c r="BD31" i="5"/>
  <c r="J31" i="5" s="1"/>
  <c r="BD32" i="5"/>
  <c r="BD33" i="5"/>
  <c r="BD34" i="5"/>
  <c r="BD35" i="5"/>
  <c r="J35" i="5" s="1"/>
  <c r="BD36" i="5"/>
  <c r="J36" i="5" s="1"/>
  <c r="BD37" i="5"/>
  <c r="BD38" i="5"/>
  <c r="BD39" i="5"/>
  <c r="BD40" i="5"/>
  <c r="BD41" i="5"/>
  <c r="J41" i="5" s="1"/>
  <c r="BD42" i="5"/>
  <c r="J42" i="5" s="1"/>
  <c r="BD43" i="5"/>
  <c r="BD44" i="5"/>
  <c r="BD45" i="5"/>
  <c r="BD46" i="5"/>
  <c r="BD47" i="5"/>
  <c r="J47" i="5" s="1"/>
  <c r="BD48" i="5"/>
  <c r="J48" i="5" s="1"/>
  <c r="BD49" i="5"/>
  <c r="J49" i="5" s="1"/>
  <c r="BD50" i="5"/>
  <c r="BD51" i="5"/>
  <c r="BD52" i="5"/>
  <c r="BD53" i="5"/>
  <c r="J53" i="5" s="1"/>
  <c r="BD54" i="5"/>
  <c r="J54" i="5" s="1"/>
  <c r="BD55" i="5"/>
  <c r="BD56" i="5"/>
  <c r="BD57" i="5"/>
  <c r="BD58" i="5"/>
  <c r="BD59" i="5"/>
  <c r="J59" i="5" s="1"/>
  <c r="BD60" i="5"/>
  <c r="J60" i="5" s="1"/>
  <c r="BD6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V8" i="5"/>
  <c r="AV9" i="5"/>
  <c r="AV10" i="5"/>
  <c r="AV11" i="5"/>
  <c r="I11" i="5" s="1"/>
  <c r="AV12" i="5"/>
  <c r="I12" i="5" s="1"/>
  <c r="AV13" i="5"/>
  <c r="I13" i="5" s="1"/>
  <c r="AV14" i="5"/>
  <c r="AV15" i="5"/>
  <c r="AV16" i="5"/>
  <c r="AV17" i="5"/>
  <c r="I17" i="5" s="1"/>
  <c r="AV18" i="5"/>
  <c r="I18" i="5" s="1"/>
  <c r="AV19" i="5"/>
  <c r="I19" i="5" s="1"/>
  <c r="AV20" i="5"/>
  <c r="AV21" i="5"/>
  <c r="AV22" i="5"/>
  <c r="AV23" i="5"/>
  <c r="I23" i="5" s="1"/>
  <c r="AV24" i="5"/>
  <c r="I24" i="5" s="1"/>
  <c r="AV25" i="5"/>
  <c r="AV26" i="5"/>
  <c r="AV27" i="5"/>
  <c r="AV28" i="5"/>
  <c r="AV29" i="5"/>
  <c r="I29" i="5" s="1"/>
  <c r="AV30" i="5"/>
  <c r="I30" i="5" s="1"/>
  <c r="AV31" i="5"/>
  <c r="I31" i="5" s="1"/>
  <c r="AV32" i="5"/>
  <c r="AV33" i="5"/>
  <c r="AV34" i="5"/>
  <c r="AV35" i="5"/>
  <c r="I35" i="5" s="1"/>
  <c r="AV36" i="5"/>
  <c r="I36" i="5" s="1"/>
  <c r="AV37" i="5"/>
  <c r="I37" i="5" s="1"/>
  <c r="AV38" i="5"/>
  <c r="AV39" i="5"/>
  <c r="AV40" i="5"/>
  <c r="AV41" i="5"/>
  <c r="I41" i="5" s="1"/>
  <c r="AV42" i="5"/>
  <c r="I42" i="5" s="1"/>
  <c r="AV43" i="5"/>
  <c r="AV44" i="5"/>
  <c r="AV45" i="5"/>
  <c r="AV46" i="5"/>
  <c r="AV47" i="5"/>
  <c r="I47" i="5" s="1"/>
  <c r="AV48" i="5"/>
  <c r="I48" i="5" s="1"/>
  <c r="AV49" i="5"/>
  <c r="I49" i="5" s="1"/>
  <c r="AV50" i="5"/>
  <c r="AV51" i="5"/>
  <c r="AV52" i="5"/>
  <c r="AV53" i="5"/>
  <c r="I53" i="5" s="1"/>
  <c r="AV54" i="5"/>
  <c r="I54" i="5" s="1"/>
  <c r="AV55" i="5"/>
  <c r="I55" i="5" s="1"/>
  <c r="AV56" i="5"/>
  <c r="AV57" i="5"/>
  <c r="AV58" i="5"/>
  <c r="AV59" i="5"/>
  <c r="I59" i="5" s="1"/>
  <c r="AV60" i="5"/>
  <c r="I60" i="5" s="1"/>
  <c r="AV6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N8" i="5"/>
  <c r="AN9" i="5"/>
  <c r="AN10" i="5"/>
  <c r="AN11" i="5"/>
  <c r="H11" i="5" s="1"/>
  <c r="AN12" i="5"/>
  <c r="H12" i="5" s="1"/>
  <c r="AN13" i="5"/>
  <c r="H13" i="5" s="1"/>
  <c r="AN14" i="5"/>
  <c r="AN15" i="5"/>
  <c r="AN16" i="5"/>
  <c r="AN17" i="5"/>
  <c r="H17" i="5" s="1"/>
  <c r="AN18" i="5"/>
  <c r="H18" i="5" s="1"/>
  <c r="AN19" i="5"/>
  <c r="H19" i="5" s="1"/>
  <c r="AN20" i="5"/>
  <c r="AN21" i="5"/>
  <c r="AN22" i="5"/>
  <c r="AN23" i="5"/>
  <c r="H23" i="5" s="1"/>
  <c r="AN24" i="5"/>
  <c r="H24" i="5" s="1"/>
  <c r="AN25" i="5"/>
  <c r="AN26" i="5"/>
  <c r="AN27" i="5"/>
  <c r="AN28" i="5"/>
  <c r="AN29" i="5"/>
  <c r="H29" i="5" s="1"/>
  <c r="AN30" i="5"/>
  <c r="H30" i="5" s="1"/>
  <c r="AN31" i="5"/>
  <c r="H31" i="5" s="1"/>
  <c r="AN32" i="5"/>
  <c r="AN33" i="5"/>
  <c r="AN34" i="5"/>
  <c r="AN35" i="5"/>
  <c r="H35" i="5" s="1"/>
  <c r="AN36" i="5"/>
  <c r="H36" i="5" s="1"/>
  <c r="AN37" i="5"/>
  <c r="H37" i="5" s="1"/>
  <c r="AN38" i="5"/>
  <c r="AN39" i="5"/>
  <c r="AN40" i="5"/>
  <c r="AN41" i="5"/>
  <c r="H41" i="5" s="1"/>
  <c r="AN42" i="5"/>
  <c r="H42" i="5" s="1"/>
  <c r="AN43" i="5"/>
  <c r="AN44" i="5"/>
  <c r="AN45" i="5"/>
  <c r="AN46" i="5"/>
  <c r="AN47" i="5"/>
  <c r="H47" i="5" s="1"/>
  <c r="AN48" i="5"/>
  <c r="H48" i="5" s="1"/>
  <c r="AN49" i="5"/>
  <c r="H49" i="5" s="1"/>
  <c r="AN50" i="5"/>
  <c r="AN51" i="5"/>
  <c r="AN52" i="5"/>
  <c r="AN53" i="5"/>
  <c r="H53" i="5" s="1"/>
  <c r="AN54" i="5"/>
  <c r="H54" i="5" s="1"/>
  <c r="AN55" i="5"/>
  <c r="H55" i="5" s="1"/>
  <c r="AN56" i="5"/>
  <c r="AN57" i="5"/>
  <c r="AN58" i="5"/>
  <c r="AN59" i="5"/>
  <c r="H59" i="5" s="1"/>
  <c r="AN60" i="5"/>
  <c r="H60" i="5" s="1"/>
  <c r="AN6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F25" i="5" s="1"/>
  <c r="G25" i="5" s="1"/>
  <c r="F25" i="5" s="1"/>
  <c r="AG26" i="5"/>
  <c r="AG27" i="5"/>
  <c r="AG28" i="5"/>
  <c r="AF28" i="5" s="1"/>
  <c r="AG29" i="5"/>
  <c r="AF29" i="5" s="1"/>
  <c r="G29" i="5" s="1"/>
  <c r="AG30" i="5"/>
  <c r="AG31" i="5"/>
  <c r="AF31" i="5" s="1"/>
  <c r="G31" i="5" s="1"/>
  <c r="F31" i="5" s="1"/>
  <c r="AG32" i="5"/>
  <c r="AG33" i="5"/>
  <c r="AG34" i="5"/>
  <c r="AF34" i="5" s="1"/>
  <c r="AG35" i="5"/>
  <c r="AF35" i="5" s="1"/>
  <c r="AG36" i="5"/>
  <c r="AF36" i="5" s="1"/>
  <c r="G36" i="5" s="1"/>
  <c r="AG37" i="5"/>
  <c r="AF37" i="5" s="1"/>
  <c r="G37" i="5" s="1"/>
  <c r="F37" i="5" s="1"/>
  <c r="AG38" i="5"/>
  <c r="AG39" i="5"/>
  <c r="AG40" i="5"/>
  <c r="AF40" i="5" s="1"/>
  <c r="AG41" i="5"/>
  <c r="AF41" i="5" s="1"/>
  <c r="G41" i="5" s="1"/>
  <c r="F41" i="5" s="1"/>
  <c r="D41" i="5" s="1"/>
  <c r="AG42" i="5"/>
  <c r="AF42" i="5" s="1"/>
  <c r="G42" i="5" s="1"/>
  <c r="AG43" i="5"/>
  <c r="AF43" i="5" s="1"/>
  <c r="G43" i="5" s="1"/>
  <c r="F43" i="5" s="1"/>
  <c r="AG44" i="5"/>
  <c r="AG45" i="5"/>
  <c r="AG46" i="5"/>
  <c r="AF46" i="5" s="1"/>
  <c r="AG47" i="5"/>
  <c r="AF47" i="5" s="1"/>
  <c r="AG48" i="5"/>
  <c r="AF48" i="5" s="1"/>
  <c r="G48" i="5" s="1"/>
  <c r="AG49" i="5"/>
  <c r="AF49" i="5" s="1"/>
  <c r="G49" i="5" s="1"/>
  <c r="F49" i="5" s="1"/>
  <c r="AG50" i="5"/>
  <c r="AG51" i="5"/>
  <c r="AG52" i="5"/>
  <c r="AF52" i="5" s="1"/>
  <c r="AG53" i="5"/>
  <c r="AF53" i="5" s="1"/>
  <c r="G53" i="5" s="1"/>
  <c r="F53" i="5" s="1"/>
  <c r="D53" i="5" s="1"/>
  <c r="AG54" i="5"/>
  <c r="AF54" i="5" s="1"/>
  <c r="G54" i="5" s="1"/>
  <c r="AG55" i="5"/>
  <c r="AF55" i="5" s="1"/>
  <c r="G55" i="5" s="1"/>
  <c r="F55" i="5" s="1"/>
  <c r="AG56" i="5"/>
  <c r="AG57" i="5"/>
  <c r="AG58" i="5"/>
  <c r="AF58" i="5" s="1"/>
  <c r="AG59" i="5"/>
  <c r="AF59" i="5" s="1"/>
  <c r="AG60" i="5"/>
  <c r="AF60" i="5" s="1"/>
  <c r="G60" i="5" s="1"/>
  <c r="AG61" i="5"/>
  <c r="AF61" i="5" s="1"/>
  <c r="G61" i="5" s="1"/>
  <c r="F61" i="5" s="1"/>
  <c r="AF8" i="5"/>
  <c r="AF9" i="5"/>
  <c r="AF10" i="5"/>
  <c r="AF11" i="5"/>
  <c r="G11" i="5" s="1"/>
  <c r="AF12" i="5"/>
  <c r="G12" i="5" s="1"/>
  <c r="AF13" i="5"/>
  <c r="G13" i="5" s="1"/>
  <c r="F13" i="5" s="1"/>
  <c r="D13" i="5" s="1"/>
  <c r="AF14" i="5"/>
  <c r="AF15" i="5"/>
  <c r="AF16" i="5"/>
  <c r="AF17" i="5"/>
  <c r="G17" i="5" s="1"/>
  <c r="AF18" i="5"/>
  <c r="G18" i="5" s="1"/>
  <c r="AF19" i="5"/>
  <c r="G19" i="5" s="1"/>
  <c r="F19" i="5" s="1"/>
  <c r="D19" i="5" s="1"/>
  <c r="AF20" i="5"/>
  <c r="AF21" i="5"/>
  <c r="AF22" i="5"/>
  <c r="AF23" i="5"/>
  <c r="G23" i="5" s="1"/>
  <c r="AF26" i="5"/>
  <c r="AF27" i="5"/>
  <c r="AF32" i="5"/>
  <c r="G32" i="5" s="1"/>
  <c r="AF33" i="5"/>
  <c r="G33" i="5" s="1"/>
  <c r="F33" i="5" s="1"/>
  <c r="D33" i="5" s="1"/>
  <c r="AF38" i="5"/>
  <c r="G38" i="5" s="1"/>
  <c r="AF39" i="5"/>
  <c r="AF44" i="5"/>
  <c r="G44" i="5" s="1"/>
  <c r="AF45" i="5"/>
  <c r="G45" i="5" s="1"/>
  <c r="F45" i="5" s="1"/>
  <c r="D45" i="5" s="1"/>
  <c r="AF50" i="5"/>
  <c r="G50" i="5" s="1"/>
  <c r="AF51" i="5"/>
  <c r="AF56" i="5"/>
  <c r="AF5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O8" i="5"/>
  <c r="O9" i="5"/>
  <c r="O10" i="5"/>
  <c r="O13" i="5"/>
  <c r="O14" i="5"/>
  <c r="O15" i="5"/>
  <c r="O16" i="5"/>
  <c r="O19" i="5"/>
  <c r="O20" i="5"/>
  <c r="O21" i="5"/>
  <c r="O22" i="5"/>
  <c r="O25" i="5"/>
  <c r="O26" i="5"/>
  <c r="O27" i="5"/>
  <c r="O28" i="5"/>
  <c r="O31" i="5"/>
  <c r="O32" i="5"/>
  <c r="O33" i="5"/>
  <c r="O34" i="5"/>
  <c r="O37" i="5"/>
  <c r="O38" i="5"/>
  <c r="O39" i="5"/>
  <c r="O40" i="5"/>
  <c r="O43" i="5"/>
  <c r="O44" i="5"/>
  <c r="O45" i="5"/>
  <c r="O46" i="5"/>
  <c r="O49" i="5"/>
  <c r="O50" i="5"/>
  <c r="O51" i="5"/>
  <c r="O52" i="5"/>
  <c r="O55" i="5"/>
  <c r="O56" i="5"/>
  <c r="O57" i="5"/>
  <c r="O58" i="5"/>
  <c r="O61" i="5"/>
  <c r="N8" i="5"/>
  <c r="N9" i="5"/>
  <c r="N10" i="5"/>
  <c r="N13" i="5"/>
  <c r="N14" i="5"/>
  <c r="N15" i="5"/>
  <c r="N16" i="5"/>
  <c r="N19" i="5"/>
  <c r="N20" i="5"/>
  <c r="N21" i="5"/>
  <c r="N22" i="5"/>
  <c r="N25" i="5"/>
  <c r="N26" i="5"/>
  <c r="N27" i="5"/>
  <c r="N28" i="5"/>
  <c r="N31" i="5"/>
  <c r="N32" i="5"/>
  <c r="N33" i="5"/>
  <c r="N34" i="5"/>
  <c r="N37" i="5"/>
  <c r="N38" i="5"/>
  <c r="N39" i="5"/>
  <c r="N40" i="5"/>
  <c r="N43" i="5"/>
  <c r="N44" i="5"/>
  <c r="N45" i="5"/>
  <c r="N46" i="5"/>
  <c r="N49" i="5"/>
  <c r="N50" i="5"/>
  <c r="N51" i="5"/>
  <c r="N52" i="5"/>
  <c r="N55" i="5"/>
  <c r="N56" i="5"/>
  <c r="N57" i="5"/>
  <c r="N58" i="5"/>
  <c r="N61" i="5"/>
  <c r="M8" i="5"/>
  <c r="M9" i="5"/>
  <c r="M10" i="5"/>
  <c r="M14" i="5"/>
  <c r="M15" i="5"/>
  <c r="M16" i="5"/>
  <c r="M19" i="5"/>
  <c r="M20" i="5"/>
  <c r="M21" i="5"/>
  <c r="M22" i="5"/>
  <c r="M25" i="5"/>
  <c r="M26" i="5"/>
  <c r="M27" i="5"/>
  <c r="M28" i="5"/>
  <c r="M32" i="5"/>
  <c r="M33" i="5"/>
  <c r="M34" i="5"/>
  <c r="M37" i="5"/>
  <c r="M38" i="5"/>
  <c r="M39" i="5"/>
  <c r="M40" i="5"/>
  <c r="M43" i="5"/>
  <c r="M44" i="5"/>
  <c r="M45" i="5"/>
  <c r="M46" i="5"/>
  <c r="M50" i="5"/>
  <c r="M51" i="5"/>
  <c r="M52" i="5"/>
  <c r="M55" i="5"/>
  <c r="M56" i="5"/>
  <c r="M57" i="5"/>
  <c r="M58" i="5"/>
  <c r="M61" i="5"/>
  <c r="L8" i="5"/>
  <c r="L9" i="5"/>
  <c r="L10" i="5"/>
  <c r="L14" i="5"/>
  <c r="L15" i="5"/>
  <c r="L16" i="5"/>
  <c r="L19" i="5"/>
  <c r="L20" i="5"/>
  <c r="L21" i="5"/>
  <c r="L22" i="5"/>
  <c r="L25" i="5"/>
  <c r="L26" i="5"/>
  <c r="L27" i="5"/>
  <c r="L28" i="5"/>
  <c r="L32" i="5"/>
  <c r="L33" i="5"/>
  <c r="L34" i="5"/>
  <c r="L37" i="5"/>
  <c r="L38" i="5"/>
  <c r="L39" i="5"/>
  <c r="L40" i="5"/>
  <c r="L43" i="5"/>
  <c r="L44" i="5"/>
  <c r="L45" i="5"/>
  <c r="L46" i="5"/>
  <c r="L50" i="5"/>
  <c r="L51" i="5"/>
  <c r="L52" i="5"/>
  <c r="L55" i="5"/>
  <c r="L56" i="5"/>
  <c r="L57" i="5"/>
  <c r="L58" i="5"/>
  <c r="L61" i="5"/>
  <c r="K8" i="5"/>
  <c r="K9" i="5"/>
  <c r="K10" i="5"/>
  <c r="K14" i="5"/>
  <c r="K15" i="5"/>
  <c r="K16" i="5"/>
  <c r="K19" i="5"/>
  <c r="K20" i="5"/>
  <c r="K21" i="5"/>
  <c r="K22" i="5"/>
  <c r="K25" i="5"/>
  <c r="K26" i="5"/>
  <c r="K27" i="5"/>
  <c r="K28" i="5"/>
  <c r="K32" i="5"/>
  <c r="K33" i="5"/>
  <c r="K34" i="5"/>
  <c r="K37" i="5"/>
  <c r="K38" i="5"/>
  <c r="K39" i="5"/>
  <c r="K40" i="5"/>
  <c r="K43" i="5"/>
  <c r="K44" i="5"/>
  <c r="K45" i="5"/>
  <c r="K46" i="5"/>
  <c r="K50" i="5"/>
  <c r="K51" i="5"/>
  <c r="K52" i="5"/>
  <c r="K55" i="5"/>
  <c r="K56" i="5"/>
  <c r="K57" i="5"/>
  <c r="K58" i="5"/>
  <c r="K61" i="5"/>
  <c r="J8" i="5"/>
  <c r="J9" i="5"/>
  <c r="J10" i="5"/>
  <c r="J14" i="5"/>
  <c r="J15" i="5"/>
  <c r="J16" i="5"/>
  <c r="J19" i="5"/>
  <c r="J20" i="5"/>
  <c r="J21" i="5"/>
  <c r="J22" i="5"/>
  <c r="J25" i="5"/>
  <c r="J26" i="5"/>
  <c r="J27" i="5"/>
  <c r="J28" i="5"/>
  <c r="J32" i="5"/>
  <c r="J33" i="5"/>
  <c r="J34" i="5"/>
  <c r="J37" i="5"/>
  <c r="J38" i="5"/>
  <c r="J39" i="5"/>
  <c r="J40" i="5"/>
  <c r="J43" i="5"/>
  <c r="J44" i="5"/>
  <c r="J45" i="5"/>
  <c r="J46" i="5"/>
  <c r="J50" i="5"/>
  <c r="J51" i="5"/>
  <c r="J52" i="5"/>
  <c r="J55" i="5"/>
  <c r="J56" i="5"/>
  <c r="J57" i="5"/>
  <c r="J58" i="5"/>
  <c r="J61" i="5"/>
  <c r="I8" i="5"/>
  <c r="I9" i="5"/>
  <c r="I10" i="5"/>
  <c r="I14" i="5"/>
  <c r="I15" i="5"/>
  <c r="I16" i="5"/>
  <c r="I20" i="5"/>
  <c r="I21" i="5"/>
  <c r="I22" i="5"/>
  <c r="I25" i="5"/>
  <c r="I26" i="5"/>
  <c r="I27" i="5"/>
  <c r="I28" i="5"/>
  <c r="I32" i="5"/>
  <c r="I33" i="5"/>
  <c r="I34" i="5"/>
  <c r="I38" i="5"/>
  <c r="I39" i="5"/>
  <c r="I40" i="5"/>
  <c r="I43" i="5"/>
  <c r="I44" i="5"/>
  <c r="I45" i="5"/>
  <c r="I46" i="5"/>
  <c r="I50" i="5"/>
  <c r="I51" i="5"/>
  <c r="I52" i="5"/>
  <c r="I56" i="5"/>
  <c r="I57" i="5"/>
  <c r="I58" i="5"/>
  <c r="I61" i="5"/>
  <c r="H8" i="5"/>
  <c r="H9" i="5"/>
  <c r="H10" i="5"/>
  <c r="H14" i="5"/>
  <c r="H15" i="5"/>
  <c r="H16" i="5"/>
  <c r="H20" i="5"/>
  <c r="H21" i="5"/>
  <c r="H22" i="5"/>
  <c r="H25" i="5"/>
  <c r="H26" i="5"/>
  <c r="H27" i="5"/>
  <c r="H28" i="5"/>
  <c r="H32" i="5"/>
  <c r="H33" i="5"/>
  <c r="H34" i="5"/>
  <c r="H38" i="5"/>
  <c r="H39" i="5"/>
  <c r="H40" i="5"/>
  <c r="H43" i="5"/>
  <c r="H44" i="5"/>
  <c r="H45" i="5"/>
  <c r="H46" i="5"/>
  <c r="H50" i="5"/>
  <c r="H51" i="5"/>
  <c r="H52" i="5"/>
  <c r="H56" i="5"/>
  <c r="H57" i="5"/>
  <c r="H58" i="5"/>
  <c r="H61" i="5"/>
  <c r="G8" i="5"/>
  <c r="F8" i="5" s="1"/>
  <c r="D8" i="5" s="1"/>
  <c r="G9" i="5"/>
  <c r="F9" i="5" s="1"/>
  <c r="D9" i="5" s="1"/>
  <c r="G10" i="5"/>
  <c r="G14" i="5"/>
  <c r="F14" i="5" s="1"/>
  <c r="D14" i="5" s="1"/>
  <c r="G15" i="5"/>
  <c r="F15" i="5" s="1"/>
  <c r="D15" i="5" s="1"/>
  <c r="G16" i="5"/>
  <c r="G20" i="5"/>
  <c r="G21" i="5"/>
  <c r="G22" i="5"/>
  <c r="G26" i="5"/>
  <c r="F26" i="5" s="1"/>
  <c r="G27" i="5"/>
  <c r="F27" i="5" s="1"/>
  <c r="D27" i="5" s="1"/>
  <c r="G28" i="5"/>
  <c r="F28" i="5" s="1"/>
  <c r="D28" i="5" s="1"/>
  <c r="G34" i="5"/>
  <c r="F34" i="5" s="1"/>
  <c r="D34" i="5" s="1"/>
  <c r="G35" i="5"/>
  <c r="F35" i="5" s="1"/>
  <c r="D35" i="5" s="1"/>
  <c r="G39" i="5"/>
  <c r="F39" i="5" s="1"/>
  <c r="D39" i="5" s="1"/>
  <c r="G40" i="5"/>
  <c r="F40" i="5" s="1"/>
  <c r="D40" i="5" s="1"/>
  <c r="G46" i="5"/>
  <c r="F46" i="5" s="1"/>
  <c r="D46" i="5" s="1"/>
  <c r="G47" i="5"/>
  <c r="F47" i="5" s="1"/>
  <c r="D47" i="5" s="1"/>
  <c r="G51" i="5"/>
  <c r="F51" i="5" s="1"/>
  <c r="D51" i="5" s="1"/>
  <c r="G52" i="5"/>
  <c r="F52" i="5" s="1"/>
  <c r="D52" i="5" s="1"/>
  <c r="G56" i="5"/>
  <c r="G57" i="5"/>
  <c r="F57" i="5" s="1"/>
  <c r="D57" i="5" s="1"/>
  <c r="G58" i="5"/>
  <c r="F58" i="5" s="1"/>
  <c r="D58" i="5" s="1"/>
  <c r="G59" i="5"/>
  <c r="F59" i="5" s="1"/>
  <c r="D59" i="5" s="1"/>
  <c r="F10" i="5"/>
  <c r="D10" i="5" s="1"/>
  <c r="F11" i="5"/>
  <c r="D11" i="5" s="1"/>
  <c r="F12" i="5"/>
  <c r="D12" i="5" s="1"/>
  <c r="F16" i="5"/>
  <c r="D16" i="5" s="1"/>
  <c r="F17" i="5"/>
  <c r="D17" i="5" s="1"/>
  <c r="F18" i="5"/>
  <c r="D18" i="5" s="1"/>
  <c r="F20" i="5"/>
  <c r="F21" i="5"/>
  <c r="F22" i="5"/>
  <c r="D22" i="5" s="1"/>
  <c r="F23" i="5"/>
  <c r="D23" i="5" s="1"/>
  <c r="F29" i="5"/>
  <c r="D29" i="5" s="1"/>
  <c r="F32" i="5"/>
  <c r="F36" i="5"/>
  <c r="F38" i="5"/>
  <c r="F42" i="5"/>
  <c r="F44" i="5"/>
  <c r="F48" i="5"/>
  <c r="F50" i="5"/>
  <c r="F54" i="5"/>
  <c r="F56" i="5"/>
  <c r="F6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25" i="5" s="1"/>
  <c r="E26" i="5"/>
  <c r="D26" i="5" s="1"/>
  <c r="E27" i="5"/>
  <c r="E28" i="5"/>
  <c r="E29" i="5"/>
  <c r="E30" i="5"/>
  <c r="E31" i="5"/>
  <c r="D31" i="5" s="1"/>
  <c r="E32" i="5"/>
  <c r="D32" i="5" s="1"/>
  <c r="E33" i="5"/>
  <c r="E34" i="5"/>
  <c r="E35" i="5"/>
  <c r="E36" i="5"/>
  <c r="D36" i="5" s="1"/>
  <c r="E37" i="5"/>
  <c r="D37" i="5" s="1"/>
  <c r="E38" i="5"/>
  <c r="D38" i="5" s="1"/>
  <c r="E39" i="5"/>
  <c r="E40" i="5"/>
  <c r="E41" i="5"/>
  <c r="E42" i="5"/>
  <c r="D42" i="5" s="1"/>
  <c r="E43" i="5"/>
  <c r="D43" i="5" s="1"/>
  <c r="E44" i="5"/>
  <c r="D44" i="5" s="1"/>
  <c r="E45" i="5"/>
  <c r="E46" i="5"/>
  <c r="E47" i="5"/>
  <c r="E48" i="5"/>
  <c r="D48" i="5" s="1"/>
  <c r="E49" i="5"/>
  <c r="D49" i="5" s="1"/>
  <c r="E50" i="5"/>
  <c r="D50" i="5" s="1"/>
  <c r="E51" i="5"/>
  <c r="E52" i="5"/>
  <c r="E53" i="5"/>
  <c r="E54" i="5"/>
  <c r="D54" i="5" s="1"/>
  <c r="E55" i="5"/>
  <c r="D55" i="5" s="1"/>
  <c r="E56" i="5"/>
  <c r="D56" i="5" s="1"/>
  <c r="E57" i="5"/>
  <c r="E58" i="5"/>
  <c r="E59" i="5"/>
  <c r="E60" i="5"/>
  <c r="D60" i="5" s="1"/>
  <c r="E61" i="5"/>
  <c r="D61" i="5" s="1"/>
  <c r="D20" i="5"/>
  <c r="D21" i="5"/>
  <c r="FB8" i="9"/>
  <c r="FB9" i="9"/>
  <c r="FB10" i="9"/>
  <c r="FB11" i="9"/>
  <c r="FB12" i="9"/>
  <c r="AJ12" i="1" s="1"/>
  <c r="FB13" i="9"/>
  <c r="FB14" i="9"/>
  <c r="FB15" i="9"/>
  <c r="FB16" i="9"/>
  <c r="FB17" i="9"/>
  <c r="FB18" i="9"/>
  <c r="AJ18" i="1" s="1"/>
  <c r="FB19" i="9"/>
  <c r="FB20" i="9"/>
  <c r="FB21" i="9"/>
  <c r="FB22" i="9"/>
  <c r="FB23" i="9"/>
  <c r="FB24" i="9"/>
  <c r="AJ24" i="1" s="1"/>
  <c r="FB25" i="9"/>
  <c r="FB26" i="9"/>
  <c r="FB27" i="9"/>
  <c r="FB28" i="9"/>
  <c r="FB29" i="9"/>
  <c r="FB30" i="9"/>
  <c r="AJ30" i="1" s="1"/>
  <c r="FB31" i="9"/>
  <c r="FB32" i="9"/>
  <c r="FB33" i="9"/>
  <c r="FB34" i="9"/>
  <c r="FB35" i="9"/>
  <c r="FB36" i="9"/>
  <c r="AJ36" i="1" s="1"/>
  <c r="FB37" i="9"/>
  <c r="FB38" i="9"/>
  <c r="FB39" i="9"/>
  <c r="FB40" i="9"/>
  <c r="FB41" i="9"/>
  <c r="FB42" i="9"/>
  <c r="AJ42" i="1" s="1"/>
  <c r="FB43" i="9"/>
  <c r="FB44" i="9"/>
  <c r="FB45" i="9"/>
  <c r="FB46" i="9"/>
  <c r="FB47" i="9"/>
  <c r="FB48" i="9"/>
  <c r="AJ48" i="1" s="1"/>
  <c r="FB49" i="9"/>
  <c r="FB50" i="9"/>
  <c r="FB51" i="9"/>
  <c r="FB52" i="9"/>
  <c r="FB53" i="9"/>
  <c r="FB54" i="9"/>
  <c r="AJ54" i="1" s="1"/>
  <c r="FB55" i="9"/>
  <c r="FB56" i="9"/>
  <c r="FB57" i="9"/>
  <c r="FB58" i="9"/>
  <c r="FB59" i="9"/>
  <c r="FB60" i="9"/>
  <c r="AJ60" i="1" s="1"/>
  <c r="FB61" i="9"/>
  <c r="EF8" i="9"/>
  <c r="EF9" i="9"/>
  <c r="EF10" i="9"/>
  <c r="EF11" i="9"/>
  <c r="EF12" i="9"/>
  <c r="AI12" i="1" s="1"/>
  <c r="EF13" i="9"/>
  <c r="EF14" i="9"/>
  <c r="EF15" i="9"/>
  <c r="EF16" i="9"/>
  <c r="EF17" i="9"/>
  <c r="EF18" i="9"/>
  <c r="AI18" i="1" s="1"/>
  <c r="EF19" i="9"/>
  <c r="EF20" i="9"/>
  <c r="EF21" i="9"/>
  <c r="EF22" i="9"/>
  <c r="EF23" i="9"/>
  <c r="EF24" i="9"/>
  <c r="AI24" i="1" s="1"/>
  <c r="EF25" i="9"/>
  <c r="EF26" i="9"/>
  <c r="EF27" i="9"/>
  <c r="EF28" i="9"/>
  <c r="EF29" i="9"/>
  <c r="EF30" i="9"/>
  <c r="AI30" i="1" s="1"/>
  <c r="EF31" i="9"/>
  <c r="EF32" i="9"/>
  <c r="EF33" i="9"/>
  <c r="EF34" i="9"/>
  <c r="EF35" i="9"/>
  <c r="EF36" i="9"/>
  <c r="AI36" i="1" s="1"/>
  <c r="EF37" i="9"/>
  <c r="EF38" i="9"/>
  <c r="EF39" i="9"/>
  <c r="EF40" i="9"/>
  <c r="EF41" i="9"/>
  <c r="EF42" i="9"/>
  <c r="AI42" i="1" s="1"/>
  <c r="EF43" i="9"/>
  <c r="EF44" i="9"/>
  <c r="EF45" i="9"/>
  <c r="EF46" i="9"/>
  <c r="EF47" i="9"/>
  <c r="EF48" i="9"/>
  <c r="AI48" i="1" s="1"/>
  <c r="EF49" i="9"/>
  <c r="EF50" i="9"/>
  <c r="EF51" i="9"/>
  <c r="EF52" i="9"/>
  <c r="EF53" i="9"/>
  <c r="EF54" i="9"/>
  <c r="AI54" i="1" s="1"/>
  <c r="EF55" i="9"/>
  <c r="EF56" i="9"/>
  <c r="EF57" i="9"/>
  <c r="EF58" i="9"/>
  <c r="EF59" i="9"/>
  <c r="EF60" i="9"/>
  <c r="AI60" i="1" s="1"/>
  <c r="EF61" i="9"/>
  <c r="DJ8" i="9"/>
  <c r="DJ9" i="9"/>
  <c r="DJ10" i="9"/>
  <c r="DJ11" i="9"/>
  <c r="DJ12" i="9"/>
  <c r="AH12" i="1" s="1"/>
  <c r="DJ13" i="9"/>
  <c r="DJ14" i="9"/>
  <c r="DJ15" i="9"/>
  <c r="DJ16" i="9"/>
  <c r="DJ17" i="9"/>
  <c r="DJ18" i="9"/>
  <c r="AH18" i="1" s="1"/>
  <c r="DJ19" i="9"/>
  <c r="DJ20" i="9"/>
  <c r="DJ21" i="9"/>
  <c r="DJ22" i="9"/>
  <c r="DJ23" i="9"/>
  <c r="DJ24" i="9"/>
  <c r="AH24" i="1" s="1"/>
  <c r="DJ25" i="9"/>
  <c r="DJ26" i="9"/>
  <c r="DJ27" i="9"/>
  <c r="DJ28" i="9"/>
  <c r="DJ29" i="9"/>
  <c r="DJ30" i="9"/>
  <c r="AH30" i="1" s="1"/>
  <c r="DJ31" i="9"/>
  <c r="DJ32" i="9"/>
  <c r="DJ33" i="9"/>
  <c r="DJ34" i="9"/>
  <c r="DJ35" i="9"/>
  <c r="DJ36" i="9"/>
  <c r="AH36" i="1" s="1"/>
  <c r="DJ37" i="9"/>
  <c r="DJ38" i="9"/>
  <c r="DJ39" i="9"/>
  <c r="DJ40" i="9"/>
  <c r="DJ41" i="9"/>
  <c r="DJ42" i="9"/>
  <c r="AH42" i="1" s="1"/>
  <c r="DJ43" i="9"/>
  <c r="DJ44" i="9"/>
  <c r="DJ45" i="9"/>
  <c r="DJ46" i="9"/>
  <c r="DJ47" i="9"/>
  <c r="DJ48" i="9"/>
  <c r="AH48" i="1" s="1"/>
  <c r="DJ49" i="9"/>
  <c r="DJ50" i="9"/>
  <c r="DJ51" i="9"/>
  <c r="DJ52" i="9"/>
  <c r="DJ53" i="9"/>
  <c r="DJ54" i="9"/>
  <c r="AH54" i="1" s="1"/>
  <c r="DJ55" i="9"/>
  <c r="DJ56" i="9"/>
  <c r="DJ57" i="9"/>
  <c r="DJ58" i="9"/>
  <c r="DJ59" i="9"/>
  <c r="DJ60" i="9"/>
  <c r="AH60" i="1" s="1"/>
  <c r="DJ61" i="9"/>
  <c r="CN8" i="9"/>
  <c r="CN9" i="9"/>
  <c r="CN10" i="9"/>
  <c r="CN11" i="9"/>
  <c r="CN12" i="9"/>
  <c r="AG12" i="1" s="1"/>
  <c r="CN13" i="9"/>
  <c r="CN14" i="9"/>
  <c r="CN15" i="9"/>
  <c r="CN16" i="9"/>
  <c r="CN17" i="9"/>
  <c r="CN18" i="9"/>
  <c r="AG18" i="1" s="1"/>
  <c r="CN19" i="9"/>
  <c r="CN20" i="9"/>
  <c r="CN21" i="9"/>
  <c r="CN22" i="9"/>
  <c r="CN23" i="9"/>
  <c r="CN24" i="9"/>
  <c r="AG24" i="1" s="1"/>
  <c r="CN25" i="9"/>
  <c r="CN26" i="9"/>
  <c r="CN27" i="9"/>
  <c r="CN28" i="9"/>
  <c r="CN29" i="9"/>
  <c r="CN30" i="9"/>
  <c r="AG30" i="1" s="1"/>
  <c r="CN31" i="9"/>
  <c r="CN32" i="9"/>
  <c r="CN33" i="9"/>
  <c r="CN34" i="9"/>
  <c r="CN35" i="9"/>
  <c r="CN36" i="9"/>
  <c r="AG36" i="1" s="1"/>
  <c r="CN37" i="9"/>
  <c r="CN38" i="9"/>
  <c r="CN39" i="9"/>
  <c r="CN40" i="9"/>
  <c r="CN41" i="9"/>
  <c r="CN42" i="9"/>
  <c r="AG42" i="1" s="1"/>
  <c r="CN43" i="9"/>
  <c r="CN44" i="9"/>
  <c r="CN45" i="9"/>
  <c r="CN46" i="9"/>
  <c r="CN47" i="9"/>
  <c r="CN48" i="9"/>
  <c r="AG48" i="1" s="1"/>
  <c r="CN49" i="9"/>
  <c r="CN50" i="9"/>
  <c r="CN51" i="9"/>
  <c r="CN52" i="9"/>
  <c r="CN53" i="9"/>
  <c r="CN54" i="9"/>
  <c r="AG54" i="1" s="1"/>
  <c r="CN55" i="9"/>
  <c r="CN56" i="9"/>
  <c r="CN57" i="9"/>
  <c r="CN58" i="9"/>
  <c r="CN59" i="9"/>
  <c r="CN60" i="9"/>
  <c r="AG60" i="1" s="1"/>
  <c r="CN61" i="9"/>
  <c r="BR8" i="9"/>
  <c r="BR9" i="9"/>
  <c r="BR10" i="9"/>
  <c r="BR11" i="9"/>
  <c r="BR12" i="9"/>
  <c r="AF12" i="1" s="1"/>
  <c r="BR13" i="9"/>
  <c r="BR14" i="9"/>
  <c r="BR15" i="9"/>
  <c r="BR16" i="9"/>
  <c r="BR17" i="9"/>
  <c r="BR18" i="9"/>
  <c r="AF18" i="1" s="1"/>
  <c r="BR19" i="9"/>
  <c r="BR20" i="9"/>
  <c r="BR21" i="9"/>
  <c r="BR22" i="9"/>
  <c r="BR23" i="9"/>
  <c r="BR24" i="9"/>
  <c r="AF24" i="1" s="1"/>
  <c r="BR25" i="9"/>
  <c r="BR26" i="9"/>
  <c r="BR27" i="9"/>
  <c r="BR28" i="9"/>
  <c r="BR29" i="9"/>
  <c r="BR30" i="9"/>
  <c r="AF30" i="1" s="1"/>
  <c r="BR31" i="9"/>
  <c r="BR32" i="9"/>
  <c r="BR33" i="9"/>
  <c r="BR34" i="9"/>
  <c r="BR35" i="9"/>
  <c r="BR36" i="9"/>
  <c r="AF36" i="1" s="1"/>
  <c r="BR37" i="9"/>
  <c r="BR38" i="9"/>
  <c r="BR39" i="9"/>
  <c r="BR40" i="9"/>
  <c r="BR41" i="9"/>
  <c r="BR42" i="9"/>
  <c r="AF42" i="1" s="1"/>
  <c r="BR43" i="9"/>
  <c r="BR44" i="9"/>
  <c r="BR45" i="9"/>
  <c r="BR46" i="9"/>
  <c r="BR47" i="9"/>
  <c r="BR48" i="9"/>
  <c r="AF48" i="1" s="1"/>
  <c r="BR49" i="9"/>
  <c r="BR50" i="9"/>
  <c r="BR51" i="9"/>
  <c r="BR52" i="9"/>
  <c r="BR53" i="9"/>
  <c r="BR54" i="9"/>
  <c r="AF54" i="1" s="1"/>
  <c r="BR55" i="9"/>
  <c r="BR56" i="9"/>
  <c r="BR57" i="9"/>
  <c r="BR58" i="9"/>
  <c r="BR59" i="9"/>
  <c r="BR60" i="9"/>
  <c r="AF60" i="1" s="1"/>
  <c r="BR61" i="9"/>
  <c r="AV8" i="9"/>
  <c r="AV9" i="9"/>
  <c r="AV10" i="9"/>
  <c r="AV11" i="9"/>
  <c r="AV12" i="9"/>
  <c r="AE12" i="1" s="1"/>
  <c r="AV13" i="9"/>
  <c r="AV14" i="9"/>
  <c r="AV15" i="9"/>
  <c r="AV16" i="9"/>
  <c r="AV17" i="9"/>
  <c r="AV18" i="9"/>
  <c r="AE18" i="1" s="1"/>
  <c r="AV19" i="9"/>
  <c r="AV20" i="9"/>
  <c r="AV21" i="9"/>
  <c r="AV22" i="9"/>
  <c r="AV23" i="9"/>
  <c r="AV24" i="9"/>
  <c r="AE24" i="1" s="1"/>
  <c r="AV25" i="9"/>
  <c r="AV26" i="9"/>
  <c r="AV27" i="9"/>
  <c r="AV28" i="9"/>
  <c r="AV29" i="9"/>
  <c r="AV30" i="9"/>
  <c r="AE30" i="1" s="1"/>
  <c r="AV31" i="9"/>
  <c r="AV32" i="9"/>
  <c r="AV33" i="9"/>
  <c r="AV34" i="9"/>
  <c r="AV35" i="9"/>
  <c r="AV36" i="9"/>
  <c r="AE36" i="1" s="1"/>
  <c r="AV37" i="9"/>
  <c r="AV38" i="9"/>
  <c r="AV39" i="9"/>
  <c r="AV40" i="9"/>
  <c r="AV41" i="9"/>
  <c r="AV42" i="9"/>
  <c r="AE42" i="1" s="1"/>
  <c r="AV43" i="9"/>
  <c r="AV44" i="9"/>
  <c r="AV45" i="9"/>
  <c r="AV46" i="9"/>
  <c r="AV47" i="9"/>
  <c r="AV48" i="9"/>
  <c r="AE48" i="1" s="1"/>
  <c r="AV49" i="9"/>
  <c r="AV50" i="9"/>
  <c r="AV51" i="9"/>
  <c r="AV52" i="9"/>
  <c r="AV53" i="9"/>
  <c r="AV54" i="9"/>
  <c r="AE54" i="1" s="1"/>
  <c r="AV55" i="9"/>
  <c r="AV56" i="9"/>
  <c r="AV57" i="9"/>
  <c r="AV58" i="9"/>
  <c r="AV59" i="9"/>
  <c r="AV60" i="9"/>
  <c r="AE60" i="1" s="1"/>
  <c r="AV61" i="9"/>
  <c r="Z8" i="9"/>
  <c r="Z9" i="9"/>
  <c r="Z10" i="9"/>
  <c r="Z11" i="9"/>
  <c r="Z12" i="9"/>
  <c r="AD12" i="1" s="1"/>
  <c r="AK12" i="1" s="1"/>
  <c r="Z13" i="9"/>
  <c r="Z14" i="9"/>
  <c r="Z15" i="9"/>
  <c r="Z16" i="9"/>
  <c r="Z17" i="9"/>
  <c r="Z18" i="9"/>
  <c r="AD18" i="1" s="1"/>
  <c r="AK18" i="1" s="1"/>
  <c r="Z19" i="9"/>
  <c r="Z20" i="9"/>
  <c r="Z21" i="9"/>
  <c r="Z22" i="9"/>
  <c r="Z23" i="9"/>
  <c r="Z24" i="9"/>
  <c r="AD24" i="1" s="1"/>
  <c r="AK24" i="1" s="1"/>
  <c r="Z25" i="9"/>
  <c r="Z26" i="9"/>
  <c r="Z27" i="9"/>
  <c r="Z28" i="9"/>
  <c r="Z29" i="9"/>
  <c r="Z30" i="9"/>
  <c r="AD30" i="1" s="1"/>
  <c r="AK30" i="1" s="1"/>
  <c r="Z31" i="9"/>
  <c r="Z32" i="9"/>
  <c r="Z33" i="9"/>
  <c r="Z34" i="9"/>
  <c r="Z35" i="9"/>
  <c r="Z36" i="9"/>
  <c r="AD36" i="1" s="1"/>
  <c r="AK36" i="1" s="1"/>
  <c r="Z37" i="9"/>
  <c r="Z38" i="9"/>
  <c r="Z39" i="9"/>
  <c r="Z40" i="9"/>
  <c r="Z41" i="9"/>
  <c r="Z42" i="9"/>
  <c r="AD42" i="1" s="1"/>
  <c r="AK42" i="1" s="1"/>
  <c r="Z43" i="9"/>
  <c r="Z44" i="9"/>
  <c r="Z45" i="9"/>
  <c r="Z46" i="9"/>
  <c r="Z47" i="9"/>
  <c r="Z48" i="9"/>
  <c r="AD48" i="1" s="1"/>
  <c r="AK48" i="1" s="1"/>
  <c r="Z49" i="9"/>
  <c r="Z50" i="9"/>
  <c r="Z51" i="9"/>
  <c r="Z52" i="9"/>
  <c r="Z53" i="9"/>
  <c r="Z54" i="9"/>
  <c r="AD54" i="1" s="1"/>
  <c r="AK54" i="1" s="1"/>
  <c r="Z55" i="9"/>
  <c r="Z56" i="9"/>
  <c r="Z57" i="9"/>
  <c r="Z58" i="9"/>
  <c r="Z59" i="9"/>
  <c r="Z60" i="9"/>
  <c r="AD60" i="1" s="1"/>
  <c r="AK60" i="1" s="1"/>
  <c r="Z6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BR8" i="4"/>
  <c r="BR9" i="4"/>
  <c r="BR10" i="4"/>
  <c r="BR11" i="4"/>
  <c r="BR12" i="4"/>
  <c r="J12" i="1" s="1"/>
  <c r="BR13" i="4"/>
  <c r="BR14" i="4"/>
  <c r="BR15" i="4"/>
  <c r="BR16" i="4"/>
  <c r="BR17" i="4"/>
  <c r="BR18" i="4"/>
  <c r="J18" i="1" s="1"/>
  <c r="BR19" i="4"/>
  <c r="BR20" i="4"/>
  <c r="BR21" i="4"/>
  <c r="BR22" i="4"/>
  <c r="BR23" i="4"/>
  <c r="BR24" i="4"/>
  <c r="J24" i="1" s="1"/>
  <c r="BR25" i="4"/>
  <c r="BR26" i="4"/>
  <c r="BR27" i="4"/>
  <c r="BR28" i="4"/>
  <c r="BR29" i="4"/>
  <c r="BR30" i="4"/>
  <c r="J30" i="1" s="1"/>
  <c r="BR31" i="4"/>
  <c r="BR32" i="4"/>
  <c r="BR33" i="4"/>
  <c r="BR34" i="4"/>
  <c r="BR35" i="4"/>
  <c r="BR36" i="4"/>
  <c r="J36" i="1" s="1"/>
  <c r="BR37" i="4"/>
  <c r="BR38" i="4"/>
  <c r="BR39" i="4"/>
  <c r="BR40" i="4"/>
  <c r="BR41" i="4"/>
  <c r="BR42" i="4"/>
  <c r="J42" i="1" s="1"/>
  <c r="BR43" i="4"/>
  <c r="BR44" i="4"/>
  <c r="BR45" i="4"/>
  <c r="BR46" i="4"/>
  <c r="BR47" i="4"/>
  <c r="BR48" i="4"/>
  <c r="J48" i="1" s="1"/>
  <c r="BR49" i="4"/>
  <c r="BR50" i="4"/>
  <c r="BR51" i="4"/>
  <c r="BR52" i="4"/>
  <c r="BR53" i="4"/>
  <c r="BR54" i="4"/>
  <c r="J54" i="1" s="1"/>
  <c r="BR55" i="4"/>
  <c r="BR56" i="4"/>
  <c r="BR57" i="4"/>
  <c r="BR58" i="4"/>
  <c r="BR59" i="4"/>
  <c r="BR60" i="4"/>
  <c r="J60" i="1" s="1"/>
  <c r="BR61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P38" i="4"/>
  <c r="BP39" i="4"/>
  <c r="BP40" i="4"/>
  <c r="BP41" i="4"/>
  <c r="BP42" i="4"/>
  <c r="BP43" i="4"/>
  <c r="BP44" i="4"/>
  <c r="BP45" i="4"/>
  <c r="BP46" i="4"/>
  <c r="BP47" i="4"/>
  <c r="BP48" i="4"/>
  <c r="BP49" i="4"/>
  <c r="BP50" i="4"/>
  <c r="BP51" i="4"/>
  <c r="BP52" i="4"/>
  <c r="BP53" i="4"/>
  <c r="BP54" i="4"/>
  <c r="BP55" i="4"/>
  <c r="BP56" i="4"/>
  <c r="BP57" i="4"/>
  <c r="BP58" i="4"/>
  <c r="BP59" i="4"/>
  <c r="BP60" i="4"/>
  <c r="BP6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Z8" i="4"/>
  <c r="Z9" i="4"/>
  <c r="Z10" i="4"/>
  <c r="Z11" i="4"/>
  <c r="Z12" i="4"/>
  <c r="AA12" i="1" s="1"/>
  <c r="Z13" i="4"/>
  <c r="Z14" i="4"/>
  <c r="Z15" i="4"/>
  <c r="Z16" i="4"/>
  <c r="Z17" i="4"/>
  <c r="Z18" i="4"/>
  <c r="AA18" i="1" s="1"/>
  <c r="Z19" i="4"/>
  <c r="Z20" i="4"/>
  <c r="Z21" i="4"/>
  <c r="Z22" i="4"/>
  <c r="Z23" i="4"/>
  <c r="Z24" i="4"/>
  <c r="AA24" i="1" s="1"/>
  <c r="Z25" i="4"/>
  <c r="Z26" i="4"/>
  <c r="Z27" i="4"/>
  <c r="Z28" i="4"/>
  <c r="Z29" i="4"/>
  <c r="Z30" i="4"/>
  <c r="AA30" i="1" s="1"/>
  <c r="Z31" i="4"/>
  <c r="Z32" i="4"/>
  <c r="Z33" i="4"/>
  <c r="Z34" i="4"/>
  <c r="Z35" i="4"/>
  <c r="Z36" i="4"/>
  <c r="AA36" i="1" s="1"/>
  <c r="Z37" i="4"/>
  <c r="Z38" i="4"/>
  <c r="Z39" i="4"/>
  <c r="Z40" i="4"/>
  <c r="Z41" i="4"/>
  <c r="Z42" i="4"/>
  <c r="AA42" i="1" s="1"/>
  <c r="Z43" i="4"/>
  <c r="Z44" i="4"/>
  <c r="Z45" i="4"/>
  <c r="Z46" i="4"/>
  <c r="Z47" i="4"/>
  <c r="Z48" i="4"/>
  <c r="AA48" i="1" s="1"/>
  <c r="Z49" i="4"/>
  <c r="Z50" i="4"/>
  <c r="Z51" i="4"/>
  <c r="Z52" i="4"/>
  <c r="Z53" i="4"/>
  <c r="Z54" i="4"/>
  <c r="AA54" i="1" s="1"/>
  <c r="Z55" i="4"/>
  <c r="Z56" i="4"/>
  <c r="Z57" i="4"/>
  <c r="Z58" i="4"/>
  <c r="Z59" i="4"/>
  <c r="Z60" i="4"/>
  <c r="AA60" i="1" s="1"/>
  <c r="Z6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C9" i="3"/>
  <c r="AC10" i="3"/>
  <c r="AC11" i="3"/>
  <c r="AC12" i="3"/>
  <c r="AP12" i="1" s="1"/>
  <c r="AC13" i="3"/>
  <c r="AC14" i="3"/>
  <c r="AC15" i="3"/>
  <c r="AC16" i="3"/>
  <c r="AC17" i="3"/>
  <c r="AC18" i="3"/>
  <c r="AP18" i="1" s="1"/>
  <c r="AC19" i="3"/>
  <c r="AC20" i="3"/>
  <c r="AC21" i="3"/>
  <c r="AC22" i="3"/>
  <c r="AC23" i="3"/>
  <c r="AC24" i="3"/>
  <c r="AP24" i="1" s="1"/>
  <c r="AC25" i="3"/>
  <c r="AC26" i="3"/>
  <c r="AC27" i="3"/>
  <c r="AC28" i="3"/>
  <c r="AC29" i="3"/>
  <c r="AC30" i="3"/>
  <c r="AP30" i="1" s="1"/>
  <c r="AC31" i="3"/>
  <c r="AC32" i="3"/>
  <c r="AC33" i="3"/>
  <c r="AC34" i="3"/>
  <c r="AC35" i="3"/>
  <c r="AC36" i="3"/>
  <c r="AP36" i="1" s="1"/>
  <c r="AC37" i="3"/>
  <c r="AC38" i="3"/>
  <c r="AC39" i="3"/>
  <c r="AC40" i="3"/>
  <c r="AC41" i="3"/>
  <c r="AC42" i="3"/>
  <c r="AP42" i="1" s="1"/>
  <c r="AC43" i="3"/>
  <c r="AC44" i="3"/>
  <c r="AC45" i="3"/>
  <c r="AC46" i="3"/>
  <c r="AC47" i="3"/>
  <c r="AC48" i="3"/>
  <c r="AP48" i="1" s="1"/>
  <c r="AC49" i="3"/>
  <c r="AC50" i="3"/>
  <c r="AC51" i="3"/>
  <c r="AC52" i="3"/>
  <c r="AC53" i="3"/>
  <c r="AC54" i="3"/>
  <c r="AP54" i="1" s="1"/>
  <c r="AC55" i="3"/>
  <c r="AC56" i="3"/>
  <c r="AC57" i="3"/>
  <c r="AC58" i="3"/>
  <c r="AC59" i="3"/>
  <c r="AC60" i="3"/>
  <c r="AP60" i="1" s="1"/>
  <c r="AC6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R8" i="3"/>
  <c r="R9" i="3"/>
  <c r="R10" i="3"/>
  <c r="R11" i="3"/>
  <c r="R12" i="3"/>
  <c r="R13" i="3"/>
  <c r="R14" i="3"/>
  <c r="R15" i="3"/>
  <c r="R16" i="3"/>
  <c r="R17" i="3"/>
  <c r="R18" i="3"/>
  <c r="P18" i="3" s="1"/>
  <c r="R19" i="3"/>
  <c r="R20" i="3"/>
  <c r="R21" i="3"/>
  <c r="P21" i="3" s="1"/>
  <c r="R22" i="3"/>
  <c r="P22" i="3" s="1"/>
  <c r="R23" i="3"/>
  <c r="R24" i="3"/>
  <c r="P24" i="3" s="1"/>
  <c r="R25" i="3"/>
  <c r="R26" i="3"/>
  <c r="R27" i="3"/>
  <c r="P27" i="3" s="1"/>
  <c r="R28" i="3"/>
  <c r="P28" i="3" s="1"/>
  <c r="R29" i="3"/>
  <c r="R30" i="3"/>
  <c r="P30" i="3" s="1"/>
  <c r="R31" i="3"/>
  <c r="R32" i="3"/>
  <c r="R33" i="3"/>
  <c r="P33" i="3" s="1"/>
  <c r="R34" i="3"/>
  <c r="P34" i="3" s="1"/>
  <c r="R35" i="3"/>
  <c r="R36" i="3"/>
  <c r="P36" i="3" s="1"/>
  <c r="R37" i="3"/>
  <c r="R38" i="3"/>
  <c r="R39" i="3"/>
  <c r="P39" i="3" s="1"/>
  <c r="R40" i="3"/>
  <c r="P40" i="3" s="1"/>
  <c r="R41" i="3"/>
  <c r="R42" i="3"/>
  <c r="P42" i="3" s="1"/>
  <c r="R43" i="3"/>
  <c r="R44" i="3"/>
  <c r="R45" i="3"/>
  <c r="P45" i="3" s="1"/>
  <c r="R46" i="3"/>
  <c r="P46" i="3" s="1"/>
  <c r="R47" i="3"/>
  <c r="R48" i="3"/>
  <c r="P48" i="3" s="1"/>
  <c r="R49" i="3"/>
  <c r="R50" i="3"/>
  <c r="R51" i="3"/>
  <c r="P51" i="3" s="1"/>
  <c r="R52" i="3"/>
  <c r="P52" i="3" s="1"/>
  <c r="R53" i="3"/>
  <c r="R54" i="3"/>
  <c r="P54" i="3" s="1"/>
  <c r="R55" i="3"/>
  <c r="R56" i="3"/>
  <c r="R57" i="3"/>
  <c r="P57" i="3" s="1"/>
  <c r="R58" i="3"/>
  <c r="P58" i="3" s="1"/>
  <c r="R59" i="3"/>
  <c r="R60" i="3"/>
  <c r="P60" i="3" s="1"/>
  <c r="R61" i="3"/>
  <c r="P8" i="3"/>
  <c r="P9" i="3"/>
  <c r="P10" i="3"/>
  <c r="P11" i="3"/>
  <c r="P12" i="3"/>
  <c r="P13" i="3"/>
  <c r="P14" i="3"/>
  <c r="P15" i="3"/>
  <c r="P16" i="3"/>
  <c r="P17" i="3"/>
  <c r="P19" i="3"/>
  <c r="P20" i="3"/>
  <c r="P23" i="3"/>
  <c r="P25" i="3"/>
  <c r="P26" i="3"/>
  <c r="P29" i="3"/>
  <c r="P31" i="3"/>
  <c r="P32" i="3"/>
  <c r="P35" i="3"/>
  <c r="P37" i="3"/>
  <c r="P38" i="3"/>
  <c r="P41" i="3"/>
  <c r="P43" i="3"/>
  <c r="P44" i="3"/>
  <c r="P47" i="3"/>
  <c r="P49" i="3"/>
  <c r="P50" i="3"/>
  <c r="P53" i="3"/>
  <c r="P55" i="3"/>
  <c r="P56" i="3"/>
  <c r="P59" i="3"/>
  <c r="P6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8" i="3"/>
  <c r="N9" i="3"/>
  <c r="N10" i="3"/>
  <c r="N11" i="3"/>
  <c r="N12" i="3"/>
  <c r="R12" i="1" s="1"/>
  <c r="N13" i="3"/>
  <c r="N14" i="3"/>
  <c r="N15" i="3"/>
  <c r="N16" i="3"/>
  <c r="N17" i="3"/>
  <c r="N18" i="3"/>
  <c r="R18" i="1" s="1"/>
  <c r="N19" i="3"/>
  <c r="N20" i="3"/>
  <c r="N21" i="3"/>
  <c r="N22" i="3"/>
  <c r="N23" i="3"/>
  <c r="N24" i="3"/>
  <c r="R24" i="1" s="1"/>
  <c r="N25" i="3"/>
  <c r="N26" i="3"/>
  <c r="N27" i="3"/>
  <c r="N28" i="3"/>
  <c r="N29" i="3"/>
  <c r="N30" i="3"/>
  <c r="R30" i="1" s="1"/>
  <c r="N31" i="3"/>
  <c r="N32" i="3"/>
  <c r="N33" i="3"/>
  <c r="N34" i="3"/>
  <c r="N35" i="3"/>
  <c r="N36" i="3"/>
  <c r="R36" i="1" s="1"/>
  <c r="N37" i="3"/>
  <c r="N38" i="3"/>
  <c r="N39" i="3"/>
  <c r="N40" i="3"/>
  <c r="N41" i="3"/>
  <c r="N42" i="3"/>
  <c r="R42" i="1" s="1"/>
  <c r="N43" i="3"/>
  <c r="N44" i="3"/>
  <c r="N45" i="3"/>
  <c r="N46" i="3"/>
  <c r="N47" i="3"/>
  <c r="N48" i="3"/>
  <c r="R48" i="1" s="1"/>
  <c r="N49" i="3"/>
  <c r="N50" i="3"/>
  <c r="N51" i="3"/>
  <c r="N52" i="3"/>
  <c r="N53" i="3"/>
  <c r="N54" i="3"/>
  <c r="R54" i="1" s="1"/>
  <c r="N55" i="3"/>
  <c r="N56" i="3"/>
  <c r="N57" i="3"/>
  <c r="N58" i="3"/>
  <c r="N59" i="3"/>
  <c r="N60" i="3"/>
  <c r="R60" i="1" s="1"/>
  <c r="N6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E9" i="3"/>
  <c r="E10" i="3"/>
  <c r="E11" i="3"/>
  <c r="E12" i="3"/>
  <c r="Q12" i="1" s="1"/>
  <c r="E13" i="3"/>
  <c r="E14" i="3"/>
  <c r="E15" i="3"/>
  <c r="E16" i="3"/>
  <c r="E17" i="3"/>
  <c r="E18" i="3"/>
  <c r="Q18" i="1" s="1"/>
  <c r="E19" i="3"/>
  <c r="E20" i="3"/>
  <c r="E21" i="3"/>
  <c r="E22" i="3"/>
  <c r="E23" i="3"/>
  <c r="E24" i="3"/>
  <c r="Q24" i="1" s="1"/>
  <c r="E25" i="3"/>
  <c r="E26" i="3"/>
  <c r="E27" i="3"/>
  <c r="E28" i="3"/>
  <c r="E29" i="3"/>
  <c r="E30" i="3"/>
  <c r="Q30" i="1" s="1"/>
  <c r="E31" i="3"/>
  <c r="E32" i="3"/>
  <c r="E33" i="3"/>
  <c r="E34" i="3"/>
  <c r="E35" i="3"/>
  <c r="E36" i="3"/>
  <c r="Q36" i="1" s="1"/>
  <c r="E37" i="3"/>
  <c r="E38" i="3"/>
  <c r="E39" i="3"/>
  <c r="E40" i="3"/>
  <c r="E41" i="3"/>
  <c r="E42" i="3"/>
  <c r="Q42" i="1" s="1"/>
  <c r="E43" i="3"/>
  <c r="E44" i="3"/>
  <c r="E45" i="3"/>
  <c r="E46" i="3"/>
  <c r="E47" i="3"/>
  <c r="E48" i="3"/>
  <c r="Q48" i="1" s="1"/>
  <c r="E49" i="3"/>
  <c r="E50" i="3"/>
  <c r="E51" i="3"/>
  <c r="E52" i="3"/>
  <c r="E53" i="3"/>
  <c r="E54" i="3"/>
  <c r="Q54" i="1" s="1"/>
  <c r="E55" i="3"/>
  <c r="E56" i="3"/>
  <c r="E57" i="3"/>
  <c r="E58" i="3"/>
  <c r="E59" i="3"/>
  <c r="E60" i="3"/>
  <c r="Q60" i="1" s="1"/>
  <c r="E6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AY61" i="10"/>
  <c r="CZ61" i="10" s="1"/>
  <c r="CS6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AU61" i="10"/>
  <c r="CY61" i="10" s="1"/>
  <c r="CR61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AQ61" i="10"/>
  <c r="CX61" i="10" s="1"/>
  <c r="CQ6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AM61" i="10"/>
  <c r="CW61" i="10" s="1"/>
  <c r="CP6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AI61" i="10"/>
  <c r="CV61" i="10" s="1"/>
  <c r="CO61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CT17" i="10" s="1"/>
  <c r="CM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CT29" i="10" s="1"/>
  <c r="CM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CT41" i="10" s="1"/>
  <c r="CM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CT53" i="10" s="1"/>
  <c r="CM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V60" i="10"/>
  <c r="CD60" i="10" s="1"/>
  <c r="BW60" i="10" s="1"/>
  <c r="V61" i="10"/>
  <c r="CD61" i="10" s="1"/>
  <c r="BW6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F8" i="10"/>
  <c r="BZ8" i="10" s="1"/>
  <c r="F9" i="10"/>
  <c r="BZ9" i="10" s="1"/>
  <c r="F10" i="10"/>
  <c r="BZ10" i="10" s="1"/>
  <c r="BY10" i="10" s="1"/>
  <c r="BR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BY16" i="10" s="1"/>
  <c r="BR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BY22" i="10" s="1"/>
  <c r="BR22" i="10" s="1"/>
  <c r="F23" i="10"/>
  <c r="BZ23" i="10" s="1"/>
  <c r="BS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BY28" i="10" s="1"/>
  <c r="BR28" i="10" s="1"/>
  <c r="F29" i="10"/>
  <c r="BZ29" i="10" s="1"/>
  <c r="F30" i="10"/>
  <c r="BZ30" i="10" s="1"/>
  <c r="F31" i="10"/>
  <c r="BZ31" i="10" s="1"/>
  <c r="F32" i="10"/>
  <c r="BZ32" i="10" s="1"/>
  <c r="BS32" i="10" s="1"/>
  <c r="F33" i="10"/>
  <c r="BZ33" i="10" s="1"/>
  <c r="F34" i="10"/>
  <c r="BZ34" i="10" s="1"/>
  <c r="BY34" i="10" s="1"/>
  <c r="BR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BY40" i="10" s="1"/>
  <c r="BR40" i="10" s="1"/>
  <c r="F41" i="10"/>
  <c r="BZ41" i="10" s="1"/>
  <c r="BS41" i="10" s="1"/>
  <c r="F42" i="10"/>
  <c r="BZ42" i="10" s="1"/>
  <c r="F43" i="10"/>
  <c r="BZ43" i="10" s="1"/>
  <c r="F44" i="10"/>
  <c r="BZ44" i="10" s="1"/>
  <c r="F45" i="10"/>
  <c r="BZ45" i="10" s="1"/>
  <c r="F46" i="10"/>
  <c r="BZ46" i="10" s="1"/>
  <c r="BY46" i="10" s="1"/>
  <c r="BR46" i="10" s="1"/>
  <c r="F47" i="10"/>
  <c r="BZ47" i="10" s="1"/>
  <c r="F48" i="10"/>
  <c r="BZ48" i="10" s="1"/>
  <c r="F49" i="10"/>
  <c r="BZ49" i="10" s="1"/>
  <c r="F50" i="10"/>
  <c r="BZ50" i="10" s="1"/>
  <c r="F51" i="10"/>
  <c r="BZ51" i="10" s="1"/>
  <c r="F52" i="10"/>
  <c r="BZ52" i="10" s="1"/>
  <c r="BY52" i="10" s="1"/>
  <c r="BR52" i="10" s="1"/>
  <c r="F53" i="10"/>
  <c r="BZ53" i="10" s="1"/>
  <c r="F54" i="10"/>
  <c r="BZ54" i="10" s="1"/>
  <c r="F55" i="10"/>
  <c r="BZ55" i="10" s="1"/>
  <c r="F56" i="10"/>
  <c r="BZ56" i="10" s="1"/>
  <c r="F57" i="10"/>
  <c r="BZ57" i="10" s="1"/>
  <c r="F58" i="10"/>
  <c r="BZ58" i="10" s="1"/>
  <c r="BY58" i="10" s="1"/>
  <c r="BR58" i="10" s="1"/>
  <c r="F59" i="10"/>
  <c r="BZ59" i="10" s="1"/>
  <c r="BS59" i="10" s="1"/>
  <c r="F60" i="10"/>
  <c r="BZ60" i="10" s="1"/>
  <c r="F61" i="10"/>
  <c r="BZ6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AP8" i="1"/>
  <c r="AP9" i="1"/>
  <c r="AP10" i="1"/>
  <c r="AP11" i="1"/>
  <c r="AP13" i="1"/>
  <c r="AP14" i="1"/>
  <c r="AP15" i="1"/>
  <c r="AP16" i="1"/>
  <c r="AP17" i="1"/>
  <c r="AP19" i="1"/>
  <c r="AP20" i="1"/>
  <c r="AP21" i="1"/>
  <c r="AP22" i="1"/>
  <c r="AP23" i="1"/>
  <c r="AP25" i="1"/>
  <c r="AP26" i="1"/>
  <c r="AP27" i="1"/>
  <c r="AP28" i="1"/>
  <c r="AP29" i="1"/>
  <c r="AP31" i="1"/>
  <c r="AP32" i="1"/>
  <c r="AP33" i="1"/>
  <c r="AP34" i="1"/>
  <c r="AP35" i="1"/>
  <c r="AP37" i="1"/>
  <c r="AP38" i="1"/>
  <c r="AP39" i="1"/>
  <c r="AP40" i="1"/>
  <c r="AP41" i="1"/>
  <c r="AP43" i="1"/>
  <c r="AP44" i="1"/>
  <c r="AP45" i="1"/>
  <c r="AP46" i="1"/>
  <c r="AP47" i="1"/>
  <c r="AP49" i="1"/>
  <c r="AP50" i="1"/>
  <c r="AP51" i="1"/>
  <c r="AP52" i="1"/>
  <c r="AP53" i="1"/>
  <c r="AP55" i="1"/>
  <c r="AP56" i="1"/>
  <c r="AP57" i="1"/>
  <c r="AP58" i="1"/>
  <c r="AP59" i="1"/>
  <c r="AP6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N8" i="1"/>
  <c r="AQ8" i="1" s="1"/>
  <c r="AN9" i="1"/>
  <c r="AN10" i="1"/>
  <c r="AQ10" i="1" s="1"/>
  <c r="AN11" i="1"/>
  <c r="AQ11" i="1" s="1"/>
  <c r="AN12" i="1"/>
  <c r="AN13" i="1"/>
  <c r="AQ13" i="1" s="1"/>
  <c r="AN14" i="1"/>
  <c r="AN15" i="1"/>
  <c r="AN16" i="1"/>
  <c r="AN17" i="1"/>
  <c r="AN18" i="1"/>
  <c r="AN19" i="1"/>
  <c r="AQ19" i="1" s="1"/>
  <c r="AN20" i="1"/>
  <c r="AQ20" i="1" s="1"/>
  <c r="AN21" i="1"/>
  <c r="AN22" i="1"/>
  <c r="AQ22" i="1" s="1"/>
  <c r="AN23" i="1"/>
  <c r="AN24" i="1"/>
  <c r="AN25" i="1"/>
  <c r="AQ25" i="1" s="1"/>
  <c r="AN26" i="1"/>
  <c r="AQ26" i="1" s="1"/>
  <c r="AN27" i="1"/>
  <c r="AQ27" i="1" s="1"/>
  <c r="AN28" i="1"/>
  <c r="AQ28" i="1" s="1"/>
  <c r="AN29" i="1"/>
  <c r="AQ29" i="1" s="1"/>
  <c r="AN30" i="1"/>
  <c r="AN31" i="1"/>
  <c r="AN32" i="1"/>
  <c r="AQ32" i="1" s="1"/>
  <c r="AN33" i="1"/>
  <c r="AN34" i="1"/>
  <c r="AQ34" i="1" s="1"/>
  <c r="AN35" i="1"/>
  <c r="AN36" i="1"/>
  <c r="AN37" i="1"/>
  <c r="AQ37" i="1" s="1"/>
  <c r="AN38" i="1"/>
  <c r="AN39" i="1"/>
  <c r="AN40" i="1"/>
  <c r="AQ40" i="1" s="1"/>
  <c r="AN41" i="1"/>
  <c r="AQ41" i="1" s="1"/>
  <c r="AN42" i="1"/>
  <c r="AN43" i="1"/>
  <c r="AN44" i="1"/>
  <c r="AQ44" i="1" s="1"/>
  <c r="AN45" i="1"/>
  <c r="AN46" i="1"/>
  <c r="AQ46" i="1" s="1"/>
  <c r="AN47" i="1"/>
  <c r="AQ47" i="1" s="1"/>
  <c r="AN48" i="1"/>
  <c r="AN49" i="1"/>
  <c r="AQ49" i="1" s="1"/>
  <c r="AN50" i="1"/>
  <c r="AN51" i="1"/>
  <c r="AQ51" i="1" s="1"/>
  <c r="AN52" i="1"/>
  <c r="AN53" i="1"/>
  <c r="AN54" i="1"/>
  <c r="AN55" i="1"/>
  <c r="AQ55" i="1" s="1"/>
  <c r="AN56" i="1"/>
  <c r="AQ56" i="1" s="1"/>
  <c r="AN57" i="1"/>
  <c r="AN58" i="1"/>
  <c r="AQ58" i="1" s="1"/>
  <c r="AN59" i="1"/>
  <c r="AN60" i="1"/>
  <c r="AN61" i="1"/>
  <c r="AQ61" i="1" s="1"/>
  <c r="AJ8" i="1"/>
  <c r="AJ9" i="1"/>
  <c r="AJ10" i="1"/>
  <c r="AJ11" i="1"/>
  <c r="AJ13" i="1"/>
  <c r="AJ14" i="1"/>
  <c r="AJ15" i="1"/>
  <c r="AJ16" i="1"/>
  <c r="AJ17" i="1"/>
  <c r="AJ19" i="1"/>
  <c r="AJ20" i="1"/>
  <c r="AJ21" i="1"/>
  <c r="AJ22" i="1"/>
  <c r="AJ23" i="1"/>
  <c r="AJ25" i="1"/>
  <c r="AJ26" i="1"/>
  <c r="AJ27" i="1"/>
  <c r="AJ28" i="1"/>
  <c r="AJ29" i="1"/>
  <c r="AJ31" i="1"/>
  <c r="AJ32" i="1"/>
  <c r="AJ33" i="1"/>
  <c r="AJ34" i="1"/>
  <c r="AJ35" i="1"/>
  <c r="AJ37" i="1"/>
  <c r="AJ38" i="1"/>
  <c r="AJ39" i="1"/>
  <c r="AJ40" i="1"/>
  <c r="AJ41" i="1"/>
  <c r="AJ43" i="1"/>
  <c r="AJ44" i="1"/>
  <c r="AJ45" i="1"/>
  <c r="AJ46" i="1"/>
  <c r="AJ47" i="1"/>
  <c r="AJ49" i="1"/>
  <c r="AJ50" i="1"/>
  <c r="AJ51" i="1"/>
  <c r="AJ52" i="1"/>
  <c r="AJ53" i="1"/>
  <c r="AJ55" i="1"/>
  <c r="AJ56" i="1"/>
  <c r="AJ57" i="1"/>
  <c r="AJ58" i="1"/>
  <c r="AJ59" i="1"/>
  <c r="AJ61" i="1"/>
  <c r="AI8" i="1"/>
  <c r="AI9" i="1"/>
  <c r="AI10" i="1"/>
  <c r="AI11" i="1"/>
  <c r="AI13" i="1"/>
  <c r="AI14" i="1"/>
  <c r="AI15" i="1"/>
  <c r="AI16" i="1"/>
  <c r="AI17" i="1"/>
  <c r="AI19" i="1"/>
  <c r="AI20" i="1"/>
  <c r="AI21" i="1"/>
  <c r="AI22" i="1"/>
  <c r="AI23" i="1"/>
  <c r="AI25" i="1"/>
  <c r="AI26" i="1"/>
  <c r="AI27" i="1"/>
  <c r="AI28" i="1"/>
  <c r="AI29" i="1"/>
  <c r="AI31" i="1"/>
  <c r="AI32" i="1"/>
  <c r="AI33" i="1"/>
  <c r="AI34" i="1"/>
  <c r="AI35" i="1"/>
  <c r="AI37" i="1"/>
  <c r="AI38" i="1"/>
  <c r="AI39" i="1"/>
  <c r="AI40" i="1"/>
  <c r="AI41" i="1"/>
  <c r="AI43" i="1"/>
  <c r="AI44" i="1"/>
  <c r="AI45" i="1"/>
  <c r="AI46" i="1"/>
  <c r="AI47" i="1"/>
  <c r="AI49" i="1"/>
  <c r="AI50" i="1"/>
  <c r="AI51" i="1"/>
  <c r="AI52" i="1"/>
  <c r="AI53" i="1"/>
  <c r="AI55" i="1"/>
  <c r="AI56" i="1"/>
  <c r="AI57" i="1"/>
  <c r="AI58" i="1"/>
  <c r="AI59" i="1"/>
  <c r="AI61" i="1"/>
  <c r="AH8" i="1"/>
  <c r="AH9" i="1"/>
  <c r="AH10" i="1"/>
  <c r="AH11" i="1"/>
  <c r="AH13" i="1"/>
  <c r="AH14" i="1"/>
  <c r="AH15" i="1"/>
  <c r="AH16" i="1"/>
  <c r="AH17" i="1"/>
  <c r="AH19" i="1"/>
  <c r="AH20" i="1"/>
  <c r="AH21" i="1"/>
  <c r="AH22" i="1"/>
  <c r="AH23" i="1"/>
  <c r="AH25" i="1"/>
  <c r="AH26" i="1"/>
  <c r="AH27" i="1"/>
  <c r="AH28" i="1"/>
  <c r="AH29" i="1"/>
  <c r="AH31" i="1"/>
  <c r="AH32" i="1"/>
  <c r="AH33" i="1"/>
  <c r="AH34" i="1"/>
  <c r="AH35" i="1"/>
  <c r="AH37" i="1"/>
  <c r="AH38" i="1"/>
  <c r="AH39" i="1"/>
  <c r="AH40" i="1"/>
  <c r="AH41" i="1"/>
  <c r="AH43" i="1"/>
  <c r="AH44" i="1"/>
  <c r="AH45" i="1"/>
  <c r="AH46" i="1"/>
  <c r="AH47" i="1"/>
  <c r="AH49" i="1"/>
  <c r="AH50" i="1"/>
  <c r="AH51" i="1"/>
  <c r="AH52" i="1"/>
  <c r="AH53" i="1"/>
  <c r="AH55" i="1"/>
  <c r="AH56" i="1"/>
  <c r="AH57" i="1"/>
  <c r="AH58" i="1"/>
  <c r="AH59" i="1"/>
  <c r="AH61" i="1"/>
  <c r="AG8" i="1"/>
  <c r="AG9" i="1"/>
  <c r="AG10" i="1"/>
  <c r="AG11" i="1"/>
  <c r="AG13" i="1"/>
  <c r="AG14" i="1"/>
  <c r="AG15" i="1"/>
  <c r="AG16" i="1"/>
  <c r="AG17" i="1"/>
  <c r="AG19" i="1"/>
  <c r="AG20" i="1"/>
  <c r="AG21" i="1"/>
  <c r="AG22" i="1"/>
  <c r="AG23" i="1"/>
  <c r="AG25" i="1"/>
  <c r="AG26" i="1"/>
  <c r="AG27" i="1"/>
  <c r="AG28" i="1"/>
  <c r="AG29" i="1"/>
  <c r="AG31" i="1"/>
  <c r="AG32" i="1"/>
  <c r="AG33" i="1"/>
  <c r="AG34" i="1"/>
  <c r="AG35" i="1"/>
  <c r="AG37" i="1"/>
  <c r="AG38" i="1"/>
  <c r="AG39" i="1"/>
  <c r="AG40" i="1"/>
  <c r="AG41" i="1"/>
  <c r="AG43" i="1"/>
  <c r="AG44" i="1"/>
  <c r="AG45" i="1"/>
  <c r="AG46" i="1"/>
  <c r="AG47" i="1"/>
  <c r="AG49" i="1"/>
  <c r="AG50" i="1"/>
  <c r="AG51" i="1"/>
  <c r="AG52" i="1"/>
  <c r="AG53" i="1"/>
  <c r="AG55" i="1"/>
  <c r="AG56" i="1"/>
  <c r="AG57" i="1"/>
  <c r="AG58" i="1"/>
  <c r="AG59" i="1"/>
  <c r="AG61" i="1"/>
  <c r="AF8" i="1"/>
  <c r="AF9" i="1"/>
  <c r="AF10" i="1"/>
  <c r="AF11" i="1"/>
  <c r="AF13" i="1"/>
  <c r="AF14" i="1"/>
  <c r="AF15" i="1"/>
  <c r="AF16" i="1"/>
  <c r="AF17" i="1"/>
  <c r="AF19" i="1"/>
  <c r="AF20" i="1"/>
  <c r="AF21" i="1"/>
  <c r="AF22" i="1"/>
  <c r="AF23" i="1"/>
  <c r="AF25" i="1"/>
  <c r="AF26" i="1"/>
  <c r="AF27" i="1"/>
  <c r="AF28" i="1"/>
  <c r="AF29" i="1"/>
  <c r="AF31" i="1"/>
  <c r="AF32" i="1"/>
  <c r="AF33" i="1"/>
  <c r="AF34" i="1"/>
  <c r="AF35" i="1"/>
  <c r="AF37" i="1"/>
  <c r="AF38" i="1"/>
  <c r="AF39" i="1"/>
  <c r="AF40" i="1"/>
  <c r="AF41" i="1"/>
  <c r="AF43" i="1"/>
  <c r="AF44" i="1"/>
  <c r="AF45" i="1"/>
  <c r="AF46" i="1"/>
  <c r="AF47" i="1"/>
  <c r="AF49" i="1"/>
  <c r="AF50" i="1"/>
  <c r="AF51" i="1"/>
  <c r="AF52" i="1"/>
  <c r="AF53" i="1"/>
  <c r="AF55" i="1"/>
  <c r="AF56" i="1"/>
  <c r="AF57" i="1"/>
  <c r="AF58" i="1"/>
  <c r="AF59" i="1"/>
  <c r="AF61" i="1"/>
  <c r="AE8" i="1"/>
  <c r="AE9" i="1"/>
  <c r="AE10" i="1"/>
  <c r="AE11" i="1"/>
  <c r="AE13" i="1"/>
  <c r="AE14" i="1"/>
  <c r="AE15" i="1"/>
  <c r="AE16" i="1"/>
  <c r="AE17" i="1"/>
  <c r="AE19" i="1"/>
  <c r="AE20" i="1"/>
  <c r="AE21" i="1"/>
  <c r="AE22" i="1"/>
  <c r="AE23" i="1"/>
  <c r="AE25" i="1"/>
  <c r="AE26" i="1"/>
  <c r="AE27" i="1"/>
  <c r="AE28" i="1"/>
  <c r="AE29" i="1"/>
  <c r="AE31" i="1"/>
  <c r="AE32" i="1"/>
  <c r="AE33" i="1"/>
  <c r="AE34" i="1"/>
  <c r="AE35" i="1"/>
  <c r="AE37" i="1"/>
  <c r="AE38" i="1"/>
  <c r="AE39" i="1"/>
  <c r="AE40" i="1"/>
  <c r="AE41" i="1"/>
  <c r="AE43" i="1"/>
  <c r="AE44" i="1"/>
  <c r="AE45" i="1"/>
  <c r="AE46" i="1"/>
  <c r="AE47" i="1"/>
  <c r="AE49" i="1"/>
  <c r="AE50" i="1"/>
  <c r="AE51" i="1"/>
  <c r="AE52" i="1"/>
  <c r="AE53" i="1"/>
  <c r="AE55" i="1"/>
  <c r="AE56" i="1"/>
  <c r="AE57" i="1"/>
  <c r="AE58" i="1"/>
  <c r="AE59" i="1"/>
  <c r="AE61" i="1"/>
  <c r="AD8" i="1"/>
  <c r="AK8" i="1" s="1"/>
  <c r="AD9" i="1"/>
  <c r="AK9" i="1" s="1"/>
  <c r="AD10" i="1"/>
  <c r="AK10" i="1" s="1"/>
  <c r="AD11" i="1"/>
  <c r="AD13" i="1"/>
  <c r="AK13" i="1" s="1"/>
  <c r="AD14" i="1"/>
  <c r="AD15" i="1"/>
  <c r="AK15" i="1" s="1"/>
  <c r="AD16" i="1"/>
  <c r="AK16" i="1" s="1"/>
  <c r="AD17" i="1"/>
  <c r="AK17" i="1" s="1"/>
  <c r="AD19" i="1"/>
  <c r="AD20" i="1"/>
  <c r="AK20" i="1" s="1"/>
  <c r="AD21" i="1"/>
  <c r="AD22" i="1"/>
  <c r="AK22" i="1" s="1"/>
  <c r="AD23" i="1"/>
  <c r="AK23" i="1" s="1"/>
  <c r="AD25" i="1"/>
  <c r="AK25" i="1" s="1"/>
  <c r="AD26" i="1"/>
  <c r="AD27" i="1"/>
  <c r="AK27" i="1" s="1"/>
  <c r="AD28" i="1"/>
  <c r="AD29" i="1"/>
  <c r="AK29" i="1" s="1"/>
  <c r="AD31" i="1"/>
  <c r="AK31" i="1" s="1"/>
  <c r="AD32" i="1"/>
  <c r="AK32" i="1" s="1"/>
  <c r="AD33" i="1"/>
  <c r="AD34" i="1"/>
  <c r="AK34" i="1" s="1"/>
  <c r="AD35" i="1"/>
  <c r="AD37" i="1"/>
  <c r="AK37" i="1" s="1"/>
  <c r="AD38" i="1"/>
  <c r="AK38" i="1" s="1"/>
  <c r="AD39" i="1"/>
  <c r="AK39" i="1" s="1"/>
  <c r="AD40" i="1"/>
  <c r="AD41" i="1"/>
  <c r="AK41" i="1" s="1"/>
  <c r="AD43" i="1"/>
  <c r="AD44" i="1"/>
  <c r="AK44" i="1" s="1"/>
  <c r="AD45" i="1"/>
  <c r="AK45" i="1" s="1"/>
  <c r="AD46" i="1"/>
  <c r="AK46" i="1" s="1"/>
  <c r="AD47" i="1"/>
  <c r="AD49" i="1"/>
  <c r="AK49" i="1" s="1"/>
  <c r="AD50" i="1"/>
  <c r="AD51" i="1"/>
  <c r="AK51" i="1" s="1"/>
  <c r="AD52" i="1"/>
  <c r="AK52" i="1" s="1"/>
  <c r="AD53" i="1"/>
  <c r="AK53" i="1" s="1"/>
  <c r="AD55" i="1"/>
  <c r="AD56" i="1"/>
  <c r="AK56" i="1" s="1"/>
  <c r="AD57" i="1"/>
  <c r="AD58" i="1"/>
  <c r="AK58" i="1" s="1"/>
  <c r="AD59" i="1"/>
  <c r="AK59" i="1" s="1"/>
  <c r="AD61" i="1"/>
  <c r="AK61" i="1" s="1"/>
  <c r="AA8" i="1"/>
  <c r="AA9" i="1"/>
  <c r="AA10" i="1"/>
  <c r="AA11" i="1"/>
  <c r="AA13" i="1"/>
  <c r="AA14" i="1"/>
  <c r="AA15" i="1"/>
  <c r="AA16" i="1"/>
  <c r="AA17" i="1"/>
  <c r="AA19" i="1"/>
  <c r="AA20" i="1"/>
  <c r="AA21" i="1"/>
  <c r="AA22" i="1"/>
  <c r="AA23" i="1"/>
  <c r="AA25" i="1"/>
  <c r="AA26" i="1"/>
  <c r="AA27" i="1"/>
  <c r="AA28" i="1"/>
  <c r="AA29" i="1"/>
  <c r="AA31" i="1"/>
  <c r="AA32" i="1"/>
  <c r="AA33" i="1"/>
  <c r="AA34" i="1"/>
  <c r="AA35" i="1"/>
  <c r="AA37" i="1"/>
  <c r="AA38" i="1"/>
  <c r="AA39" i="1"/>
  <c r="AA40" i="1"/>
  <c r="AA41" i="1"/>
  <c r="AA43" i="1"/>
  <c r="AA44" i="1"/>
  <c r="AA45" i="1"/>
  <c r="AA46" i="1"/>
  <c r="AA47" i="1"/>
  <c r="AA49" i="1"/>
  <c r="AA50" i="1"/>
  <c r="AA51" i="1"/>
  <c r="AA52" i="1"/>
  <c r="AA53" i="1"/>
  <c r="AA55" i="1"/>
  <c r="AA56" i="1"/>
  <c r="AA57" i="1"/>
  <c r="AA58" i="1"/>
  <c r="AA59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S30" i="1" s="1"/>
  <c r="T31" i="1"/>
  <c r="T32" i="1"/>
  <c r="T33" i="1"/>
  <c r="T34" i="1"/>
  <c r="S34" i="1" s="1"/>
  <c r="T35" i="1"/>
  <c r="T36" i="1"/>
  <c r="S36" i="1" s="1"/>
  <c r="T37" i="1"/>
  <c r="T38" i="1"/>
  <c r="T39" i="1"/>
  <c r="T40" i="1"/>
  <c r="S40" i="1" s="1"/>
  <c r="T41" i="1"/>
  <c r="T42" i="1"/>
  <c r="S42" i="1" s="1"/>
  <c r="T43" i="1"/>
  <c r="T44" i="1"/>
  <c r="T45" i="1"/>
  <c r="T46" i="1"/>
  <c r="S46" i="1" s="1"/>
  <c r="T47" i="1"/>
  <c r="T48" i="1"/>
  <c r="S48" i="1" s="1"/>
  <c r="T49" i="1"/>
  <c r="T50" i="1"/>
  <c r="T51" i="1"/>
  <c r="T52" i="1"/>
  <c r="S52" i="1" s="1"/>
  <c r="T53" i="1"/>
  <c r="T54" i="1"/>
  <c r="S54" i="1" s="1"/>
  <c r="T55" i="1"/>
  <c r="T56" i="1"/>
  <c r="T57" i="1"/>
  <c r="T58" i="1"/>
  <c r="S58" i="1" s="1"/>
  <c r="T59" i="1"/>
  <c r="T60" i="1"/>
  <c r="S60" i="1" s="1"/>
  <c r="T6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1" i="1"/>
  <c r="S32" i="1"/>
  <c r="S33" i="1"/>
  <c r="S35" i="1"/>
  <c r="S37" i="1"/>
  <c r="S38" i="1"/>
  <c r="S39" i="1"/>
  <c r="S41" i="1"/>
  <c r="S43" i="1"/>
  <c r="S44" i="1"/>
  <c r="S45" i="1"/>
  <c r="S47" i="1"/>
  <c r="S49" i="1"/>
  <c r="S50" i="1"/>
  <c r="S51" i="1"/>
  <c r="S53" i="1"/>
  <c r="S55" i="1"/>
  <c r="S56" i="1"/>
  <c r="S57" i="1"/>
  <c r="S59" i="1"/>
  <c r="S61" i="1"/>
  <c r="R8" i="1"/>
  <c r="R9" i="1"/>
  <c r="R10" i="1"/>
  <c r="R11" i="1"/>
  <c r="R13" i="1"/>
  <c r="R14" i="1"/>
  <c r="R15" i="1"/>
  <c r="R16" i="1"/>
  <c r="R17" i="1"/>
  <c r="R19" i="1"/>
  <c r="R20" i="1"/>
  <c r="R21" i="1"/>
  <c r="R22" i="1"/>
  <c r="R23" i="1"/>
  <c r="R25" i="1"/>
  <c r="R26" i="1"/>
  <c r="R27" i="1"/>
  <c r="R28" i="1"/>
  <c r="R29" i="1"/>
  <c r="R31" i="1"/>
  <c r="R32" i="1"/>
  <c r="R33" i="1"/>
  <c r="R34" i="1"/>
  <c r="R35" i="1"/>
  <c r="R37" i="1"/>
  <c r="R38" i="1"/>
  <c r="R39" i="1"/>
  <c r="R40" i="1"/>
  <c r="R41" i="1"/>
  <c r="R43" i="1"/>
  <c r="R44" i="1"/>
  <c r="R45" i="1"/>
  <c r="R46" i="1"/>
  <c r="R47" i="1"/>
  <c r="R49" i="1"/>
  <c r="R50" i="1"/>
  <c r="R51" i="1"/>
  <c r="R52" i="1"/>
  <c r="R53" i="1"/>
  <c r="R55" i="1"/>
  <c r="R56" i="1"/>
  <c r="R57" i="1"/>
  <c r="R58" i="1"/>
  <c r="R59" i="1"/>
  <c r="R61" i="1"/>
  <c r="Q8" i="1"/>
  <c r="AB8" i="1" s="1"/>
  <c r="Q9" i="1"/>
  <c r="AB9" i="1" s="1"/>
  <c r="Q10" i="1"/>
  <c r="Q11" i="1"/>
  <c r="AB11" i="1" s="1"/>
  <c r="Q13" i="1"/>
  <c r="Q14" i="1"/>
  <c r="Q15" i="1"/>
  <c r="AB15" i="1" s="1"/>
  <c r="Q16" i="1"/>
  <c r="Q17" i="1"/>
  <c r="Q19" i="1"/>
  <c r="AB19" i="1" s="1"/>
  <c r="Q20" i="1"/>
  <c r="AB20" i="1" s="1"/>
  <c r="Q21" i="1"/>
  <c r="AB21" i="1" s="1"/>
  <c r="Q22" i="1"/>
  <c r="Q23" i="1"/>
  <c r="AB23" i="1" s="1"/>
  <c r="Q25" i="1"/>
  <c r="Q26" i="1"/>
  <c r="AB26" i="1" s="1"/>
  <c r="Q27" i="1"/>
  <c r="AB27" i="1" s="1"/>
  <c r="Q28" i="1"/>
  <c r="Q29" i="1"/>
  <c r="Q31" i="1"/>
  <c r="Q32" i="1"/>
  <c r="Q33" i="1"/>
  <c r="AB33" i="1" s="1"/>
  <c r="Q34" i="1"/>
  <c r="Q35" i="1"/>
  <c r="Q37" i="1"/>
  <c r="Q38" i="1"/>
  <c r="Q39" i="1"/>
  <c r="Q40" i="1"/>
  <c r="Q41" i="1"/>
  <c r="Q43" i="1"/>
  <c r="Q44" i="1"/>
  <c r="AB44" i="1" s="1"/>
  <c r="Q45" i="1"/>
  <c r="AB45" i="1" s="1"/>
  <c r="Q46" i="1"/>
  <c r="Q47" i="1"/>
  <c r="Q49" i="1"/>
  <c r="Q50" i="1"/>
  <c r="Q51" i="1"/>
  <c r="AB51" i="1" s="1"/>
  <c r="Q52" i="1"/>
  <c r="Q53" i="1"/>
  <c r="Q55" i="1"/>
  <c r="Q56" i="1"/>
  <c r="Q57" i="1"/>
  <c r="AB57" i="1" s="1"/>
  <c r="Q58" i="1"/>
  <c r="Q59" i="1"/>
  <c r="Q6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J8" i="1"/>
  <c r="J9" i="1"/>
  <c r="J10" i="1"/>
  <c r="J11" i="1"/>
  <c r="J13" i="1"/>
  <c r="J14" i="1"/>
  <c r="J15" i="1"/>
  <c r="J16" i="1"/>
  <c r="J17" i="1"/>
  <c r="J19" i="1"/>
  <c r="J20" i="1"/>
  <c r="J21" i="1"/>
  <c r="J22" i="1"/>
  <c r="J23" i="1"/>
  <c r="J25" i="1"/>
  <c r="J26" i="1"/>
  <c r="J27" i="1"/>
  <c r="J28" i="1"/>
  <c r="J29" i="1"/>
  <c r="J31" i="1"/>
  <c r="J32" i="1"/>
  <c r="J33" i="1"/>
  <c r="J34" i="1"/>
  <c r="J35" i="1"/>
  <c r="J37" i="1"/>
  <c r="J38" i="1"/>
  <c r="J39" i="1"/>
  <c r="J40" i="1"/>
  <c r="J41" i="1"/>
  <c r="J43" i="1"/>
  <c r="J44" i="1"/>
  <c r="J45" i="1"/>
  <c r="J46" i="1"/>
  <c r="J47" i="1"/>
  <c r="J49" i="1"/>
  <c r="J50" i="1"/>
  <c r="J51" i="1"/>
  <c r="J52" i="1"/>
  <c r="J53" i="1"/>
  <c r="J55" i="1"/>
  <c r="J56" i="1"/>
  <c r="J57" i="1"/>
  <c r="J58" i="1"/>
  <c r="J59" i="1"/>
  <c r="J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H8" i="1"/>
  <c r="K8" i="1" s="1"/>
  <c r="H9" i="1"/>
  <c r="K9" i="1" s="1"/>
  <c r="H10" i="1"/>
  <c r="H11" i="1"/>
  <c r="K11" i="1" s="1"/>
  <c r="H12" i="1"/>
  <c r="K12" i="1" s="1"/>
  <c r="H13" i="1"/>
  <c r="K13" i="1" s="1"/>
  <c r="H14" i="1"/>
  <c r="H15" i="1"/>
  <c r="K15" i="1" s="1"/>
  <c r="H16" i="1"/>
  <c r="K16" i="1" s="1"/>
  <c r="H17" i="1"/>
  <c r="H18" i="1"/>
  <c r="K18" i="1" s="1"/>
  <c r="H19" i="1"/>
  <c r="H20" i="1"/>
  <c r="K20" i="1" s="1"/>
  <c r="H21" i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H33" i="1"/>
  <c r="K33" i="1" s="1"/>
  <c r="H34" i="1"/>
  <c r="K34" i="1" s="1"/>
  <c r="H35" i="1"/>
  <c r="H36" i="1"/>
  <c r="K36" i="1" s="1"/>
  <c r="H37" i="1"/>
  <c r="K37" i="1" s="1"/>
  <c r="H38" i="1"/>
  <c r="K38" i="1" s="1"/>
  <c r="H39" i="1"/>
  <c r="H40" i="1"/>
  <c r="K40" i="1" s="1"/>
  <c r="H41" i="1"/>
  <c r="K41" i="1" s="1"/>
  <c r="H42" i="1"/>
  <c r="K42" i="1" s="1"/>
  <c r="H43" i="1"/>
  <c r="H44" i="1"/>
  <c r="K44" i="1" s="1"/>
  <c r="H45" i="1"/>
  <c r="K45" i="1" s="1"/>
  <c r="H46" i="1"/>
  <c r="H47" i="1"/>
  <c r="K47" i="1" s="1"/>
  <c r="H48" i="1"/>
  <c r="K48" i="1" s="1"/>
  <c r="H49" i="1"/>
  <c r="K49" i="1" s="1"/>
  <c r="H50" i="1"/>
  <c r="H51" i="1"/>
  <c r="K51" i="1" s="1"/>
  <c r="H52" i="1"/>
  <c r="K52" i="1" s="1"/>
  <c r="H53" i="1"/>
  <c r="H54" i="1"/>
  <c r="K54" i="1" s="1"/>
  <c r="H55" i="1"/>
  <c r="K55" i="1" s="1"/>
  <c r="H56" i="1"/>
  <c r="K56" i="1" s="1"/>
  <c r="H57" i="1"/>
  <c r="H58" i="1"/>
  <c r="K58" i="1" s="1"/>
  <c r="H59" i="1"/>
  <c r="K59" i="1" s="1"/>
  <c r="H60" i="1"/>
  <c r="K60" i="1" s="1"/>
  <c r="H61" i="1"/>
  <c r="K61" i="1" s="1"/>
  <c r="D8" i="1"/>
  <c r="D9" i="1"/>
  <c r="D10" i="1"/>
  <c r="D11" i="1"/>
  <c r="L11" i="1" s="1"/>
  <c r="D12" i="1"/>
  <c r="D13" i="1"/>
  <c r="D14" i="1"/>
  <c r="D15" i="1"/>
  <c r="D16" i="1"/>
  <c r="D17" i="1"/>
  <c r="D18" i="1"/>
  <c r="D19" i="1"/>
  <c r="D20" i="1"/>
  <c r="L20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O53" i="1" s="1"/>
  <c r="D54" i="1"/>
  <c r="D55" i="1"/>
  <c r="D56" i="1"/>
  <c r="D57" i="1"/>
  <c r="D58" i="1"/>
  <c r="D59" i="1"/>
  <c r="D60" i="1"/>
  <c r="D61" i="1"/>
  <c r="AB56" i="1" l="1"/>
  <c r="K53" i="1"/>
  <c r="L53" i="1" s="1"/>
  <c r="K17" i="1"/>
  <c r="AB47" i="1"/>
  <c r="K46" i="1"/>
  <c r="K10" i="1"/>
  <c r="L10" i="1" s="1"/>
  <c r="AB61" i="1"/>
  <c r="AB53" i="1"/>
  <c r="AC53" i="1" s="1"/>
  <c r="AB39" i="1"/>
  <c r="AM39" i="1" s="1"/>
  <c r="AB32" i="1"/>
  <c r="AB25" i="1"/>
  <c r="AB17" i="1"/>
  <c r="AC17" i="1" s="1"/>
  <c r="AB10" i="1"/>
  <c r="AK57" i="1"/>
  <c r="AK50" i="1"/>
  <c r="AL50" i="1" s="1"/>
  <c r="AK35" i="1"/>
  <c r="AK28" i="1"/>
  <c r="AK21" i="1"/>
  <c r="AL21" i="1" s="1"/>
  <c r="AK14" i="1"/>
  <c r="AQ43" i="1"/>
  <c r="AQ39" i="1"/>
  <c r="K39" i="1"/>
  <c r="AM45" i="1"/>
  <c r="AL9" i="1"/>
  <c r="AQ45" i="1"/>
  <c r="AQ9" i="1"/>
  <c r="L32" i="1"/>
  <c r="K32" i="1"/>
  <c r="AB22" i="1"/>
  <c r="AL22" i="1" s="1"/>
  <c r="BS50" i="10"/>
  <c r="BY50" i="10"/>
  <c r="BR50" i="10" s="1"/>
  <c r="BS14" i="10"/>
  <c r="BY14" i="10"/>
  <c r="BR14" i="10" s="1"/>
  <c r="AL27" i="1"/>
  <c r="AM27" i="1"/>
  <c r="AC27" i="1"/>
  <c r="M14" i="1"/>
  <c r="K50" i="1"/>
  <c r="K14" i="1"/>
  <c r="AB58" i="1"/>
  <c r="AL58" i="1" s="1"/>
  <c r="AB37" i="1"/>
  <c r="AQ52" i="1"/>
  <c r="AQ16" i="1"/>
  <c r="M50" i="1"/>
  <c r="K43" i="1"/>
  <c r="L43" i="1" s="1"/>
  <c r="K19" i="1"/>
  <c r="L19" i="1" s="1"/>
  <c r="AB50" i="1"/>
  <c r="AB43" i="1"/>
  <c r="AC43" i="1" s="1"/>
  <c r="AB35" i="1"/>
  <c r="AM35" i="1" s="1"/>
  <c r="AB28" i="1"/>
  <c r="AB14" i="1"/>
  <c r="AK47" i="1"/>
  <c r="AL47" i="1" s="1"/>
  <c r="AK40" i="1"/>
  <c r="AK33" i="1"/>
  <c r="AL33" i="1" s="1"/>
  <c r="AK26" i="1"/>
  <c r="AL26" i="1" s="1"/>
  <c r="AK11" i="1"/>
  <c r="AQ57" i="1"/>
  <c r="AQ21" i="1"/>
  <c r="BS46" i="10"/>
  <c r="AF30" i="5"/>
  <c r="G30" i="5" s="1"/>
  <c r="F30" i="5" s="1"/>
  <c r="D30" i="5" s="1"/>
  <c r="AF24" i="5"/>
  <c r="G24" i="5" s="1"/>
  <c r="F24" i="5" s="1"/>
  <c r="D24" i="5" s="1"/>
  <c r="AB49" i="1"/>
  <c r="AB41" i="1"/>
  <c r="AL41" i="1" s="1"/>
  <c r="AB34" i="1"/>
  <c r="AL34" i="1" s="1"/>
  <c r="AB13" i="1"/>
  <c r="AL13" i="1" s="1"/>
  <c r="AQ50" i="1"/>
  <c r="AQ38" i="1"/>
  <c r="AQ14" i="1"/>
  <c r="BY41" i="10"/>
  <c r="BR41" i="10" s="1"/>
  <c r="M41" i="1" s="1"/>
  <c r="BY59" i="10"/>
  <c r="BR59" i="10" s="1"/>
  <c r="M59" i="1" s="1"/>
  <c r="BY23" i="10"/>
  <c r="BR23" i="10" s="1"/>
  <c r="M23" i="1" s="1"/>
  <c r="BS10" i="10"/>
  <c r="K35" i="1"/>
  <c r="L35" i="1" s="1"/>
  <c r="AB55" i="1"/>
  <c r="AB40" i="1"/>
  <c r="AQ31" i="1"/>
  <c r="AB46" i="1"/>
  <c r="AM46" i="1" s="1"/>
  <c r="CN53" i="10"/>
  <c r="AQ30" i="1"/>
  <c r="AQ18" i="1"/>
  <c r="AQ12" i="1"/>
  <c r="K57" i="1"/>
  <c r="K21" i="1"/>
  <c r="AB59" i="1"/>
  <c r="AM59" i="1" s="1"/>
  <c r="AB52" i="1"/>
  <c r="AC52" i="1" s="1"/>
  <c r="AB38" i="1"/>
  <c r="AB31" i="1"/>
  <c r="AC31" i="1" s="1"/>
  <c r="AB16" i="1"/>
  <c r="AC16" i="1" s="1"/>
  <c r="S29" i="1"/>
  <c r="AQ59" i="1"/>
  <c r="AQ53" i="1"/>
  <c r="AQ35" i="1"/>
  <c r="AQ23" i="1"/>
  <c r="AQ17" i="1"/>
  <c r="AB60" i="1"/>
  <c r="AL60" i="1" s="1"/>
  <c r="AB54" i="1"/>
  <c r="AM54" i="1" s="1"/>
  <c r="AB48" i="1"/>
  <c r="AM48" i="1" s="1"/>
  <c r="AB42" i="1"/>
  <c r="AB36" i="1"/>
  <c r="AB30" i="1"/>
  <c r="AM30" i="1" s="1"/>
  <c r="AB24" i="1"/>
  <c r="AB18" i="1"/>
  <c r="AC18" i="1" s="1"/>
  <c r="AB12" i="1"/>
  <c r="AM12" i="1" s="1"/>
  <c r="AM23" i="1"/>
  <c r="AL23" i="1"/>
  <c r="AC23" i="1"/>
  <c r="AC51" i="1"/>
  <c r="AM51" i="1"/>
  <c r="AL51" i="1"/>
  <c r="AM37" i="1"/>
  <c r="AL37" i="1"/>
  <c r="AC37" i="1"/>
  <c r="AC15" i="1"/>
  <c r="AM15" i="1"/>
  <c r="AL15" i="1"/>
  <c r="AM43" i="1"/>
  <c r="AL35" i="1"/>
  <c r="AM49" i="1"/>
  <c r="AL49" i="1"/>
  <c r="AC49" i="1"/>
  <c r="AM41" i="1"/>
  <c r="AM13" i="1"/>
  <c r="AM55" i="1"/>
  <c r="AC55" i="1"/>
  <c r="AM47" i="1"/>
  <c r="AC47" i="1"/>
  <c r="AC33" i="1"/>
  <c r="AM33" i="1"/>
  <c r="AM19" i="1"/>
  <c r="AC19" i="1"/>
  <c r="AM11" i="1"/>
  <c r="AL11" i="1"/>
  <c r="AC11" i="1"/>
  <c r="AM61" i="1"/>
  <c r="AL61" i="1"/>
  <c r="AC61" i="1"/>
  <c r="AM53" i="1"/>
  <c r="AL53" i="1"/>
  <c r="AM25" i="1"/>
  <c r="AL25" i="1"/>
  <c r="AC25" i="1"/>
  <c r="AM17" i="1"/>
  <c r="AL17" i="1"/>
  <c r="AM31" i="1"/>
  <c r="AB29" i="1"/>
  <c r="AL57" i="1"/>
  <c r="L56" i="1"/>
  <c r="AL18" i="1"/>
  <c r="L57" i="1"/>
  <c r="L51" i="1"/>
  <c r="L45" i="1"/>
  <c r="L39" i="1"/>
  <c r="L33" i="1"/>
  <c r="L27" i="1"/>
  <c r="L21" i="1"/>
  <c r="L15" i="1"/>
  <c r="L9" i="1"/>
  <c r="O41" i="1"/>
  <c r="AM56" i="1"/>
  <c r="AL56" i="1"/>
  <c r="AC56" i="1"/>
  <c r="AM34" i="1"/>
  <c r="AM20" i="1"/>
  <c r="AL20" i="1"/>
  <c r="AC20" i="1"/>
  <c r="AQ60" i="1"/>
  <c r="AQ54" i="1"/>
  <c r="AQ48" i="1"/>
  <c r="AQ42" i="1"/>
  <c r="AQ36" i="1"/>
  <c r="AQ24" i="1"/>
  <c r="BY56" i="10"/>
  <c r="BR56" i="10" s="1"/>
  <c r="M56" i="1" s="1"/>
  <c r="BS56" i="10"/>
  <c r="BY44" i="10"/>
  <c r="BR44" i="10" s="1"/>
  <c r="M44" i="1" s="1"/>
  <c r="BS44" i="10"/>
  <c r="BY38" i="10"/>
  <c r="BR38" i="10" s="1"/>
  <c r="M38" i="1" s="1"/>
  <c r="BS38" i="10"/>
  <c r="BY26" i="10"/>
  <c r="BR26" i="10" s="1"/>
  <c r="M26" i="1" s="1"/>
  <c r="BS26" i="10"/>
  <c r="BY20" i="10"/>
  <c r="BR20" i="10" s="1"/>
  <c r="BS20" i="10"/>
  <c r="BY8" i="10"/>
  <c r="BR8" i="10" s="1"/>
  <c r="BS8" i="10"/>
  <c r="L38" i="1"/>
  <c r="L8" i="1"/>
  <c r="AM26" i="1"/>
  <c r="AC26" i="1"/>
  <c r="AL45" i="1"/>
  <c r="AM42" i="1"/>
  <c r="AL42" i="1"/>
  <c r="AC42" i="1"/>
  <c r="L61" i="1"/>
  <c r="L55" i="1"/>
  <c r="L49" i="1"/>
  <c r="L37" i="1"/>
  <c r="L31" i="1"/>
  <c r="L25" i="1"/>
  <c r="L13" i="1"/>
  <c r="O29" i="1"/>
  <c r="AL46" i="1"/>
  <c r="AC46" i="1"/>
  <c r="AM32" i="1"/>
  <c r="AL32" i="1"/>
  <c r="AC32" i="1"/>
  <c r="AM10" i="1"/>
  <c r="AL10" i="1"/>
  <c r="AC10" i="1"/>
  <c r="AK43" i="1"/>
  <c r="AM57" i="1"/>
  <c r="AM21" i="1"/>
  <c r="L50" i="1"/>
  <c r="AM24" i="1"/>
  <c r="AL24" i="1"/>
  <c r="AC24" i="1"/>
  <c r="L60" i="1"/>
  <c r="L54" i="1"/>
  <c r="L48" i="1"/>
  <c r="L42" i="1"/>
  <c r="L36" i="1"/>
  <c r="L30" i="1"/>
  <c r="L24" i="1"/>
  <c r="L18" i="1"/>
  <c r="L12" i="1"/>
  <c r="O17" i="1"/>
  <c r="AM38" i="1"/>
  <c r="AL38" i="1"/>
  <c r="AC38" i="1"/>
  <c r="AL16" i="1"/>
  <c r="AQ33" i="1"/>
  <c r="AQ15" i="1"/>
  <c r="BY32" i="10"/>
  <c r="BR32" i="10" s="1"/>
  <c r="M32" i="1" s="1"/>
  <c r="L26" i="1"/>
  <c r="AM40" i="1"/>
  <c r="AL40" i="1"/>
  <c r="AC40" i="1"/>
  <c r="AM60" i="1"/>
  <c r="AC60" i="1"/>
  <c r="AM36" i="1"/>
  <c r="AL36" i="1"/>
  <c r="AC36" i="1"/>
  <c r="L59" i="1"/>
  <c r="L47" i="1"/>
  <c r="L41" i="1"/>
  <c r="L29" i="1"/>
  <c r="L23" i="1"/>
  <c r="L17" i="1"/>
  <c r="M8" i="1"/>
  <c r="AM44" i="1"/>
  <c r="AL44" i="1"/>
  <c r="AC44" i="1"/>
  <c r="AM22" i="1"/>
  <c r="AC22" i="1"/>
  <c r="AM8" i="1"/>
  <c r="AL8" i="1"/>
  <c r="AC8" i="1"/>
  <c r="AC57" i="1"/>
  <c r="AC45" i="1"/>
  <c r="AC21" i="1"/>
  <c r="AC9" i="1"/>
  <c r="AK55" i="1"/>
  <c r="AL55" i="1" s="1"/>
  <c r="AK19" i="1"/>
  <c r="AL19" i="1" s="1"/>
  <c r="AM9" i="1"/>
  <c r="L44" i="1"/>
  <c r="L14" i="1"/>
  <c r="M20" i="1"/>
  <c r="AL54" i="1"/>
  <c r="AC54" i="1"/>
  <c r="AC30" i="1"/>
  <c r="M16" i="1"/>
  <c r="M10" i="1"/>
  <c r="L58" i="1"/>
  <c r="L52" i="1"/>
  <c r="L46" i="1"/>
  <c r="L40" i="1"/>
  <c r="L34" i="1"/>
  <c r="L28" i="1"/>
  <c r="L22" i="1"/>
  <c r="L16" i="1"/>
  <c r="M58" i="1"/>
  <c r="M52" i="1"/>
  <c r="M46" i="1"/>
  <c r="M40" i="1"/>
  <c r="M34" i="1"/>
  <c r="M28" i="1"/>
  <c r="M22" i="1"/>
  <c r="AM50" i="1"/>
  <c r="AC50" i="1"/>
  <c r="AM28" i="1"/>
  <c r="AL28" i="1"/>
  <c r="AC28" i="1"/>
  <c r="AM14" i="1"/>
  <c r="AL14" i="1"/>
  <c r="AC14" i="1"/>
  <c r="BY57" i="10"/>
  <c r="BR57" i="10" s="1"/>
  <c r="M57" i="1" s="1"/>
  <c r="BS57" i="10"/>
  <c r="BY51" i="10"/>
  <c r="BR51" i="10" s="1"/>
  <c r="M51" i="1" s="1"/>
  <c r="BS51" i="10"/>
  <c r="BY45" i="10"/>
  <c r="BR45" i="10" s="1"/>
  <c r="M45" i="1" s="1"/>
  <c r="BS45" i="10"/>
  <c r="BY39" i="10"/>
  <c r="BR39" i="10" s="1"/>
  <c r="M39" i="1" s="1"/>
  <c r="BS39" i="10"/>
  <c r="BY33" i="10"/>
  <c r="BR33" i="10" s="1"/>
  <c r="M33" i="1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M15" i="1" s="1"/>
  <c r="BS15" i="10"/>
  <c r="BY9" i="10"/>
  <c r="BR9" i="10" s="1"/>
  <c r="M9" i="1" s="1"/>
  <c r="BS9" i="10"/>
  <c r="CT57" i="10"/>
  <c r="CM57" i="10" s="1"/>
  <c r="O57" i="1" s="1"/>
  <c r="CN57" i="10"/>
  <c r="CT51" i="10"/>
  <c r="CM51" i="10" s="1"/>
  <c r="O51" i="1" s="1"/>
  <c r="CN51" i="10"/>
  <c r="CT45" i="10"/>
  <c r="CM45" i="10" s="1"/>
  <c r="O45" i="1" s="1"/>
  <c r="CN45" i="10"/>
  <c r="CT39" i="10"/>
  <c r="CM39" i="10" s="1"/>
  <c r="O39" i="1" s="1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BS52" i="10"/>
  <c r="BS16" i="10"/>
  <c r="BV41" i="10"/>
  <c r="BY61" i="10"/>
  <c r="BR61" i="10" s="1"/>
  <c r="M61" i="1" s="1"/>
  <c r="BS61" i="10"/>
  <c r="BY55" i="10"/>
  <c r="BR55" i="10" s="1"/>
  <c r="M55" i="1" s="1"/>
  <c r="BS55" i="10"/>
  <c r="BY49" i="10"/>
  <c r="BR49" i="10" s="1"/>
  <c r="M49" i="1" s="1"/>
  <c r="BS49" i="10"/>
  <c r="BY43" i="10"/>
  <c r="BR43" i="10" s="1"/>
  <c r="M43" i="1" s="1"/>
  <c r="BS43" i="10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BS40" i="10"/>
  <c r="BW23" i="10"/>
  <c r="BS60" i="10"/>
  <c r="BY60" i="10"/>
  <c r="BR60" i="10" s="1"/>
  <c r="M60" i="1" s="1"/>
  <c r="BS54" i="10"/>
  <c r="BY54" i="10"/>
  <c r="BR54" i="10" s="1"/>
  <c r="M54" i="1" s="1"/>
  <c r="BS48" i="10"/>
  <c r="BY48" i="10"/>
  <c r="BR48" i="10" s="1"/>
  <c r="M48" i="1" s="1"/>
  <c r="BS42" i="10"/>
  <c r="BY42" i="10"/>
  <c r="BR42" i="10" s="1"/>
  <c r="M42" i="1" s="1"/>
  <c r="BS36" i="10"/>
  <c r="BY36" i="10"/>
  <c r="BR36" i="10" s="1"/>
  <c r="M36" i="1" s="1"/>
  <c r="BS30" i="10"/>
  <c r="BY30" i="10"/>
  <c r="BR30" i="10" s="1"/>
  <c r="M30" i="1" s="1"/>
  <c r="BS24" i="10"/>
  <c r="BY24" i="10"/>
  <c r="BR24" i="10" s="1"/>
  <c r="M24" i="1" s="1"/>
  <c r="BS18" i="10"/>
  <c r="BY18" i="10"/>
  <c r="BR18" i="10" s="1"/>
  <c r="M18" i="1" s="1"/>
  <c r="BS12" i="10"/>
  <c r="BY12" i="10"/>
  <c r="BR12" i="10" s="1"/>
  <c r="M12" i="1" s="1"/>
  <c r="CO36" i="10"/>
  <c r="CP18" i="10"/>
  <c r="CR54" i="10"/>
  <c r="CR36" i="10"/>
  <c r="CS36" i="10"/>
  <c r="CS18" i="10"/>
  <c r="BS34" i="10"/>
  <c r="BY53" i="10"/>
  <c r="BR53" i="10" s="1"/>
  <c r="M53" i="1" s="1"/>
  <c r="BS53" i="10"/>
  <c r="BY47" i="10"/>
  <c r="BR47" i="10" s="1"/>
  <c r="M47" i="1" s="1"/>
  <c r="BS47" i="10"/>
  <c r="BY35" i="10"/>
  <c r="BR35" i="10" s="1"/>
  <c r="M35" i="1" s="1"/>
  <c r="BS35" i="10"/>
  <c r="BY29" i="10"/>
  <c r="BR29" i="10" s="1"/>
  <c r="M29" i="1" s="1"/>
  <c r="BS29" i="10"/>
  <c r="BY17" i="10"/>
  <c r="BR17" i="10" s="1"/>
  <c r="M17" i="1" s="1"/>
  <c r="BS17" i="10"/>
  <c r="BY11" i="10"/>
  <c r="BR11" i="10" s="1"/>
  <c r="M11" i="1" s="1"/>
  <c r="BS11" i="10"/>
  <c r="BS28" i="10"/>
  <c r="BW59" i="10"/>
  <c r="CT58" i="10"/>
  <c r="CM58" i="10" s="1"/>
  <c r="O58" i="1" s="1"/>
  <c r="CN58" i="10"/>
  <c r="CT52" i="10"/>
  <c r="CM52" i="10" s="1"/>
  <c r="O52" i="1" s="1"/>
  <c r="CN52" i="10"/>
  <c r="CT46" i="10"/>
  <c r="CM46" i="10" s="1"/>
  <c r="O46" i="1" s="1"/>
  <c r="CN46" i="10"/>
  <c r="CT40" i="10"/>
  <c r="CM40" i="10" s="1"/>
  <c r="O40" i="1" s="1"/>
  <c r="CN40" i="10"/>
  <c r="CT34" i="10"/>
  <c r="CM34" i="10" s="1"/>
  <c r="O34" i="1" s="1"/>
  <c r="CN34" i="10"/>
  <c r="CT28" i="10"/>
  <c r="CM28" i="10" s="1"/>
  <c r="O28" i="1" s="1"/>
  <c r="CN28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BS58" i="10"/>
  <c r="BS22" i="10"/>
  <c r="CT54" i="10"/>
  <c r="CM54" i="10" s="1"/>
  <c r="O54" i="1" s="1"/>
  <c r="CN54" i="10"/>
  <c r="CT59" i="10"/>
  <c r="CM59" i="10" s="1"/>
  <c r="O59" i="1" s="1"/>
  <c r="CN59" i="10"/>
  <c r="CT47" i="10"/>
  <c r="CM47" i="10" s="1"/>
  <c r="O47" i="1" s="1"/>
  <c r="CN47" i="10"/>
  <c r="CT35" i="10"/>
  <c r="CM35" i="10" s="1"/>
  <c r="O35" i="1" s="1"/>
  <c r="CN35" i="10"/>
  <c r="CT23" i="10"/>
  <c r="CM23" i="10" s="1"/>
  <c r="O23" i="1" s="1"/>
  <c r="CN23" i="10"/>
  <c r="CT11" i="10"/>
  <c r="CM11" i="10" s="1"/>
  <c r="O11" i="1" s="1"/>
  <c r="CN11" i="10"/>
  <c r="CN41" i="10"/>
  <c r="CT56" i="10"/>
  <c r="CM56" i="10" s="1"/>
  <c r="O56" i="1" s="1"/>
  <c r="CN56" i="10"/>
  <c r="CT50" i="10"/>
  <c r="CM50" i="10" s="1"/>
  <c r="O50" i="1" s="1"/>
  <c r="CN50" i="10"/>
  <c r="CT44" i="10"/>
  <c r="CM44" i="10" s="1"/>
  <c r="O44" i="1" s="1"/>
  <c r="CN44" i="10"/>
  <c r="CT38" i="10"/>
  <c r="CM38" i="10" s="1"/>
  <c r="O38" i="1" s="1"/>
  <c r="CN38" i="10"/>
  <c r="CT32" i="10"/>
  <c r="CM32" i="10" s="1"/>
  <c r="O32" i="1" s="1"/>
  <c r="CN32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O8" i="1" s="1"/>
  <c r="CN8" i="10"/>
  <c r="CN29" i="10"/>
  <c r="CT61" i="10"/>
  <c r="CM61" i="10" s="1"/>
  <c r="O61" i="1" s="1"/>
  <c r="CN61" i="10"/>
  <c r="CT55" i="10"/>
  <c r="CM55" i="10" s="1"/>
  <c r="O55" i="1" s="1"/>
  <c r="CN55" i="10"/>
  <c r="CT49" i="10"/>
  <c r="CM49" i="10" s="1"/>
  <c r="O49" i="1" s="1"/>
  <c r="CN49" i="10"/>
  <c r="CT43" i="10"/>
  <c r="CM43" i="10" s="1"/>
  <c r="O43" i="1" s="1"/>
  <c r="CN43" i="10"/>
  <c r="CT37" i="10"/>
  <c r="CM37" i="10" s="1"/>
  <c r="O37" i="1" s="1"/>
  <c r="CN37" i="10"/>
  <c r="CT31" i="10"/>
  <c r="CM31" i="10" s="1"/>
  <c r="O31" i="1" s="1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CN17" i="10"/>
  <c r="CT60" i="10"/>
  <c r="CM60" i="10" s="1"/>
  <c r="O60" i="1" s="1"/>
  <c r="CN60" i="10"/>
  <c r="CT48" i="10"/>
  <c r="CM48" i="10" s="1"/>
  <c r="O48" i="1" s="1"/>
  <c r="CN48" i="10"/>
  <c r="CT42" i="10"/>
  <c r="CM42" i="10" s="1"/>
  <c r="O42" i="1" s="1"/>
  <c r="CN42" i="10"/>
  <c r="CN36" i="10"/>
  <c r="CT36" i="10"/>
  <c r="CM36" i="10" s="1"/>
  <c r="O36" i="1" s="1"/>
  <c r="CT30" i="10"/>
  <c r="CM30" i="10" s="1"/>
  <c r="O30" i="1" s="1"/>
  <c r="CN30" i="10"/>
  <c r="CT24" i="10"/>
  <c r="CM24" i="10" s="1"/>
  <c r="O24" i="1" s="1"/>
  <c r="CN24" i="10"/>
  <c r="CT18" i="10"/>
  <c r="CM18" i="10" s="1"/>
  <c r="O18" i="1" s="1"/>
  <c r="CN18" i="10"/>
  <c r="CT12" i="10"/>
  <c r="CM12" i="10" s="1"/>
  <c r="O12" i="1" s="1"/>
  <c r="CN12" i="10"/>
  <c r="CO60" i="10"/>
  <c r="CO54" i="10"/>
  <c r="CO48" i="10"/>
  <c r="CO42" i="10"/>
  <c r="CO30" i="10"/>
  <c r="CO24" i="10"/>
  <c r="CO18" i="10"/>
  <c r="CO12" i="10"/>
  <c r="CP60" i="10"/>
  <c r="CP54" i="10"/>
  <c r="CP48" i="10"/>
  <c r="CP42" i="10"/>
  <c r="CP36" i="10"/>
  <c r="CP30" i="10"/>
  <c r="CP24" i="10"/>
  <c r="CP12" i="10"/>
  <c r="CQ60" i="10"/>
  <c r="CQ54" i="10"/>
  <c r="CQ48" i="10"/>
  <c r="CQ42" i="10"/>
  <c r="CQ36" i="10"/>
  <c r="CQ30" i="10"/>
  <c r="CQ24" i="10"/>
  <c r="CQ18" i="10"/>
  <c r="CQ12" i="10"/>
  <c r="CR60" i="10"/>
  <c r="CR48" i="10"/>
  <c r="CR42" i="10"/>
  <c r="CR30" i="10"/>
  <c r="CR24" i="10"/>
  <c r="CR18" i="10"/>
  <c r="CR12" i="10"/>
  <c r="CS60" i="10"/>
  <c r="CS54" i="10"/>
  <c r="CS48" i="10"/>
  <c r="CS42" i="10"/>
  <c r="CS30" i="10"/>
  <c r="CS24" i="10"/>
  <c r="CS12" i="10"/>
  <c r="CM7" i="4"/>
  <c r="AA145" i="13"/>
  <c r="AA218" i="13"/>
  <c r="AA216" i="13"/>
  <c r="AA148" i="13"/>
  <c r="AA228" i="13"/>
  <c r="AA180" i="13"/>
  <c r="AA163" i="13"/>
  <c r="AA247" i="13"/>
  <c r="AA204" i="13"/>
  <c r="AA98" i="13"/>
  <c r="AA206" i="13"/>
  <c r="AA158" i="13"/>
  <c r="AA220" i="13"/>
  <c r="AA84" i="13"/>
  <c r="AA153" i="13"/>
  <c r="AA226" i="13"/>
  <c r="AA169" i="13"/>
  <c r="AA89" i="13"/>
  <c r="AA94" i="13"/>
  <c r="AA141" i="13"/>
  <c r="AA157" i="13"/>
  <c r="AA109" i="13"/>
  <c r="AA121" i="13"/>
  <c r="AA190" i="13"/>
  <c r="AA212" i="13"/>
  <c r="AA82" i="13"/>
  <c r="AA80" i="13"/>
  <c r="AA224" i="13"/>
  <c r="AA230" i="13"/>
  <c r="AA241" i="13"/>
  <c r="AA231" i="13"/>
  <c r="AA110" i="13"/>
  <c r="AA149" i="13"/>
  <c r="AA138" i="13"/>
  <c r="AA227" i="13"/>
  <c r="AA178" i="13"/>
  <c r="AA236" i="13"/>
  <c r="AA142" i="13"/>
  <c r="AA100" i="13"/>
  <c r="AA253" i="13"/>
  <c r="AA213" i="13"/>
  <c r="AA203" i="13"/>
  <c r="AA137" i="13"/>
  <c r="AA103" i="13"/>
  <c r="AA164" i="13"/>
  <c r="AA126" i="13"/>
  <c r="AA217" i="13"/>
  <c r="AA117" i="13"/>
  <c r="AA174" i="13"/>
  <c r="AA112" i="13"/>
  <c r="AA96" i="13"/>
  <c r="AA201" i="13"/>
  <c r="AA166" i="13"/>
  <c r="AA114" i="13"/>
  <c r="AA249" i="13"/>
  <c r="AA159" i="13"/>
  <c r="AA194" i="13"/>
  <c r="AA130" i="13"/>
  <c r="AA93" i="13"/>
  <c r="AA173" i="13"/>
  <c r="AA207" i="13"/>
  <c r="AA242" i="13"/>
  <c r="AA186" i="13"/>
  <c r="AA210" i="13"/>
  <c r="AA83" i="13"/>
  <c r="AA162" i="13"/>
  <c r="AA150" i="13"/>
  <c r="AA244" i="13"/>
  <c r="AA156" i="13"/>
  <c r="AA125" i="13"/>
  <c r="AA127" i="13"/>
  <c r="AA191" i="13"/>
  <c r="AA85" i="13"/>
  <c r="AA248" i="13"/>
  <c r="AA160" i="13"/>
  <c r="AA234" i="13"/>
  <c r="AA144" i="13"/>
  <c r="AA214" i="13"/>
  <c r="AA152" i="13"/>
  <c r="AA97" i="13"/>
  <c r="AA168" i="13"/>
  <c r="AA235" i="13"/>
  <c r="AA185" i="13"/>
  <c r="AA146" i="13"/>
  <c r="AA215" i="13"/>
  <c r="AA170" i="13"/>
  <c r="AA209" i="13"/>
  <c r="AA181" i="13"/>
  <c r="AA99" i="13"/>
  <c r="AA237" i="13"/>
  <c r="AA183" i="13"/>
  <c r="AA111" i="13"/>
  <c r="AA131" i="13"/>
  <c r="AA102" i="13"/>
  <c r="AA107" i="13"/>
  <c r="AA222" i="13"/>
  <c r="AA199" i="13"/>
  <c r="AA143" i="13"/>
  <c r="AA205" i="13"/>
  <c r="AA229" i="13"/>
  <c r="AA108" i="13"/>
  <c r="AA189" i="13"/>
  <c r="AA116" i="13"/>
  <c r="AA165" i="13"/>
  <c r="AA243" i="13"/>
  <c r="AA113" i="13"/>
  <c r="AA139" i="13"/>
  <c r="AA184" i="13"/>
  <c r="AA161" i="13"/>
  <c r="AA192" i="13"/>
  <c r="AA233" i="13"/>
  <c r="AA135" i="13"/>
  <c r="AA245" i="13"/>
  <c r="AA119" i="13"/>
  <c r="AA123" i="13"/>
  <c r="AA195" i="13"/>
  <c r="AA155" i="13"/>
  <c r="AA133" i="13"/>
  <c r="AA136" i="13"/>
  <c r="AA128" i="13"/>
  <c r="AA232" i="13"/>
  <c r="AA154" i="13"/>
  <c r="AA225" i="13"/>
  <c r="AA202" i="13"/>
  <c r="AA177" i="13"/>
  <c r="AA167" i="13"/>
  <c r="AA2" i="13"/>
  <c r="AA238" i="13"/>
  <c r="AA182" i="13"/>
  <c r="AA239" i="13"/>
  <c r="AA198" i="13"/>
  <c r="AA92" i="13"/>
  <c r="AA208" i="13"/>
  <c r="AA179" i="13"/>
  <c r="AA124" i="13"/>
  <c r="AA122" i="13"/>
  <c r="AA172" i="13"/>
  <c r="AA250" i="13"/>
  <c r="AA104" i="13"/>
  <c r="AA129" i="13"/>
  <c r="AA176" i="13"/>
  <c r="AA134" i="13"/>
  <c r="AA87" i="13"/>
  <c r="AA86" i="13"/>
  <c r="AA140" i="13"/>
  <c r="AA211" i="13"/>
  <c r="AA193" i="13"/>
  <c r="AA147" i="13"/>
  <c r="AA246" i="13"/>
  <c r="AA252" i="13"/>
  <c r="AA95" i="13"/>
  <c r="AA251" i="13"/>
  <c r="AA132" i="13"/>
  <c r="AA221" i="13"/>
  <c r="AA196" i="13"/>
  <c r="AA88" i="13"/>
  <c r="AA219" i="13"/>
  <c r="AA115" i="13"/>
  <c r="AA187" i="13"/>
  <c r="AA101" i="13"/>
  <c r="AA105" i="13"/>
  <c r="AA91" i="13"/>
  <c r="AA197" i="13"/>
  <c r="AA200" i="13"/>
  <c r="AA188" i="13"/>
  <c r="AA175" i="13"/>
  <c r="AA120" i="13"/>
  <c r="AA240" i="13"/>
  <c r="AA81" i="13"/>
  <c r="AA151" i="13"/>
  <c r="AA223" i="13"/>
  <c r="AA106" i="13"/>
  <c r="AA118" i="13"/>
  <c r="AA171" i="13"/>
  <c r="AA90" i="13"/>
  <c r="AC12" i="1" l="1"/>
  <c r="AL30" i="1"/>
  <c r="AM58" i="1"/>
  <c r="AM16" i="1"/>
  <c r="AC34" i="1"/>
  <c r="AM18" i="1"/>
  <c r="AC59" i="1"/>
  <c r="AC13" i="1"/>
  <c r="AC35" i="1"/>
  <c r="AL59" i="1"/>
  <c r="AL39" i="1"/>
  <c r="AC39" i="1"/>
  <c r="AL52" i="1"/>
  <c r="AL43" i="1"/>
  <c r="AL31" i="1"/>
  <c r="AM52" i="1"/>
  <c r="AL12" i="1"/>
  <c r="AC48" i="1"/>
  <c r="AC58" i="1"/>
  <c r="AL48" i="1"/>
  <c r="AC41" i="1"/>
  <c r="AM29" i="1"/>
  <c r="AL29" i="1"/>
  <c r="AC29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M7" i="9"/>
  <c r="BE7" i="4" s="1"/>
  <c r="M7" i="4" s="1"/>
  <c r="AU7" i="10"/>
  <c r="CY7" i="10" s="1"/>
  <c r="CR7" i="10" s="1"/>
  <c r="M7" i="8"/>
  <c r="V7" i="10"/>
  <c r="CD7" i="10" s="1"/>
  <c r="BW7" i="10" s="1"/>
  <c r="G7" i="9"/>
  <c r="AY7" i="4" s="1"/>
  <c r="G7" i="4" s="1"/>
  <c r="Z7" i="10"/>
  <c r="CE7" i="10" s="1"/>
  <c r="BX7" i="10" s="1"/>
  <c r="T7" i="9"/>
  <c r="BL7" i="4" s="1"/>
  <c r="T7" i="4" s="1"/>
  <c r="EH7" i="8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63" i="13"/>
  <c r="AA10" i="13"/>
  <c r="AA75" i="13"/>
  <c r="AA40" i="13"/>
  <c r="AA34" i="13"/>
  <c r="AA55" i="13"/>
  <c r="AA60" i="13"/>
  <c r="AA9" i="13"/>
  <c r="AA5" i="13"/>
  <c r="AA23" i="13"/>
  <c r="AA38" i="13"/>
  <c r="AA27" i="13"/>
  <c r="AA67" i="13"/>
  <c r="AA8" i="13"/>
  <c r="AA25" i="13"/>
  <c r="AA78" i="13"/>
  <c r="AA6" i="13"/>
  <c r="AA46" i="13"/>
  <c r="AA79" i="13"/>
  <c r="AA65" i="13"/>
  <c r="AA45" i="13"/>
  <c r="AA36" i="13"/>
  <c r="AA76" i="13"/>
  <c r="AA18" i="13"/>
  <c r="AA71" i="13"/>
  <c r="AA32" i="13"/>
  <c r="AA41" i="13"/>
  <c r="AA59" i="13"/>
  <c r="AA66" i="13"/>
  <c r="AA12" i="13"/>
  <c r="AA52" i="13"/>
  <c r="AA47" i="13"/>
  <c r="AA72" i="13"/>
  <c r="AA44" i="13"/>
  <c r="AA33" i="13"/>
  <c r="AA14" i="13"/>
  <c r="AA31" i="13"/>
  <c r="AA58" i="13"/>
  <c r="AA62" i="13"/>
  <c r="AA61" i="13"/>
  <c r="AA7" i="13"/>
  <c r="AA30" i="13"/>
  <c r="AA53" i="13"/>
  <c r="AA42" i="13"/>
  <c r="AA48" i="13"/>
  <c r="AA11" i="13"/>
  <c r="AA70" i="13"/>
  <c r="AA57" i="13"/>
  <c r="AA35" i="13"/>
  <c r="AA74" i="13"/>
  <c r="AA68" i="13"/>
  <c r="AA43" i="13"/>
  <c r="AA37" i="13"/>
  <c r="AA15" i="13"/>
  <c r="AA26" i="13"/>
  <c r="AA17" i="13"/>
  <c r="AA16" i="13"/>
  <c r="AA77" i="13"/>
  <c r="AA64" i="13"/>
  <c r="AA73" i="13"/>
  <c r="AA29" i="13"/>
  <c r="AA13" i="13"/>
  <c r="AA20" i="13"/>
  <c r="AA50" i="13"/>
  <c r="AA22" i="13"/>
  <c r="AA39" i="13"/>
  <c r="AA69" i="13"/>
  <c r="AA56" i="13"/>
  <c r="AA21" i="13"/>
  <c r="AA19" i="13"/>
  <c r="AA49" i="13"/>
  <c r="AA51" i="13"/>
  <c r="AA28" i="13"/>
  <c r="AA24" i="13"/>
  <c r="AA54" i="13"/>
  <c r="E7" i="8" l="1"/>
  <c r="DZ7" i="8"/>
  <c r="E7" i="10"/>
  <c r="AX7" i="8"/>
  <c r="CQ7" i="8"/>
  <c r="CB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13" i="14"/>
  <c r="C38" i="14"/>
  <c r="M33" i="14"/>
  <c r="M36" i="14"/>
  <c r="M29" i="14"/>
  <c r="M31" i="14"/>
  <c r="C24" i="14"/>
  <c r="M17" i="14"/>
  <c r="I33" i="14"/>
  <c r="M35" i="14"/>
  <c r="M19" i="14"/>
  <c r="C12" i="14"/>
  <c r="C39" i="14"/>
  <c r="M32" i="14"/>
  <c r="M28" i="14"/>
  <c r="I21" i="14"/>
  <c r="M30" i="14"/>
  <c r="M26" i="14"/>
  <c r="I17" i="14"/>
  <c r="M12" i="14"/>
  <c r="M18" i="14"/>
  <c r="M27" i="14"/>
  <c r="M25" i="14"/>
  <c r="M23" i="14"/>
  <c r="M22" i="14"/>
  <c r="M8" i="14"/>
  <c r="M34" i="14"/>
  <c r="M21" i="14"/>
  <c r="I25" i="14"/>
  <c r="C18" i="14"/>
  <c r="M37" i="14"/>
  <c r="M7" i="14"/>
  <c r="F40" i="14"/>
  <c r="F5" i="14"/>
  <c r="C16" i="14"/>
  <c r="M13" i="14"/>
  <c r="M20" i="14"/>
  <c r="I29" i="14"/>
  <c r="M16" i="14"/>
  <c r="C14" i="14"/>
  <c r="I37" i="14"/>
  <c r="C20" i="14"/>
  <c r="M15" i="14"/>
  <c r="M38" i="14"/>
  <c r="M24" i="14"/>
  <c r="C10" i="14"/>
  <c r="M14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P11" i="14"/>
  <c r="M10" i="14"/>
  <c r="O37" i="14"/>
  <c r="F21" i="14"/>
  <c r="I8" i="14"/>
  <c r="C22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<sst xmlns="http://schemas.openxmlformats.org/spreadsheetml/2006/main" count="9241" uniqueCount="855">
  <si>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</si>
  <si>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</si>
  <si>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</si>
  <si>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</si>
  <si>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</si>
  <si>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</si>
  <si>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</si>
  <si>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</si>
  <si>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</si>
  <si>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</si>
  <si>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</si>
  <si>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</si>
  <si>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</si>
  <si>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</si>
  <si>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</si>
  <si>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</si>
  <si>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</si>
  <si>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</si>
  <si>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</si>
  <si>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</si>
  <si>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</si>
  <si>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</si>
  <si>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</si>
  <si>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</si>
  <si>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</si>
  <si>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</si>
  <si>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</si>
  <si>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</si>
  <si>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</si>
  <si>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</si>
  <si>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</si>
  <si>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</si>
  <si>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</si>
  <si>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</si>
  <si>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</si>
  <si>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</si>
  <si>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</si>
  <si>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</si>
  <si>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</si>
  <si>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</si>
  <si>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</si>
  <si>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</si>
  <si>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</si>
  <si>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</si>
  <si>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</si>
  <si>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</si>
  <si>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</si>
  <si>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</si>
  <si>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</si>
  <si>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</si>
  <si>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</si>
  <si>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</si>
  <si>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</si>
  <si>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</si>
  <si>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</si>
  <si>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</si>
  <si>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</si>
  <si>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</si>
  <si>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</si>
  <si>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</si>
  <si>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</si>
  <si>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</si>
  <si>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</si>
  <si>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</si>
  <si>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</si>
  <si>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</si>
  <si>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</si>
  <si>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</si>
  <si>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</si>
  <si>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</si>
  <si>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</si>
  <si>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</si>
  <si>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</si>
  <si>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</si>
  <si>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</si>
  <si>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</si>
  <si>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</si>
  <si>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</si>
  <si>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</si>
  <si>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</si>
  <si>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</si>
  <si>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</si>
  <si>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</si>
  <si>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</si>
  <si>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</si>
  <si>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</si>
  <si>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</si>
  <si>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</si>
  <si>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</si>
  <si>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</si>
  <si>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</si>
  <si>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</si>
  <si>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</si>
  <si>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</si>
  <si>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</si>
  <si>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</si>
  <si>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</si>
  <si>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</si>
  <si>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</si>
  <si>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</si>
  <si>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</si>
  <si>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</si>
  <si>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</si>
  <si>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</si>
  <si>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</si>
  <si>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</si>
  <si>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</si>
  <si>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</si>
  <si>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</si>
  <si>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</si>
  <si>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</si>
  <si>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</si>
  <si>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</si>
  <si>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</si>
  <si>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</si>
  <si>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</si>
  <si>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</si>
  <si>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</si>
  <si>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</si>
  <si>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</si>
  <si>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</si>
  <si>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</si>
  <si>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</si>
  <si>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</si>
  <si>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</si>
  <si>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</si>
  <si>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</si>
  <si>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</si>
  <si>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</si>
  <si>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</si>
  <si>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</si>
  <si>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</si>
  <si>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</si>
  <si>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</si>
  <si>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</si>
  <si>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</si>
  <si>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</si>
  <si>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</si>
  <si>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</si>
  <si>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</si>
  <si>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</si>
  <si>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</si>
  <si>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</si>
  <si>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</si>
  <si>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</si>
  <si>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</si>
  <si>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</si>
  <si>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</si>
  <si>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</si>
  <si>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</si>
  <si>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</si>
  <si>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</si>
  <si>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</si>
  <si>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</si>
  <si>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</si>
  <si>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</si>
  <si>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</si>
  <si>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</si>
  <si>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</si>
  <si>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</si>
  <si>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</si>
  <si>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</si>
  <si>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</si>
  <si>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</si>
  <si>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</si>
  <si>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</si>
  <si>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</si>
  <si>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</si>
  <si>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</si>
  <si>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</si>
  <si>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</si>
  <si>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</si>
  <si>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</si>
  <si>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</si>
  <si>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</si>
  <si>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</si>
  <si>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</si>
  <si>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</si>
  <si>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</si>
  <si>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</si>
  <si>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</si>
  <si>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</si>
  <si>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</si>
  <si>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</si>
  <si>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</si>
  <si>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</si>
  <si>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</si>
  <si>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</si>
  <si>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</si>
  <si>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</si>
  <si>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</si>
  <si>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</si>
  <si>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</si>
  <si>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</si>
  <si>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</si>
  <si>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</si>
  <si>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</si>
  <si>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</si>
  <si>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</si>
  <si>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</si>
  <si>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</si>
  <si>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</si>
  <si>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</si>
  <si>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</si>
  <si>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</si>
  <si>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</si>
  <si>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</si>
  <si>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</si>
  <si>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</si>
  <si>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</si>
  <si>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</si>
  <si>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</si>
  <si>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</si>
  <si>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</si>
  <si>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</si>
  <si>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</si>
  <si>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</si>
  <si>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</si>
  <si>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</si>
  <si>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</si>
  <si>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</si>
  <si>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</si>
  <si>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</si>
  <si>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</si>
  <si>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</si>
  <si>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</si>
  <si>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</si>
  <si>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</si>
  <si>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</si>
  <si>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</si>
  <si>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</si>
  <si>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</si>
  <si>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</si>
  <si>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</si>
  <si>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</si>
  <si>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</si>
  <si>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</si>
  <si>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</si>
  <si>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</si>
  <si>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</si>
  <si>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</si>
  <si>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</si>
  <si>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</si>
  <si>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</si>
  <si>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</si>
  <si>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</si>
  <si>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</si>
  <si>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</si>
  <si>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</si>
  <si>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</si>
  <si>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</si>
  <si>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</si>
  <si>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</si>
  <si>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</si>
  <si>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</si>
  <si>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</si>
  <si>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</si>
  <si>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</si>
  <si>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</si>
  <si>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</si>
  <si>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</si>
  <si>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</si>
  <si>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</si>
  <si>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</si>
  <si>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</si>
  <si>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</si>
  <si>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</si>
  <si>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</si>
  <si>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</si>
  <si>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</si>
  <si>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</si>
  <si>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</si>
  <si>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</si>
  <si>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</si>
  <si>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</si>
  <si>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</si>
  <si>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</si>
  <si>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</si>
  <si>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</si>
  <si>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</si>
  <si>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</si>
  <si>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</si>
  <si>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</si>
  <si>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</si>
  <si>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</si>
  <si>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</si>
  <si>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</si>
  <si>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</si>
  <si>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</si>
  <si>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</si>
  <si>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</si>
  <si>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</si>
  <si>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</si>
  <si>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</si>
  <si>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</si>
  <si>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</si>
  <si>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</si>
  <si>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</si>
  <si>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</si>
  <si>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</si>
  <si>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</si>
  <si>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</si>
  <si>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</si>
  <si>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</si>
  <si>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</si>
  <si>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</si>
  <si>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</si>
  <si>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</si>
  <si>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</si>
  <si>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</si>
  <si>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</si>
  <si>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</si>
  <si>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</si>
  <si>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</si>
  <si>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</si>
  <si>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</si>
  <si>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</si>
  <si>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</si>
  <si>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</si>
  <si>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</si>
  <si>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</si>
  <si>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</si>
  <si>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</si>
  <si>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</si>
  <si>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</si>
  <si>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</si>
  <si>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</si>
  <si>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</si>
  <si>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</si>
  <si>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</si>
  <si>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</si>
  <si>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</si>
  <si>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</si>
  <si>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</si>
  <si>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</si>
  <si>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</si>
  <si>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</si>
  <si>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</si>
  <si>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</si>
  <si>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</si>
  <si>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</si>
  <si>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</si>
  <si>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</si>
  <si>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</si>
  <si>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</si>
  <si>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</si>
  <si>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</si>
  <si>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</si>
  <si>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</si>
  <si>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</si>
  <si>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</si>
  <si>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</si>
  <si>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</si>
  <si>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</si>
  <si>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</si>
  <si>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</si>
  <si>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</si>
  <si>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</si>
  <si>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</si>
  <si>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</si>
  <si>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</si>
  <si>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</si>
  <si>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</si>
  <si>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</si>
  <si>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</si>
  <si>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</si>
  <si>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</si>
  <si>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</si>
  <si>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</si>
  <si>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</si>
  <si>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</si>
  <si>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</si>
  <si>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</si>
  <si>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</si>
  <si>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</si>
  <si>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</si>
  <si>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</si>
  <si>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</si>
  <si>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</si>
  <si>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</si>
  <si>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</si>
  <si>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</si>
  <si>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</si>
  <si>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</si>
  <si>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</si>
  <si>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</si>
  <si>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</si>
  <si>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</si>
  <si>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</si>
  <si>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</si>
  <si>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</si>
  <si>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</si>
  <si>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</si>
  <si>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</si>
  <si>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</si>
  <si>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</si>
  <si>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</si>
  <si>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</si>
  <si>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</si>
  <si>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</si>
  <si>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</si>
  <si>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</si>
  <si>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</si>
  <si>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</si>
  <si>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</si>
  <si>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</si>
  <si>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</si>
  <si>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</si>
  <si>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</si>
  <si>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</si>
  <si>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</si>
  <si>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</si>
  <si>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</si>
  <si>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</si>
  <si>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</si>
  <si>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</si>
  <si>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</si>
  <si>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</si>
  <si>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</si>
  <si>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</si>
  <si>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</si>
  <si>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</si>
  <si>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</si>
  <si>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</si>
  <si>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</si>
  <si>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</si>
  <si>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</si>
  <si>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</si>
  <si>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</si>
  <si>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</si>
  <si>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</si>
  <si>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</si>
  <si>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</si>
  <si>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</si>
  <si>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</si>
  <si>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</si>
  <si>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</si>
  <si>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</si>
  <si>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</si>
  <si>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</si>
  <si>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</si>
  <si>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</si>
  <si>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</si>
  <si>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</si>
  <si>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</si>
  <si>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</si>
  <si>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</si>
  <si>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</si>
  <si>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</si>
  <si>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</si>
  <si>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</si>
  <si>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</si>
  <si>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</si>
  <si>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</si>
  <si>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</si>
  <si>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</si>
  <si>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</si>
  <si>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</si>
  <si>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</si>
  <si>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</si>
  <si>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</si>
  <si>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</si>
  <si>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</si>
  <si>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</si>
  <si>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</si>
  <si>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</si>
  <si>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</si>
  <si>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</si>
  <si>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</si>
  <si>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</si>
  <si>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</si>
  <si>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</si>
  <si>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</si>
  <si>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</si>
  <si>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</si>
  <si>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</si>
  <si>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</si>
  <si>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</si>
  <si>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</si>
  <si>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</si>
  <si>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</si>
  <si>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</si>
  <si>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</si>
  <si>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</si>
  <si>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</si>
  <si>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</si>
  <si>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</si>
  <si>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</si>
  <si>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</si>
  <si>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</si>
  <si>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</si>
  <si>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</si>
  <si>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</si>
  <si>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</si>
  <si>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</si>
  <si>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</si>
  <si>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</si>
  <si>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</si>
  <si>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</si>
  <si>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</si>
  <si>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</si>
  <si>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</si>
  <si>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</si>
  <si>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</si>
  <si>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</si>
  <si>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</si>
  <si>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</si>
  <si>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</si>
  <si>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</si>
  <si>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</si>
  <si>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</si>
  <si>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</si>
  <si>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</si>
  <si>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</si>
  <si>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</si>
  <si>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</si>
  <si>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</si>
  <si>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</si>
  <si>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</si>
  <si>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</si>
  <si>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</si>
  <si>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</si>
  <si>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</si>
  <si>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</si>
  <si>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</si>
  <si>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</si>
  <si>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</si>
  <si>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</si>
  <si>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</si>
  <si>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</si>
  <si>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</si>
  <si>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</si>
  <si>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</si>
  <si>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</si>
  <si>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</si>
  <si>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</si>
  <si>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</si>
  <si>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</si>
  <si>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</si>
  <si>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</si>
  <si>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</si>
  <si>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</si>
  <si>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</si>
  <si>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</si>
  <si>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</si>
  <si>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</si>
  <si>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</si>
  <si>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</si>
  <si>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</si>
  <si>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</si>
  <si>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</si>
  <si>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</si>
  <si>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</si>
  <si>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</si>
  <si>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</si>
  <si>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</si>
  <si>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</si>
  <si>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</si>
  <si>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</si>
  <si>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</si>
  <si>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</si>
  <si>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</si>
  <si>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</si>
  <si>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</si>
  <si>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</si>
  <si>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</si>
  <si>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</si>
  <si>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</si>
  <si>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</si>
  <si>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</si>
  <si>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</si>
  <si>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</si>
  <si>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</si>
  <si>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</si>
  <si>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</si>
  <si>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</si>
  <si>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</si>
  <si>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</si>
  <si>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</si>
  <si>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</si>
  <si>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</si>
  <si>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</si>
  <si>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</si>
  <si>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</si>
  <si>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</si>
  <si>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</si>
  <si>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</si>
  <si>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</si>
  <si>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</si>
  <si>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</si>
  <si>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</si>
  <si>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</si>
  <si>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</si>
  <si>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</si>
  <si>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</si>
  <si>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</si>
  <si>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</si>
  <si>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</si>
  <si>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</si>
  <si>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</si>
  <si>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</si>
  <si>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</si>
  <si>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</si>
  <si>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</si>
  <si>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</si>
  <si>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</si>
  <si>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</si>
  <si>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</si>
  <si>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</si>
  <si>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</si>
  <si>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</si>
  <si>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</si>
  <si>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</si>
  <si>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</si>
  <si>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</si>
  <si>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</si>
  <si>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</si>
  <si>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</si>
  <si>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</si>
  <si>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</si>
  <si>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</si>
  <si>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</si>
  <si>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</si>
  <si>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</si>
  <si>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</si>
  <si>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</si>
  <si>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</si>
  <si>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</si>
  <si>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</si>
  <si>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</si>
  <si>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</si>
  <si>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</si>
  <si>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</si>
  <si>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</si>
  <si>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</si>
  <si>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</si>
  <si>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</si>
  <si>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</si>
  <si>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</si>
  <si>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</si>
  <si>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</si>
  <si>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</si>
  <si>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</si>
  <si>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</si>
  <si>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</si>
  <si>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</si>
  <si>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</si>
  <si>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</si>
  <si>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</si>
  <si>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</si>
  <si>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</si>
  <si>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</si>
  <si>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</si>
  <si>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</si>
  <si>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</si>
  <si>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</si>
  <si>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</si>
  <si>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</si>
  <si>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</si>
  <si>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</si>
  <si>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</si>
  <si>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</si>
  <si>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</si>
  <si>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</si>
  <si>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</si>
  <si>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</si>
  <si>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</si>
  <si>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</si>
  <si>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</si>
  <si>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</si>
  <si>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</si>
  <si>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</si>
  <si>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</si>
  <si>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</si>
  <si>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</si>
  <si>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</si>
  <si>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</si>
  <si>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</si>
  <si>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</si>
  <si>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</si>
  <si>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</si>
  <si>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</si>
  <si>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</si>
  <si>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</si>
  <si>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</si>
  <si>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</si>
  <si>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</si>
  <si>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</si>
  <si>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</si>
  <si>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</si>
  <si>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</si>
  <si>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</si>
  <si>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</si>
  <si>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</si>
  <si>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</si>
  <si>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</si>
  <si>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</si>
  <si>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</si>
  <si>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</si>
  <si>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</si>
  <si>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</si>
  <si>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</si>
  <si>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</si>
  <si>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</si>
  <si>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</si>
  <si>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</si>
  <si>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</si>
  <si>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</si>
  <si>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</si>
  <si>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</si>
  <si>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</si>
  <si>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</si>
  <si>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</si>
  <si>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</si>
  <si>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</si>
  <si>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</si>
  <si>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</si>
  <si>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</si>
  <si>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</si>
  <si>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</si>
  <si>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</si>
  <si>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</si>
  <si>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</si>
  <si>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</si>
  <si>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</si>
  <si>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</si>
  <si>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</si>
  <si>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</si>
  <si>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千葉県</t>
  </si>
  <si>
    <t>12000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</si>
  <si>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</si>
  <si>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</si>
  <si>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</si>
  <si>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</si>
  <si>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</si>
  <si>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</si>
  <si>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</si>
  <si>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</si>
  <si>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</si>
  <si>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</si>
  <si>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</si>
  <si>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</si>
  <si>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12100</t>
  </si>
  <si>
    <t>千葉市</t>
  </si>
  <si>
    <t/>
  </si>
  <si>
    <t>有る</t>
  </si>
  <si>
    <t>12202</t>
  </si>
  <si>
    <t>銚子市</t>
  </si>
  <si>
    <t>12203</t>
  </si>
  <si>
    <t>市川市</t>
  </si>
  <si>
    <t>無い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</si>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</sst>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854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6312610</v>
      </c>
      <c r="E7" s="296">
        <f>SUM(E$8:E$207)</f>
        <v>6312610</v>
      </c>
      <c r="F7" s="296">
        <f>SUM(F$8:F$207)</f>
        <v>0</v>
      </c>
      <c r="G7" s="296">
        <f>SUM(G$8:G$207)</f>
        <v>173127</v>
      </c>
      <c r="H7" s="296">
        <f>SUM(ごみ搬入量内訳!E7,+ごみ搬入量内訳!AD7)</f>
        <v>1793040.54</v>
      </c>
      <c r="I7" s="296">
        <f>ごみ搬入量内訳!BC7</f>
        <v>126137.48999999999</v>
      </c>
      <c r="J7" s="296">
        <f>資源化量内訳!BR7</f>
        <v>77491.006000000008</v>
      </c>
      <c r="K7" s="296">
        <f t="shared" ref="K7:K38" si="1">SUM(H7:J7)</f>
        <v>1996669.0360000001</v>
      </c>
      <c r="L7" s="296">
        <f t="shared" ref="L7:L38" si="2">IF(D7&lt;&gt;0,K7/D7/365*1000000,"-")</f>
        <v>866.57121634750092</v>
      </c>
      <c r="M7" s="296">
        <f>IF(D7&lt;&gt;0,(ごみ搬入量内訳!BR7+ごみ処理概要!J7)/ごみ処理概要!D7/365*1000000,"-")</f>
        <v>625.05295326143562</v>
      </c>
      <c r="N7" s="296">
        <f>IF(D7&lt;&gt;0,(ごみ搬入量内訳!E7+ごみ搬入量内訳!BD7-ごみ搬入量内訳!R7-ごみ搬入量内訳!BH7)/D7/365*1000000,"-")</f>
        <v>500.64639264227219</v>
      </c>
      <c r="O7" s="296">
        <f>IF(D7&lt;&gt;0,ごみ搬入量内訳!CM7/ごみ処理概要!D7/365*1000000,"-")</f>
        <v>241.51826308606519</v>
      </c>
      <c r="P7" s="296">
        <f>ごみ搬入量内訳!DH7</f>
        <v>110</v>
      </c>
      <c r="Q7" s="296">
        <f>ごみ処理量内訳!E7</f>
        <v>1524640.86</v>
      </c>
      <c r="R7" s="296">
        <f>ごみ処理量内訳!N7</f>
        <v>2112</v>
      </c>
      <c r="S7" s="296">
        <f t="shared" ref="S7:S38" si="3">SUM(T7:Z7)</f>
        <v>257468.33000000002</v>
      </c>
      <c r="T7" s="296">
        <f>ごみ処理量内訳!G7</f>
        <v>106309.33</v>
      </c>
      <c r="U7" s="296">
        <f>ごみ処理量内訳!L7</f>
        <v>141308</v>
      </c>
      <c r="V7" s="296">
        <f>ごみ処理量内訳!H7</f>
        <v>3259</v>
      </c>
      <c r="W7" s="296">
        <f>ごみ処理量内訳!I7</f>
        <v>786</v>
      </c>
      <c r="X7" s="296">
        <f>ごみ処理量内訳!J7</f>
        <v>239</v>
      </c>
      <c r="Y7" s="296">
        <f>ごみ処理量内訳!K7</f>
        <v>203</v>
      </c>
      <c r="Z7" s="296">
        <f>ごみ処理量内訳!M7</f>
        <v>5364</v>
      </c>
      <c r="AA7" s="296">
        <f>資源化量内訳!Z7</f>
        <v>136449.84</v>
      </c>
      <c r="AB7" s="296">
        <f t="shared" ref="AB7:AB38" si="4">SUM(Q7,R7,S7,AA7)</f>
        <v>1920671.0300000003</v>
      </c>
      <c r="AC7" s="299">
        <f t="shared" ref="AC7:AC38" si="5">IF(AB7&lt;&gt;0,(AA7+Q7+S7)/AB7*100,"-")</f>
        <v>99.890038430995659</v>
      </c>
      <c r="AD7" s="296">
        <f>施設資源化量内訳!Z7</f>
        <v>82489.63</v>
      </c>
      <c r="AE7" s="296">
        <f>施設資源化量内訳!AV7</f>
        <v>37694.660000000003</v>
      </c>
      <c r="AF7" s="296">
        <f>施設資源化量内訳!BR7</f>
        <v>3259</v>
      </c>
      <c r="AG7" s="296">
        <f>施設資源化量内訳!CN7</f>
        <v>786</v>
      </c>
      <c r="AH7" s="296">
        <f>施設資源化量内訳!DJ7</f>
        <v>239</v>
      </c>
      <c r="AI7" s="296">
        <f>施設資源化量内訳!EF7</f>
        <v>203</v>
      </c>
      <c r="AJ7" s="296">
        <f>施設資源化量内訳!FB7</f>
        <v>113697</v>
      </c>
      <c r="AK7" s="296">
        <f t="shared" ref="AK7:AK38" si="6">SUM(AD7:AJ7)</f>
        <v>238368.29</v>
      </c>
      <c r="AL7" s="299">
        <f t="shared" ref="AL7:AL38" si="7">IF((AB7+J7)&lt;&gt;0,(AA7+AK7+J7)/(AB7+J7)*100,"-")</f>
        <v>22.636259114673717</v>
      </c>
      <c r="AM7" s="299">
        <f>IF((AB7+J7)&lt;&gt;0,(資源化量内訳!D7-資源化量内訳!S7-資源化量内訳!U7-資源化量内訳!W7-資源化量内訳!V7)/(AB7+J7)*100,"-")</f>
        <v>22.132796441539433</v>
      </c>
      <c r="AN7" s="296">
        <f>ごみ処理量内訳!AA7</f>
        <v>2112</v>
      </c>
      <c r="AO7" s="296">
        <f>ごみ処理量内訳!AB7</f>
        <v>105454.22</v>
      </c>
      <c r="AP7" s="296">
        <f>ごみ処理量内訳!AC7</f>
        <v>8919</v>
      </c>
      <c r="AQ7" s="296">
        <f t="shared" ref="AQ7:AQ38" si="8">SUM(AN7:AP7)</f>
        <v>116485.22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978801</v>
      </c>
      <c r="E8" s="283">
        <v>978801</v>
      </c>
      <c r="F8" s="283">
        <v>0</v>
      </c>
      <c r="G8" s="283">
        <v>28239</v>
      </c>
      <c r="H8" s="283">
        <f>SUM(ごみ搬入量内訳!E8,+ごみ搬入量内訳!AD8)</f>
        <v>328578</v>
      </c>
      <c r="I8" s="283">
        <f>ごみ搬入量内訳!BC8</f>
        <v>4233</v>
      </c>
      <c r="J8" s="283">
        <f>資源化量内訳!BR8</f>
        <v>8204</v>
      </c>
      <c r="K8" s="283">
        <f t="shared" si="1"/>
        <v>341015</v>
      </c>
      <c r="L8" s="286">
        <f t="shared" si="2"/>
        <v>954.52259573996832</v>
      </c>
      <c r="M8" s="283">
        <f>IF(D8&lt;&gt;0,(ごみ搬入量内訳!BR8+ごみ処理概要!J8)/ごみ処理概要!D8/365*1000000,"-")</f>
        <v>596.14731599282777</v>
      </c>
      <c r="N8" s="406">
        <f>IF(D8&lt;&gt;0,(ごみ搬入量内訳!E8+ごみ搬入量内訳!BD8-ごみ搬入量内訳!R8-ごみ搬入量内訳!BH8)/D8/365*1000000,"-")</f>
        <v>475.81838070181277</v>
      </c>
      <c r="O8" s="283">
        <f>IF(D8&lt;&gt;0,ごみ搬入量内訳!CM8/ごみ処理概要!D8/365*1000000,"-")</f>
        <v>358.37527974714038</v>
      </c>
      <c r="P8" s="283">
        <f>ごみ搬入量内訳!DH8</f>
        <v>0</v>
      </c>
      <c r="Q8" s="283">
        <f>ごみ処理量内訳!E8</f>
        <v>222591</v>
      </c>
      <c r="R8" s="283">
        <f>ごみ処理量内訳!N8</f>
        <v>293</v>
      </c>
      <c r="S8" s="283">
        <f t="shared" si="3"/>
        <v>32313</v>
      </c>
      <c r="T8" s="283">
        <f>ごみ処理量内訳!G8</f>
        <v>13086</v>
      </c>
      <c r="U8" s="283">
        <f>ごみ処理量内訳!L8</f>
        <v>19227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77614</v>
      </c>
      <c r="AB8" s="283">
        <f t="shared" si="4"/>
        <v>332811</v>
      </c>
      <c r="AC8" s="288">
        <f t="shared" si="5"/>
        <v>99.911962044523776</v>
      </c>
      <c r="AD8" s="283">
        <f>施設資源化量内訳!Z8</f>
        <v>8229</v>
      </c>
      <c r="AE8" s="283">
        <f>施設資源化量内訳!AV8</f>
        <v>4500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18863</v>
      </c>
      <c r="AK8" s="283">
        <f t="shared" si="6"/>
        <v>31592</v>
      </c>
      <c r="AL8" s="288">
        <f t="shared" si="7"/>
        <v>34.429570546750142</v>
      </c>
      <c r="AM8" s="288">
        <f>IF((AB8+J8)&lt;&gt;0,(資源化量内訳!D8-資源化量内訳!S8-資源化量内訳!U8-資源化量内訳!W8-資源化量内訳!V8)/(AB8+J8)*100,"-")</f>
        <v>34.429570546750142</v>
      </c>
      <c r="AN8" s="283">
        <f>ごみ処理量内訳!AA8</f>
        <v>293</v>
      </c>
      <c r="AO8" s="283">
        <f>ごみ処理量内訳!AB8</f>
        <v>14892</v>
      </c>
      <c r="AP8" s="283">
        <f>ごみ処理量内訳!AC8</f>
        <v>0</v>
      </c>
      <c r="AQ8" s="283">
        <f t="shared" si="8"/>
        <v>15185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56685</v>
      </c>
      <c r="E9" s="283">
        <v>56685</v>
      </c>
      <c r="F9" s="283">
        <v>0</v>
      </c>
      <c r="G9" s="283">
        <v>2466</v>
      </c>
      <c r="H9" s="283">
        <f>SUM(ごみ搬入量内訳!E9,+ごみ搬入量内訳!AD9)</f>
        <v>20474</v>
      </c>
      <c r="I9" s="283">
        <f>ごみ搬入量内訳!BC9</f>
        <v>3823</v>
      </c>
      <c r="J9" s="283">
        <f>資源化量内訳!BR9</f>
        <v>0</v>
      </c>
      <c r="K9" s="283">
        <f t="shared" si="1"/>
        <v>24297</v>
      </c>
      <c r="L9" s="286">
        <f t="shared" si="2"/>
        <v>1174.3340087795932</v>
      </c>
      <c r="M9" s="283">
        <f>IF(D9&lt;&gt;0,(ごみ搬入量内訳!BR9+ごみ処理概要!J9)/ごみ処理概要!D9/365*1000000,"-")</f>
        <v>756.16148361348041</v>
      </c>
      <c r="N9" s="406">
        <f>IF(D9&lt;&gt;0,(ごみ搬入量内訳!E9+ごみ搬入量内訳!BD9-ごみ搬入量内訳!R9-ごみ搬入量内訳!BH9)/D9/365*1000000,"-")</f>
        <v>654.46996801598846</v>
      </c>
      <c r="O9" s="283">
        <f>IF(D9&lt;&gt;0,ごみ搬入量内訳!CM9/ごみ処理概要!D9/365*1000000,"-")</f>
        <v>418.17252516611268</v>
      </c>
      <c r="P9" s="283">
        <f>ごみ搬入量内訳!DH9</f>
        <v>0</v>
      </c>
      <c r="Q9" s="283">
        <f>ごみ処理量内訳!E9</f>
        <v>22604</v>
      </c>
      <c r="R9" s="283">
        <f>ごみ処理量内訳!N9</f>
        <v>0</v>
      </c>
      <c r="S9" s="283">
        <f t="shared" si="3"/>
        <v>343</v>
      </c>
      <c r="T9" s="283">
        <f>ごみ処理量内訳!G9</f>
        <v>0</v>
      </c>
      <c r="U9" s="283">
        <f>ごみ処理量内訳!L9</f>
        <v>329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14</v>
      </c>
      <c r="AA9" s="283">
        <f>資源化量内訳!Z9</f>
        <v>1350</v>
      </c>
      <c r="AB9" s="283">
        <f t="shared" si="4"/>
        <v>24297</v>
      </c>
      <c r="AC9" s="288">
        <f t="shared" si="5"/>
        <v>100</v>
      </c>
      <c r="AD9" s="283">
        <f>施設資源化量内訳!Z9</f>
        <v>2457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329</v>
      </c>
      <c r="AK9" s="283">
        <f t="shared" si="6"/>
        <v>2786</v>
      </c>
      <c r="AL9" s="288">
        <f t="shared" si="7"/>
        <v>17.022677696835</v>
      </c>
      <c r="AM9" s="288">
        <f>IF((AB9+J9)&lt;&gt;0,(資源化量内訳!D9-資源化量内訳!S9-資源化量内訳!U9-資源化量内訳!W9-資源化量内訳!V9)/(AB9+J9)*100,"-")</f>
        <v>17.022677696835</v>
      </c>
      <c r="AN9" s="283">
        <f>ごみ処理量内訳!AA9</f>
        <v>0</v>
      </c>
      <c r="AO9" s="283">
        <f>ごみ処理量内訳!AB9</f>
        <v>795</v>
      </c>
      <c r="AP9" s="283">
        <f>ごみ処理量内訳!AC9</f>
        <v>14</v>
      </c>
      <c r="AQ9" s="283">
        <f t="shared" si="8"/>
        <v>809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492275</v>
      </c>
      <c r="E10" s="283">
        <v>492275</v>
      </c>
      <c r="F10" s="283">
        <v>0</v>
      </c>
      <c r="G10" s="283">
        <v>17380</v>
      </c>
      <c r="H10" s="283">
        <f>SUM(ごみ搬入量内訳!E10,+ごみ搬入量内訳!AD10)</f>
        <v>126499</v>
      </c>
      <c r="I10" s="283">
        <f>ごみ搬入量内訳!BC10</f>
        <v>5765</v>
      </c>
      <c r="J10" s="283">
        <f>資源化量内訳!BR10</f>
        <v>3627</v>
      </c>
      <c r="K10" s="283">
        <f t="shared" si="1"/>
        <v>135891</v>
      </c>
      <c r="L10" s="286">
        <f t="shared" si="2"/>
        <v>756.29294518113068</v>
      </c>
      <c r="M10" s="283">
        <f>IF(D10&lt;&gt;0,(ごみ搬入量内訳!BR10+ごみ処理概要!J10)/ごみ処理概要!D10/365*1000000,"-")</f>
        <v>582.25613119963703</v>
      </c>
      <c r="N10" s="406">
        <f>IF(D10&lt;&gt;0,(ごみ搬入量内訳!E10+ごみ搬入量内訳!BD10-ごみ搬入量内訳!R10-ごみ搬入量内訳!BH10)/D10/365*1000000,"-")</f>
        <v>453.99504536875554</v>
      </c>
      <c r="O10" s="283">
        <f>IF(D10&lt;&gt;0,ごみ搬入量内訳!CM10/ごみ処理概要!D10/365*1000000,"-")</f>
        <v>174.03681398149354</v>
      </c>
      <c r="P10" s="283">
        <f>ごみ搬入量内訳!DH10</f>
        <v>0</v>
      </c>
      <c r="Q10" s="283">
        <f>ごみ処理量内訳!E10</f>
        <v>107676</v>
      </c>
      <c r="R10" s="283">
        <f>ごみ処理量内訳!N10</f>
        <v>0</v>
      </c>
      <c r="S10" s="283">
        <f t="shared" si="3"/>
        <v>15701</v>
      </c>
      <c r="T10" s="283">
        <f>ごみ処理量内訳!G10</f>
        <v>4811</v>
      </c>
      <c r="U10" s="283">
        <f>ごみ処理量内訳!L10</f>
        <v>10890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9173</v>
      </c>
      <c r="AB10" s="283">
        <f t="shared" si="4"/>
        <v>132550</v>
      </c>
      <c r="AC10" s="288">
        <f t="shared" si="5"/>
        <v>100</v>
      </c>
      <c r="AD10" s="283">
        <f>施設資源化量内訳!Z10</f>
        <v>4899</v>
      </c>
      <c r="AE10" s="283">
        <f>施設資源化量内訳!AV10</f>
        <v>1572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8526</v>
      </c>
      <c r="AK10" s="283">
        <f t="shared" si="6"/>
        <v>14997</v>
      </c>
      <c r="AL10" s="288">
        <f t="shared" si="7"/>
        <v>20.412404444215984</v>
      </c>
      <c r="AM10" s="288">
        <f>IF((AB10+J10)&lt;&gt;0,(資源化量内訳!D10-資源化量内訳!S10-資源化量内訳!U10-資源化量内訳!W10-資源化量内訳!V10)/(AB10+J10)*100,"-")</f>
        <v>20.412404444215984</v>
      </c>
      <c r="AN10" s="283">
        <f>ごみ処理量内訳!AA10</f>
        <v>0</v>
      </c>
      <c r="AO10" s="283">
        <f>ごみ処理量内訳!AB10</f>
        <v>10188</v>
      </c>
      <c r="AP10" s="283">
        <f>ごみ処理量内訳!AC10</f>
        <v>1785</v>
      </c>
      <c r="AQ10" s="283">
        <f t="shared" si="8"/>
        <v>11973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647032</v>
      </c>
      <c r="E11" s="283">
        <v>647032</v>
      </c>
      <c r="F11" s="283">
        <v>0</v>
      </c>
      <c r="G11" s="283">
        <v>19149</v>
      </c>
      <c r="H11" s="283">
        <f>SUM(ごみ搬入量内訳!E11,+ごみ搬入量内訳!AD11)</f>
        <v>167323</v>
      </c>
      <c r="I11" s="283">
        <f>ごみ搬入量内訳!BC11</f>
        <v>10785</v>
      </c>
      <c r="J11" s="283">
        <f>資源化量内訳!BR11</f>
        <v>16893</v>
      </c>
      <c r="K11" s="283">
        <f t="shared" si="1"/>
        <v>195001</v>
      </c>
      <c r="L11" s="286">
        <f t="shared" si="2"/>
        <v>825.69226107594864</v>
      </c>
      <c r="M11" s="283">
        <f>IF(D11&lt;&gt;0,(ごみ搬入量内訳!BR11+ごみ処理概要!J11)/ごみ処理概要!D11/365*1000000,"-")</f>
        <v>618.9992593366685</v>
      </c>
      <c r="N11" s="406">
        <f>IF(D11&lt;&gt;0,(ごみ搬入量内訳!E11+ごみ搬入量内訳!BD11-ごみ搬入量内訳!R11-ごみ搬入量内訳!BH11)/D11/365*1000000,"-")</f>
        <v>510.1524059194125</v>
      </c>
      <c r="O11" s="283">
        <f>IF(D11&lt;&gt;0,ごみ搬入量内訳!CM11/ごみ処理概要!D11/365*1000000,"-")</f>
        <v>206.69300173928005</v>
      </c>
      <c r="P11" s="283">
        <f>ごみ搬入量内訳!DH11</f>
        <v>0</v>
      </c>
      <c r="Q11" s="283">
        <f>ごみ処理量内訳!E11</f>
        <v>156214</v>
      </c>
      <c r="R11" s="283">
        <f>ごみ処理量内訳!N11</f>
        <v>0</v>
      </c>
      <c r="S11" s="283">
        <f t="shared" si="3"/>
        <v>21821</v>
      </c>
      <c r="T11" s="283">
        <f>ごみ処理量内訳!G11</f>
        <v>11821</v>
      </c>
      <c r="U11" s="283">
        <f>ごみ処理量内訳!L11</f>
        <v>9030</v>
      </c>
      <c r="V11" s="283">
        <f>ごみ処理量内訳!H11</f>
        <v>68</v>
      </c>
      <c r="W11" s="283">
        <f>ごみ処理量内訳!I11</f>
        <v>663</v>
      </c>
      <c r="X11" s="283">
        <f>ごみ処理量内訳!J11</f>
        <v>239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73</v>
      </c>
      <c r="AB11" s="283">
        <f t="shared" si="4"/>
        <v>178108</v>
      </c>
      <c r="AC11" s="288">
        <f t="shared" si="5"/>
        <v>100</v>
      </c>
      <c r="AD11" s="283">
        <f>施設資源化量内訳!Z11</f>
        <v>11975</v>
      </c>
      <c r="AE11" s="283">
        <f>施設資源化量内訳!AV11</f>
        <v>4402</v>
      </c>
      <c r="AF11" s="283">
        <f>施設資源化量内訳!BR11</f>
        <v>68</v>
      </c>
      <c r="AG11" s="283">
        <f>施設資源化量内訳!CN11</f>
        <v>663</v>
      </c>
      <c r="AH11" s="283">
        <f>施設資源化量内訳!DJ11</f>
        <v>239</v>
      </c>
      <c r="AI11" s="283">
        <f>施設資源化量内訳!EF11</f>
        <v>0</v>
      </c>
      <c r="AJ11" s="283">
        <f>施設資源化量内訳!FB11</f>
        <v>8446</v>
      </c>
      <c r="AK11" s="283">
        <f t="shared" si="6"/>
        <v>25793</v>
      </c>
      <c r="AL11" s="288">
        <f t="shared" si="7"/>
        <v>21.927579858564826</v>
      </c>
      <c r="AM11" s="288">
        <f>IF((AB11+J11)&lt;&gt;0,(資源化量内訳!D11-資源化量内訳!S11-資源化量内訳!U11-資源化量内訳!W11-資源化量内訳!V11)/(AB11+J11)*100,"-")</f>
        <v>20.613740442356708</v>
      </c>
      <c r="AN11" s="283">
        <f>ごみ処理量内訳!AA11</f>
        <v>0</v>
      </c>
      <c r="AO11" s="283">
        <f>ごみ処理量内訳!AB11</f>
        <v>7521</v>
      </c>
      <c r="AP11" s="283">
        <f>ごみ処理量内訳!AC11</f>
        <v>225</v>
      </c>
      <c r="AQ11" s="283">
        <f t="shared" si="8"/>
        <v>7746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44866</v>
      </c>
      <c r="E12" s="283">
        <v>44866</v>
      </c>
      <c r="F12" s="283">
        <v>0</v>
      </c>
      <c r="G12" s="283">
        <v>499</v>
      </c>
      <c r="H12" s="283">
        <f>SUM(ごみ搬入量内訳!E12,+ごみ搬入量内訳!AD12)</f>
        <v>16079</v>
      </c>
      <c r="I12" s="283">
        <f>ごみ搬入量内訳!BC12</f>
        <v>2689</v>
      </c>
      <c r="J12" s="283">
        <f>資源化量内訳!BR12</f>
        <v>0</v>
      </c>
      <c r="K12" s="283">
        <f t="shared" si="1"/>
        <v>18768</v>
      </c>
      <c r="L12" s="286">
        <f t="shared" si="2"/>
        <v>1146.0611171531175</v>
      </c>
      <c r="M12" s="283">
        <f>IF(D12&lt;&gt;0,(ごみ搬入量内訳!BR12+ごみ処理概要!J12)/ごみ処理概要!D12/365*1000000,"-")</f>
        <v>797.74842468501333</v>
      </c>
      <c r="N12" s="406">
        <f>IF(D12&lt;&gt;0,(ごみ搬入量内訳!E12+ごみ搬入量内訳!BD12-ごみ搬入量内訳!R12-ごみ搬入量内訳!BH12)/D12/365*1000000,"-")</f>
        <v>683.19116467972515</v>
      </c>
      <c r="O12" s="283">
        <f>IF(D12&lt;&gt;0,ごみ搬入量内訳!CM12/ごみ処理概要!D12/365*1000000,"-")</f>
        <v>348.31269246810444</v>
      </c>
      <c r="P12" s="283">
        <f>ごみ搬入量内訳!DH12</f>
        <v>0</v>
      </c>
      <c r="Q12" s="283">
        <f>ごみ処理量内訳!E12</f>
        <v>15666</v>
      </c>
      <c r="R12" s="283">
        <f>ごみ処理量内訳!N12</f>
        <v>0</v>
      </c>
      <c r="S12" s="283">
        <f t="shared" si="3"/>
        <v>1763</v>
      </c>
      <c r="T12" s="283">
        <f>ごみ処理量内訳!G12</f>
        <v>822</v>
      </c>
      <c r="U12" s="283">
        <f>ごみ処理量内訳!L12</f>
        <v>941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1339</v>
      </c>
      <c r="AB12" s="283">
        <f t="shared" si="4"/>
        <v>18768</v>
      </c>
      <c r="AC12" s="288">
        <f t="shared" si="5"/>
        <v>100</v>
      </c>
      <c r="AD12" s="283">
        <f>施設資源化量内訳!Z12</f>
        <v>415</v>
      </c>
      <c r="AE12" s="283">
        <f>施設資源化量内訳!AV12</f>
        <v>311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817</v>
      </c>
      <c r="AK12" s="283">
        <f t="shared" si="6"/>
        <v>1543</v>
      </c>
      <c r="AL12" s="288">
        <f t="shared" si="7"/>
        <v>15.355924978687128</v>
      </c>
      <c r="AM12" s="288">
        <f>IF((AB12+J12)&lt;&gt;0,(資源化量内訳!D12-資源化量内訳!S12-資源化量内訳!U12-資源化量内訳!W12-資源化量内訳!V12)/(AB12+J12)*100,"-")</f>
        <v>15.355924978687128</v>
      </c>
      <c r="AN12" s="283">
        <f>ごみ処理量内訳!AA12</f>
        <v>0</v>
      </c>
      <c r="AO12" s="283">
        <f>ごみ処理量内訳!AB12</f>
        <v>1914</v>
      </c>
      <c r="AP12" s="283">
        <f>ごみ処理量内訳!AC12</f>
        <v>421</v>
      </c>
      <c r="AQ12" s="283">
        <f t="shared" si="8"/>
        <v>2335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136288</v>
      </c>
      <c r="E13" s="283">
        <v>136288</v>
      </c>
      <c r="F13" s="283">
        <v>0</v>
      </c>
      <c r="G13" s="283">
        <v>2896</v>
      </c>
      <c r="H13" s="283">
        <f>SUM(ごみ搬入量内訳!E13,+ごみ搬入量内訳!AD13)</f>
        <v>50262</v>
      </c>
      <c r="I13" s="283">
        <f>ごみ搬入量内訳!BC13</f>
        <v>4259</v>
      </c>
      <c r="J13" s="283">
        <f>資源化量内訳!BR13</f>
        <v>499</v>
      </c>
      <c r="K13" s="283">
        <f t="shared" si="1"/>
        <v>55020</v>
      </c>
      <c r="L13" s="286">
        <f t="shared" si="2"/>
        <v>1106.0381400225792</v>
      </c>
      <c r="M13" s="283">
        <f>IF(D13&lt;&gt;0,(ごみ搬入量内訳!BR13+ごみ処理概要!J13)/ごみ処理概要!D13/365*1000000,"-")</f>
        <v>646.11362883434595</v>
      </c>
      <c r="N13" s="406">
        <f>IF(D13&lt;&gt;0,(ごみ搬入量内訳!E13+ごみ搬入量内訳!BD13-ごみ搬入量内訳!R13-ごみ搬入量内訳!BH13)/D13/365*1000000,"-")</f>
        <v>527.02657064652772</v>
      </c>
      <c r="O13" s="283">
        <f>IF(D13&lt;&gt;0,ごみ搬入量内訳!CM13/ごみ処理概要!D13/365*1000000,"-")</f>
        <v>459.92451118823311</v>
      </c>
      <c r="P13" s="283">
        <f>ごみ搬入量内訳!DH13</f>
        <v>0</v>
      </c>
      <c r="Q13" s="283">
        <f>ごみ処理量内訳!E13</f>
        <v>45623</v>
      </c>
      <c r="R13" s="283">
        <f>ごみ処理量内訳!N13</f>
        <v>0</v>
      </c>
      <c r="S13" s="283">
        <f t="shared" si="3"/>
        <v>5881</v>
      </c>
      <c r="T13" s="283">
        <f>ごみ処理量内訳!G13</f>
        <v>2632</v>
      </c>
      <c r="U13" s="283">
        <f>ごみ処理量内訳!L13</f>
        <v>3249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2578</v>
      </c>
      <c r="AB13" s="283">
        <f t="shared" si="4"/>
        <v>54082</v>
      </c>
      <c r="AC13" s="288">
        <f t="shared" si="5"/>
        <v>100</v>
      </c>
      <c r="AD13" s="283">
        <f>施設資源化量内訳!Z13</f>
        <v>5736</v>
      </c>
      <c r="AE13" s="283">
        <f>施設資源化量内訳!AV13</f>
        <v>526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2555</v>
      </c>
      <c r="AK13" s="283">
        <f t="shared" si="6"/>
        <v>8817</v>
      </c>
      <c r="AL13" s="288">
        <f t="shared" si="7"/>
        <v>21.79146589472527</v>
      </c>
      <c r="AM13" s="288">
        <f>IF((AB13+J13)&lt;&gt;0,(資源化量内訳!D13-資源化量内訳!S13-資源化量内訳!U13-資源化量内訳!W13-資源化量内訳!V13)/(AB13+J13)*100,"-")</f>
        <v>21.79146589472527</v>
      </c>
      <c r="AN13" s="283">
        <f>ごみ処理量内訳!AA13</f>
        <v>0</v>
      </c>
      <c r="AO13" s="283">
        <f>ごみ処理量内訳!AB13</f>
        <v>1772</v>
      </c>
      <c r="AP13" s="283">
        <f>ごみ処理量内訳!AC13</f>
        <v>0</v>
      </c>
      <c r="AQ13" s="283">
        <f t="shared" si="8"/>
        <v>1772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497411</v>
      </c>
      <c r="E14" s="283">
        <v>497411</v>
      </c>
      <c r="F14" s="283">
        <v>0</v>
      </c>
      <c r="G14" s="283">
        <v>17620</v>
      </c>
      <c r="H14" s="283">
        <f>SUM(ごみ搬入量内訳!E14,+ごみ搬入量内訳!AD14)</f>
        <v>116724</v>
      </c>
      <c r="I14" s="283">
        <f>ごみ搬入量内訳!BC14</f>
        <v>4269</v>
      </c>
      <c r="J14" s="283">
        <f>資源化量内訳!BR14</f>
        <v>16117</v>
      </c>
      <c r="K14" s="283">
        <f t="shared" si="1"/>
        <v>137110</v>
      </c>
      <c r="L14" s="286">
        <f t="shared" si="2"/>
        <v>755.19808692698462</v>
      </c>
      <c r="M14" s="283">
        <f>IF(D14&lt;&gt;0,(ごみ搬入量内訳!BR14+ごみ処理概要!J14)/ごみ処理概要!D14/365*1000000,"-")</f>
        <v>573.5671911899542</v>
      </c>
      <c r="N14" s="406">
        <f>IF(D14&lt;&gt;0,(ごみ搬入量内訳!E14+ごみ搬入量内訳!BD14-ごみ搬入量内訳!R14-ごみ搬入量内訳!BH14)/D14/365*1000000,"-")</f>
        <v>409.02202563779366</v>
      </c>
      <c r="O14" s="283">
        <f>IF(D14&lt;&gt;0,ごみ搬入量内訳!CM14/ごみ処理概要!D14/365*1000000,"-")</f>
        <v>181.63089573703044</v>
      </c>
      <c r="P14" s="283">
        <f>ごみ搬入量内訳!DH14</f>
        <v>0</v>
      </c>
      <c r="Q14" s="283">
        <f>ごみ処理量内訳!E14</f>
        <v>95492</v>
      </c>
      <c r="R14" s="283">
        <f>ごみ処理量内訳!N14</f>
        <v>0</v>
      </c>
      <c r="S14" s="283">
        <f t="shared" si="3"/>
        <v>17771</v>
      </c>
      <c r="T14" s="283">
        <f>ごみ処理量内訳!G14</f>
        <v>10255</v>
      </c>
      <c r="U14" s="283">
        <f>ごみ処理量内訳!L14</f>
        <v>7393</v>
      </c>
      <c r="V14" s="283">
        <f>ごみ処理量内訳!H14</f>
        <v>0</v>
      </c>
      <c r="W14" s="283">
        <f>ごみ処理量内訳!I14</f>
        <v>123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8001</v>
      </c>
      <c r="AB14" s="283">
        <f t="shared" si="4"/>
        <v>121264</v>
      </c>
      <c r="AC14" s="288">
        <f t="shared" si="5"/>
        <v>100</v>
      </c>
      <c r="AD14" s="283">
        <f>施設資源化量内訳!Z14</f>
        <v>2297</v>
      </c>
      <c r="AE14" s="283">
        <f>施設資源化量内訳!AV14</f>
        <v>6463</v>
      </c>
      <c r="AF14" s="283">
        <f>施設資源化量内訳!BR14</f>
        <v>0</v>
      </c>
      <c r="AG14" s="283">
        <f>施設資源化量内訳!CN14</f>
        <v>123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2449</v>
      </c>
      <c r="AK14" s="283">
        <f t="shared" si="6"/>
        <v>11332</v>
      </c>
      <c r="AL14" s="288">
        <f t="shared" si="7"/>
        <v>25.804150501161004</v>
      </c>
      <c r="AM14" s="288">
        <f>IF((AB14+J14)&lt;&gt;0,(資源化量内訳!D14-資源化量内訳!S14-資源化量内訳!U14-資源化量内訳!W14-資源化量内訳!V14)/(AB14+J14)*100,"-")</f>
        <v>25.804150501161004</v>
      </c>
      <c r="AN14" s="283">
        <f>ごみ処理量内訳!AA14</f>
        <v>0</v>
      </c>
      <c r="AO14" s="283">
        <f>ごみ処理量内訳!AB14</f>
        <v>10651</v>
      </c>
      <c r="AP14" s="283">
        <f>ごみ処理量内訳!AC14</f>
        <v>83</v>
      </c>
      <c r="AQ14" s="283">
        <f t="shared" si="8"/>
        <v>10734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153647</v>
      </c>
      <c r="E15" s="283">
        <v>153647</v>
      </c>
      <c r="F15" s="283">
        <v>0</v>
      </c>
      <c r="G15" s="283">
        <v>4177</v>
      </c>
      <c r="H15" s="283">
        <f>SUM(ごみ搬入量内訳!E15,+ごみ搬入量内訳!AD15)</f>
        <v>31653</v>
      </c>
      <c r="I15" s="283">
        <f>ごみ搬入量内訳!BC15</f>
        <v>3756</v>
      </c>
      <c r="J15" s="283">
        <f>資源化量内訳!BR15</f>
        <v>3576</v>
      </c>
      <c r="K15" s="283">
        <f t="shared" si="1"/>
        <v>38985</v>
      </c>
      <c r="L15" s="286">
        <f t="shared" si="2"/>
        <v>695.1533006051676</v>
      </c>
      <c r="M15" s="283">
        <f>IF(D15&lt;&gt;0,(ごみ搬入量内訳!BR15+ごみ処理概要!J15)/ごみ処理概要!D15/365*1000000,"-")</f>
        <v>549.57855272417271</v>
      </c>
      <c r="N15" s="406">
        <f>IF(D15&lt;&gt;0,(ごみ搬入量内訳!E15+ごみ搬入量内訳!BD15-ごみ搬入量内訳!R15-ごみ搬入量内訳!BH15)/D15/365*1000000,"-")</f>
        <v>437.00954447175707</v>
      </c>
      <c r="O15" s="283">
        <f>IF(D15&lt;&gt;0,ごみ搬入量内訳!CM15/ごみ処理概要!D15/365*1000000,"-")</f>
        <v>145.57474788099498</v>
      </c>
      <c r="P15" s="283">
        <f>ごみ搬入量内訳!DH15</f>
        <v>0</v>
      </c>
      <c r="Q15" s="283">
        <f>ごみ処理量内訳!E15</f>
        <v>26563</v>
      </c>
      <c r="R15" s="283">
        <f>ごみ処理量内訳!N15</f>
        <v>0</v>
      </c>
      <c r="S15" s="283">
        <f t="shared" si="3"/>
        <v>8841</v>
      </c>
      <c r="T15" s="283">
        <f>ごみ処理量内訳!G15</f>
        <v>0</v>
      </c>
      <c r="U15" s="283">
        <f>ごみ処理量内訳!L15</f>
        <v>5807</v>
      </c>
      <c r="V15" s="283">
        <f>ごみ処理量内訳!H15</f>
        <v>3034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53</v>
      </c>
      <c r="AB15" s="283">
        <f t="shared" si="4"/>
        <v>35457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3034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1956</v>
      </c>
      <c r="AK15" s="283">
        <f t="shared" si="6"/>
        <v>4990</v>
      </c>
      <c r="AL15" s="288">
        <f t="shared" si="7"/>
        <v>22.081315809699483</v>
      </c>
      <c r="AM15" s="288">
        <f>IF((AB15+J15)&lt;&gt;0,(資源化量内訳!D15-資源化量内訳!S15-資源化量内訳!U15-資源化量内訳!W15-資源化量内訳!V15)/(AB15+J15)*100,"-")</f>
        <v>22.081315809699483</v>
      </c>
      <c r="AN15" s="283">
        <f>ごみ処理量内訳!AA15</f>
        <v>0</v>
      </c>
      <c r="AO15" s="283">
        <f>ごみ処理量内訳!AB15</f>
        <v>2341</v>
      </c>
      <c r="AP15" s="283">
        <f>ごみ処理量内訳!AC15</f>
        <v>0</v>
      </c>
      <c r="AQ15" s="283">
        <f t="shared" si="8"/>
        <v>2341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87437</v>
      </c>
      <c r="E16" s="283">
        <v>87437</v>
      </c>
      <c r="F16" s="283">
        <v>0</v>
      </c>
      <c r="G16" s="283">
        <v>1493</v>
      </c>
      <c r="H16" s="283">
        <f>SUM(ごみ搬入量内訳!E16,+ごみ搬入量内訳!AD16)</f>
        <v>29664</v>
      </c>
      <c r="I16" s="283">
        <f>ごみ搬入量内訳!BC16</f>
        <v>3141</v>
      </c>
      <c r="J16" s="283">
        <f>資源化量内訳!BR16</f>
        <v>0</v>
      </c>
      <c r="K16" s="283">
        <f t="shared" si="1"/>
        <v>32805</v>
      </c>
      <c r="L16" s="286">
        <f t="shared" si="2"/>
        <v>1027.9025164263082</v>
      </c>
      <c r="M16" s="283">
        <f>IF(D16&lt;&gt;0,(ごみ搬入量内訳!BR16+ごみ処理概要!J16)/ごみ処理概要!D16/365*1000000,"-")</f>
        <v>694.16711930828944</v>
      </c>
      <c r="N16" s="406">
        <f>IF(D16&lt;&gt;0,(ごみ搬入量内訳!E16+ごみ搬入量内訳!BD16-ごみ搬入量内訳!R16-ごみ搬入量内訳!BH16)/D16/365*1000000,"-")</f>
        <v>596.15525918387266</v>
      </c>
      <c r="O16" s="283">
        <f>IF(D16&lt;&gt;0,ごみ搬入量内訳!CM16/ごみ処理概要!D16/365*1000000,"-")</f>
        <v>333.73539711801891</v>
      </c>
      <c r="P16" s="283">
        <f>ごみ搬入量内訳!DH16</f>
        <v>65</v>
      </c>
      <c r="Q16" s="283">
        <f>ごみ処理量内訳!E16</f>
        <v>27326</v>
      </c>
      <c r="R16" s="283">
        <f>ごみ処理量内訳!N16</f>
        <v>0</v>
      </c>
      <c r="S16" s="283">
        <f t="shared" si="3"/>
        <v>3495</v>
      </c>
      <c r="T16" s="283">
        <f>ごみ処理量内訳!G16</f>
        <v>3495</v>
      </c>
      <c r="U16" s="283">
        <f>ごみ処理量内訳!L16</f>
        <v>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1984</v>
      </c>
      <c r="AB16" s="283">
        <f t="shared" si="4"/>
        <v>32805</v>
      </c>
      <c r="AC16" s="288">
        <f t="shared" si="5"/>
        <v>100</v>
      </c>
      <c r="AD16" s="283">
        <f>施設資源化量内訳!Z16</f>
        <v>1170</v>
      </c>
      <c r="AE16" s="283">
        <f>施設資源化量内訳!AV16</f>
        <v>1371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0</v>
      </c>
      <c r="AK16" s="283">
        <f t="shared" si="6"/>
        <v>2541</v>
      </c>
      <c r="AL16" s="288">
        <f t="shared" si="7"/>
        <v>13.793629019966469</v>
      </c>
      <c r="AM16" s="288">
        <f>IF((AB16+J16)&lt;&gt;0,(資源化量内訳!D16-資源化量内訳!S16-資源化量内訳!U16-資源化量内訳!W16-資源化量内訳!V16)/(AB16+J16)*100,"-")</f>
        <v>13.793629019966469</v>
      </c>
      <c r="AN16" s="283">
        <f>ごみ処理量内訳!AA16</f>
        <v>0</v>
      </c>
      <c r="AO16" s="283">
        <f>ごみ処理量内訳!AB16</f>
        <v>3160</v>
      </c>
      <c r="AP16" s="283">
        <f>ごみ処理量内訳!AC16</f>
        <v>588</v>
      </c>
      <c r="AQ16" s="283">
        <f t="shared" si="8"/>
        <v>3748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130567</v>
      </c>
      <c r="E17" s="283">
        <v>130567</v>
      </c>
      <c r="F17" s="283">
        <v>0</v>
      </c>
      <c r="G17" s="283">
        <v>6339</v>
      </c>
      <c r="H17" s="283">
        <f>SUM(ごみ搬入量内訳!E17,+ごみ搬入量内訳!AD17)</f>
        <v>43225</v>
      </c>
      <c r="I17" s="283">
        <f>ごみ搬入量内訳!BC17</f>
        <v>3998</v>
      </c>
      <c r="J17" s="283">
        <f>資源化量内訳!BR17</f>
        <v>1284</v>
      </c>
      <c r="K17" s="283">
        <f t="shared" si="1"/>
        <v>48507</v>
      </c>
      <c r="L17" s="286">
        <f t="shared" si="2"/>
        <v>1017.8367459691875</v>
      </c>
      <c r="M17" s="283">
        <f>IF(D17&lt;&gt;0,(ごみ搬入量内訳!BR17+ごみ処理概要!J17)/ごみ処理概要!D17/365*1000000,"-")</f>
        <v>705.47939959655412</v>
      </c>
      <c r="N17" s="406">
        <f>IF(D17&lt;&gt;0,(ごみ搬入量内訳!E17+ごみ搬入量内訳!BD17-ごみ搬入量内訳!R17-ごみ搬入量内訳!BH17)/D17/365*1000000,"-")</f>
        <v>586.52509376648175</v>
      </c>
      <c r="O17" s="283">
        <f>IF(D17&lt;&gt;0,ごみ搬入量内訳!CM17/ごみ処理概要!D17/365*1000000,"-")</f>
        <v>312.35734637263334</v>
      </c>
      <c r="P17" s="283">
        <f>ごみ搬入量内訳!DH17</f>
        <v>0</v>
      </c>
      <c r="Q17" s="283">
        <f>ごみ処理量内訳!E17</f>
        <v>40504</v>
      </c>
      <c r="R17" s="283">
        <f>ごみ処理量内訳!N17</f>
        <v>0</v>
      </c>
      <c r="S17" s="283">
        <f t="shared" si="3"/>
        <v>5436</v>
      </c>
      <c r="T17" s="283">
        <f>ごみ処理量内訳!G17</f>
        <v>1761</v>
      </c>
      <c r="U17" s="283">
        <f>ごみ処理量内訳!L17</f>
        <v>3675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1283</v>
      </c>
      <c r="AB17" s="283">
        <f t="shared" si="4"/>
        <v>47223</v>
      </c>
      <c r="AC17" s="288">
        <f t="shared" si="5"/>
        <v>100</v>
      </c>
      <c r="AD17" s="283">
        <f>施設資源化量内訳!Z17</f>
        <v>2067</v>
      </c>
      <c r="AE17" s="283">
        <f>施設資源化量内訳!AV17</f>
        <v>1414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2709</v>
      </c>
      <c r="AK17" s="283">
        <f t="shared" si="6"/>
        <v>6190</v>
      </c>
      <c r="AL17" s="288">
        <f t="shared" si="7"/>
        <v>18.053064506153753</v>
      </c>
      <c r="AM17" s="288">
        <f>IF((AB17+J17)&lt;&gt;0,(資源化量内訳!D17-資源化量内訳!S17-資源化量内訳!U17-資源化量内訳!W17-資源化量内訳!V17)/(AB17+J17)*100,"-")</f>
        <v>18.053064506153753</v>
      </c>
      <c r="AN17" s="283">
        <f>ごみ処理量内訳!AA17</f>
        <v>0</v>
      </c>
      <c r="AO17" s="283">
        <f>ごみ処理量内訳!AB17</f>
        <v>1139</v>
      </c>
      <c r="AP17" s="283">
        <f>ごみ処理量内訳!AC17</f>
        <v>180</v>
      </c>
      <c r="AQ17" s="283">
        <f t="shared" si="8"/>
        <v>1319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171571</v>
      </c>
      <c r="E18" s="283">
        <v>171571</v>
      </c>
      <c r="F18" s="283">
        <v>0</v>
      </c>
      <c r="G18" s="283">
        <v>4069</v>
      </c>
      <c r="H18" s="283">
        <f>SUM(ごみ搬入量内訳!E18,+ごみ搬入量内訳!AD18)</f>
        <v>45263</v>
      </c>
      <c r="I18" s="283">
        <f>ごみ搬入量内訳!BC18</f>
        <v>1914</v>
      </c>
      <c r="J18" s="283">
        <f>資源化量内訳!BR18</f>
        <v>3115</v>
      </c>
      <c r="K18" s="283">
        <f t="shared" si="1"/>
        <v>50292</v>
      </c>
      <c r="L18" s="286">
        <f t="shared" si="2"/>
        <v>803.08619387812041</v>
      </c>
      <c r="M18" s="283">
        <f>IF(D18&lt;&gt;0,(ごみ搬入量内訳!BR18+ごみ処理概要!J18)/ごみ処理概要!D18/365*1000000,"-")</f>
        <v>657.56554477267014</v>
      </c>
      <c r="N18" s="406">
        <f>IF(D18&lt;&gt;0,(ごみ搬入量内訳!E18+ごみ搬入量内訳!BD18-ごみ搬入量内訳!R18-ごみ搬入量内訳!BH18)/D18/365*1000000,"-")</f>
        <v>553.01998461757478</v>
      </c>
      <c r="O18" s="283">
        <f>IF(D18&lt;&gt;0,ごみ搬入量内訳!CM18/ごみ処理概要!D18/365*1000000,"-")</f>
        <v>145.52064910545042</v>
      </c>
      <c r="P18" s="283">
        <f>ごみ搬入量内訳!DH18</f>
        <v>0</v>
      </c>
      <c r="Q18" s="283">
        <f>ごみ処理量内訳!E18</f>
        <v>40816</v>
      </c>
      <c r="R18" s="283">
        <f>ごみ処理量内訳!N18</f>
        <v>8</v>
      </c>
      <c r="S18" s="283">
        <f t="shared" si="3"/>
        <v>6299</v>
      </c>
      <c r="T18" s="283">
        <f>ごみ処理量内訳!G18</f>
        <v>4656</v>
      </c>
      <c r="U18" s="283">
        <f>ごみ処理量内訳!L18</f>
        <v>1643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54</v>
      </c>
      <c r="AB18" s="283">
        <f t="shared" si="4"/>
        <v>47177</v>
      </c>
      <c r="AC18" s="288">
        <f t="shared" si="5"/>
        <v>99.983042584310155</v>
      </c>
      <c r="AD18" s="283">
        <f>施設資源化量内訳!Z18</f>
        <v>2933</v>
      </c>
      <c r="AE18" s="283">
        <f>施設資源化量内訳!AV18</f>
        <v>2167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1349</v>
      </c>
      <c r="AK18" s="283">
        <f t="shared" si="6"/>
        <v>6449</v>
      </c>
      <c r="AL18" s="288">
        <f t="shared" si="7"/>
        <v>19.124314006203768</v>
      </c>
      <c r="AM18" s="288">
        <f>IF((AB18+J18)&lt;&gt;0,(資源化量内訳!D18-資源化量内訳!S18-資源化量内訳!U18-資源化量内訳!W18-資源化量内訳!V18)/(AB18+J18)*100,"-")</f>
        <v>19.124314006203768</v>
      </c>
      <c r="AN18" s="283">
        <f>ごみ処理量内訳!AA18</f>
        <v>8</v>
      </c>
      <c r="AO18" s="283">
        <f>ごみ処理量内訳!AB18</f>
        <v>1282</v>
      </c>
      <c r="AP18" s="283">
        <f>ごみ処理量内訳!AC18</f>
        <v>83</v>
      </c>
      <c r="AQ18" s="283">
        <f t="shared" si="8"/>
        <v>1373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57493</v>
      </c>
      <c r="E19" s="283">
        <v>57493</v>
      </c>
      <c r="F19" s="283">
        <v>0</v>
      </c>
      <c r="G19" s="283">
        <v>1888</v>
      </c>
      <c r="H19" s="283">
        <f>SUM(ごみ搬入量内訳!E19,+ごみ搬入量内訳!AD19)</f>
        <v>18321</v>
      </c>
      <c r="I19" s="283">
        <f>ごみ搬入量内訳!BC19</f>
        <v>847</v>
      </c>
      <c r="J19" s="283">
        <f>資源化量内訳!BR19</f>
        <v>162</v>
      </c>
      <c r="K19" s="283">
        <f t="shared" si="1"/>
        <v>19330</v>
      </c>
      <c r="L19" s="286">
        <f t="shared" si="2"/>
        <v>921.13655766074191</v>
      </c>
      <c r="M19" s="283">
        <f>IF(D19&lt;&gt;0,(ごみ搬入量内訳!BR19+ごみ処理概要!J19)/ごみ処理概要!D19/365*1000000,"-")</f>
        <v>730.90494161409526</v>
      </c>
      <c r="N19" s="406">
        <f>IF(D19&lt;&gt;0,(ごみ搬入量内訳!E19+ごみ搬入量内訳!BD19-ごみ搬入量内訳!R19-ごみ搬入量内訳!BH19)/D19/365*1000000,"-")</f>
        <v>666.62076074061667</v>
      </c>
      <c r="O19" s="283">
        <f>IF(D19&lt;&gt;0,ごみ搬入量内訳!CM19/ごみ処理概要!D19/365*1000000,"-")</f>
        <v>190.23161604664679</v>
      </c>
      <c r="P19" s="283">
        <f>ごみ搬入量内訳!DH19</f>
        <v>0</v>
      </c>
      <c r="Q19" s="283">
        <f>ごみ処理量内訳!E19</f>
        <v>16581</v>
      </c>
      <c r="R19" s="283">
        <f>ごみ処理量内訳!N19</f>
        <v>0</v>
      </c>
      <c r="S19" s="283">
        <f t="shared" si="3"/>
        <v>1587</v>
      </c>
      <c r="T19" s="283">
        <f>ごみ処理量内訳!G19</f>
        <v>1081</v>
      </c>
      <c r="U19" s="283">
        <f>ごみ処理量内訳!L19</f>
        <v>506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1000</v>
      </c>
      <c r="AB19" s="283">
        <f t="shared" si="4"/>
        <v>19168</v>
      </c>
      <c r="AC19" s="288">
        <f t="shared" si="5"/>
        <v>100</v>
      </c>
      <c r="AD19" s="283">
        <f>施設資源化量内訳!Z19</f>
        <v>2118</v>
      </c>
      <c r="AE19" s="283">
        <f>施設資源化量内訳!AV19</f>
        <v>239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202</v>
      </c>
      <c r="AK19" s="283">
        <f t="shared" si="6"/>
        <v>2559</v>
      </c>
      <c r="AL19" s="288">
        <f t="shared" si="7"/>
        <v>19.249870667356443</v>
      </c>
      <c r="AM19" s="288">
        <f>IF((AB19+J19)&lt;&gt;0,(資源化量内訳!D19-資源化量内訳!S19-資源化量内訳!U19-資源化量内訳!W19-資源化量内訳!V19)/(AB19+J19)*100,"-")</f>
        <v>19.249870667356443</v>
      </c>
      <c r="AN19" s="283">
        <f>ごみ処理量内訳!AA19</f>
        <v>0</v>
      </c>
      <c r="AO19" s="283">
        <f>ごみ処理量内訳!AB19</f>
        <v>0</v>
      </c>
      <c r="AP19" s="283">
        <f>ごみ処理量内訳!AC19</f>
        <v>296</v>
      </c>
      <c r="AQ19" s="283">
        <f t="shared" si="8"/>
        <v>296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63590</v>
      </c>
      <c r="E20" s="283">
        <v>63590</v>
      </c>
      <c r="F20" s="283">
        <v>0</v>
      </c>
      <c r="G20" s="283">
        <v>1677</v>
      </c>
      <c r="H20" s="283">
        <f>SUM(ごみ搬入量内訳!E20,+ごみ搬入量内訳!AD20)</f>
        <v>16538</v>
      </c>
      <c r="I20" s="283">
        <f>ごみ搬入量内訳!BC20</f>
        <v>6647</v>
      </c>
      <c r="J20" s="283">
        <f>資源化量内訳!BR20</f>
        <v>89</v>
      </c>
      <c r="K20" s="283">
        <f t="shared" si="1"/>
        <v>23274</v>
      </c>
      <c r="L20" s="286">
        <f t="shared" si="2"/>
        <v>1002.7423110810479</v>
      </c>
      <c r="M20" s="283">
        <f>IF(D20&lt;&gt;0,(ごみ搬入量内訳!BR20+ごみ処理概要!J20)/ごみ処理概要!D20/365*1000000,"-")</f>
        <v>629.9775746595808</v>
      </c>
      <c r="N20" s="406">
        <f>IF(D20&lt;&gt;0,(ごみ搬入量内訳!E20+ごみ搬入量内訳!BD20-ごみ搬入量内訳!R20-ごみ搬入量内訳!BH20)/D20/365*1000000,"-")</f>
        <v>539.97462338999628</v>
      </c>
      <c r="O20" s="283">
        <f>IF(D20&lt;&gt;0,ごみ搬入量内訳!CM20/ごみ処理概要!D20/365*1000000,"-")</f>
        <v>372.76473642146715</v>
      </c>
      <c r="P20" s="283">
        <f>ごみ搬入量内訳!DH20</f>
        <v>0</v>
      </c>
      <c r="Q20" s="283">
        <f>ごみ処理量内訳!E20</f>
        <v>21550</v>
      </c>
      <c r="R20" s="283">
        <f>ごみ処理量内訳!N20</f>
        <v>0</v>
      </c>
      <c r="S20" s="283">
        <f t="shared" si="3"/>
        <v>323</v>
      </c>
      <c r="T20" s="283">
        <f>ごみ処理量内訳!G20</f>
        <v>0</v>
      </c>
      <c r="U20" s="283">
        <f>ごみ処理量内訳!L20</f>
        <v>316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7</v>
      </c>
      <c r="AA20" s="283">
        <f>資源化量内訳!Z20</f>
        <v>1312</v>
      </c>
      <c r="AB20" s="283">
        <f t="shared" si="4"/>
        <v>23185</v>
      </c>
      <c r="AC20" s="288">
        <f t="shared" si="5"/>
        <v>100</v>
      </c>
      <c r="AD20" s="283">
        <f>施設資源化量内訳!Z20</f>
        <v>2343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316</v>
      </c>
      <c r="AK20" s="283">
        <f t="shared" si="6"/>
        <v>2659</v>
      </c>
      <c r="AL20" s="288">
        <f t="shared" si="7"/>
        <v>17.444358511643895</v>
      </c>
      <c r="AM20" s="288">
        <f>IF((AB20+J20)&lt;&gt;0,(資源化量内訳!D20-資源化量内訳!S20-資源化量内訳!U20-資源化量内訳!W20-資源化量内訳!V20)/(AB20+J20)*100,"-")</f>
        <v>17.444358511643895</v>
      </c>
      <c r="AN20" s="283">
        <f>ごみ処理量内訳!AA20</f>
        <v>0</v>
      </c>
      <c r="AO20" s="283">
        <f>ごみ処理量内訳!AB20</f>
        <v>758</v>
      </c>
      <c r="AP20" s="283">
        <f>ごみ処理量内訳!AC20</f>
        <v>7</v>
      </c>
      <c r="AQ20" s="283">
        <f t="shared" si="8"/>
        <v>765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175065</v>
      </c>
      <c r="E21" s="283">
        <v>175065</v>
      </c>
      <c r="F21" s="283">
        <v>0</v>
      </c>
      <c r="G21" s="283">
        <v>4510</v>
      </c>
      <c r="H21" s="283">
        <f>SUM(ごみ搬入量内訳!E21,+ごみ搬入量内訳!AD21)</f>
        <v>47382</v>
      </c>
      <c r="I21" s="283">
        <f>ごみ搬入量内訳!BC21</f>
        <v>7129</v>
      </c>
      <c r="J21" s="283">
        <f>資源化量内訳!BR21</f>
        <v>1925</v>
      </c>
      <c r="K21" s="283">
        <f t="shared" si="1"/>
        <v>56436</v>
      </c>
      <c r="L21" s="286">
        <f t="shared" si="2"/>
        <v>883.21011099986731</v>
      </c>
      <c r="M21" s="283">
        <f>IF(D21&lt;&gt;0,(ごみ搬入量内訳!BR21+ごみ処理概要!J21)/ごみ処理概要!D21/365*1000000,"-")</f>
        <v>631.18630301308826</v>
      </c>
      <c r="N21" s="406">
        <f>IF(D21&lt;&gt;0,(ごみ搬入量内訳!E21+ごみ搬入量内訳!BD21-ごみ搬入量内訳!R21-ごみ搬入量内訳!BH21)/D21/365*1000000,"-")</f>
        <v>521.87269777292113</v>
      </c>
      <c r="O21" s="283">
        <f>IF(D21&lt;&gt;0,ごみ搬入量内訳!CM21/ごみ処理概要!D21/365*1000000,"-")</f>
        <v>252.02380798677908</v>
      </c>
      <c r="P21" s="283">
        <f>ごみ搬入量内訳!DH21</f>
        <v>0</v>
      </c>
      <c r="Q21" s="283">
        <f>ごみ処理量内訳!E21</f>
        <v>48155</v>
      </c>
      <c r="R21" s="283">
        <f>ごみ処理量内訳!N21</f>
        <v>0</v>
      </c>
      <c r="S21" s="283">
        <f t="shared" si="3"/>
        <v>5498</v>
      </c>
      <c r="T21" s="283">
        <f>ごみ処理量内訳!G21</f>
        <v>5498</v>
      </c>
      <c r="U21" s="283">
        <f>ごみ処理量内訳!L21</f>
        <v>0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2857</v>
      </c>
      <c r="AB21" s="283">
        <f t="shared" si="4"/>
        <v>56510</v>
      </c>
      <c r="AC21" s="288">
        <f t="shared" si="5"/>
        <v>100</v>
      </c>
      <c r="AD21" s="283">
        <f>施設資源化量内訳!Z21</f>
        <v>5247</v>
      </c>
      <c r="AE21" s="283">
        <f>施設資源化量内訳!AV21</f>
        <v>1595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0</v>
      </c>
      <c r="AK21" s="283">
        <f t="shared" si="6"/>
        <v>6842</v>
      </c>
      <c r="AL21" s="288">
        <f t="shared" si="7"/>
        <v>19.892187901086679</v>
      </c>
      <c r="AM21" s="288">
        <f>IF((AB21+J21)&lt;&gt;0,(資源化量内訳!D21-資源化量内訳!S21-資源化量内訳!U21-資源化量内訳!W21-資源化量内訳!V21)/(AB21+J21)*100,"-")</f>
        <v>19.892187901086679</v>
      </c>
      <c r="AN21" s="283">
        <f>ごみ処理量内訳!AA21</f>
        <v>0</v>
      </c>
      <c r="AO21" s="283">
        <f>ごみ処理量内訳!AB21</f>
        <v>1369</v>
      </c>
      <c r="AP21" s="283">
        <f>ごみ処理量内訳!AC21</f>
        <v>0</v>
      </c>
      <c r="AQ21" s="283">
        <f t="shared" si="8"/>
        <v>1369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433621</v>
      </c>
      <c r="E22" s="283">
        <v>433621</v>
      </c>
      <c r="F22" s="283">
        <v>0</v>
      </c>
      <c r="G22" s="283">
        <v>10968</v>
      </c>
      <c r="H22" s="283">
        <f>SUM(ごみ搬入量内訳!E22,+ごみ搬入量内訳!AD22)</f>
        <v>126681</v>
      </c>
      <c r="I22" s="283">
        <f>ごみ搬入量内訳!BC22</f>
        <v>6972</v>
      </c>
      <c r="J22" s="283">
        <f>資源化量内訳!BR22</f>
        <v>0</v>
      </c>
      <c r="K22" s="283">
        <f t="shared" si="1"/>
        <v>133653</v>
      </c>
      <c r="L22" s="286">
        <f t="shared" si="2"/>
        <v>844.45311167984494</v>
      </c>
      <c r="M22" s="283">
        <f>IF(D22&lt;&gt;0,(ごみ搬入量内訳!BR22+ごみ処理概要!J22)/ごみ処理概要!D22/365*1000000,"-")</f>
        <v>592.17169415637352</v>
      </c>
      <c r="N22" s="406">
        <f>IF(D22&lt;&gt;0,(ごみ搬入量内訳!E22+ごみ搬入量内訳!BD22-ごみ搬入量内訳!R22-ごみ搬入量内訳!BH22)/D22/365*1000000,"-")</f>
        <v>429.55888535070386</v>
      </c>
      <c r="O22" s="283">
        <f>IF(D22&lt;&gt;0,ごみ搬入量内訳!CM22/ごみ処理概要!D22/365*1000000,"-")</f>
        <v>252.28141752347145</v>
      </c>
      <c r="P22" s="283">
        <f>ごみ搬入量内訳!DH22</f>
        <v>0</v>
      </c>
      <c r="Q22" s="283">
        <f>ごみ処理量内訳!E22</f>
        <v>98828</v>
      </c>
      <c r="R22" s="283">
        <f>ごみ処理量内訳!N22</f>
        <v>0</v>
      </c>
      <c r="S22" s="283">
        <f t="shared" si="3"/>
        <v>33531</v>
      </c>
      <c r="T22" s="283">
        <f>ごみ処理量内訳!G22</f>
        <v>8903</v>
      </c>
      <c r="U22" s="283">
        <f>ごみ処理量内訳!L22</f>
        <v>24628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1294</v>
      </c>
      <c r="AB22" s="283">
        <f t="shared" si="4"/>
        <v>133653</v>
      </c>
      <c r="AC22" s="288">
        <f t="shared" si="5"/>
        <v>100</v>
      </c>
      <c r="AD22" s="283">
        <f>施設資源化量内訳!Z22</f>
        <v>254</v>
      </c>
      <c r="AE22" s="283">
        <f>施設資源化量内訳!AV22</f>
        <v>536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23721</v>
      </c>
      <c r="AK22" s="283">
        <f t="shared" si="6"/>
        <v>24511</v>
      </c>
      <c r="AL22" s="288">
        <f t="shared" si="7"/>
        <v>19.307460363777842</v>
      </c>
      <c r="AM22" s="288">
        <f>IF((AB22+J22)&lt;&gt;0,(資源化量内訳!D22-資源化量内訳!S22-資源化量内訳!U22-資源化量内訳!W22-資源化量内訳!V22)/(AB22+J22)*100,"-")</f>
        <v>19.307460363777842</v>
      </c>
      <c r="AN22" s="283">
        <f>ごみ処理量内訳!AA22</f>
        <v>0</v>
      </c>
      <c r="AO22" s="283">
        <f>ごみ処理量内訳!AB22</f>
        <v>11364</v>
      </c>
      <c r="AP22" s="283">
        <f>ごみ処理量内訳!AC22</f>
        <v>0</v>
      </c>
      <c r="AQ22" s="283">
        <f t="shared" si="8"/>
        <v>11364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16160</v>
      </c>
      <c r="E23" s="283">
        <v>16160</v>
      </c>
      <c r="F23" s="283">
        <v>0</v>
      </c>
      <c r="G23" s="283">
        <v>191</v>
      </c>
      <c r="H23" s="283">
        <f>SUM(ごみ搬入量内訳!E23,+ごみ搬入量内訳!AD23)</f>
        <v>4544</v>
      </c>
      <c r="I23" s="283">
        <f>ごみ搬入量内訳!BC23</f>
        <v>1839</v>
      </c>
      <c r="J23" s="283">
        <f>資源化量内訳!BR23</f>
        <v>49</v>
      </c>
      <c r="K23" s="283">
        <f t="shared" si="1"/>
        <v>6432</v>
      </c>
      <c r="L23" s="286">
        <f t="shared" si="2"/>
        <v>1090.4652109046522</v>
      </c>
      <c r="M23" s="283">
        <f>IF(D23&lt;&gt;0,(ごみ搬入量内訳!BR23+ごみ処理概要!J23)/ごみ処理概要!D23/365*1000000,"-")</f>
        <v>775.63407025634069</v>
      </c>
      <c r="N23" s="406">
        <f>IF(D23&lt;&gt;0,(ごみ搬入量内訳!E23+ごみ搬入量内訳!BD23-ごみ搬入量内訳!R23-ごみ搬入量内訳!BH23)/D23/365*1000000,"-")</f>
        <v>599.65414349654134</v>
      </c>
      <c r="O23" s="283">
        <f>IF(D23&lt;&gt;0,ごみ搬入量内訳!CM23/ごみ処理概要!D23/365*1000000,"-")</f>
        <v>314.83114064831142</v>
      </c>
      <c r="P23" s="283">
        <f>ごみ搬入量内訳!DH23</f>
        <v>0</v>
      </c>
      <c r="Q23" s="283">
        <f>ごみ処理量内訳!E23</f>
        <v>5146</v>
      </c>
      <c r="R23" s="283">
        <f>ごみ処理量内訳!N23</f>
        <v>0</v>
      </c>
      <c r="S23" s="283">
        <f t="shared" si="3"/>
        <v>356</v>
      </c>
      <c r="T23" s="283">
        <f>ごみ処理量内訳!G23</f>
        <v>0</v>
      </c>
      <c r="U23" s="283">
        <f>ごみ処理量内訳!L23</f>
        <v>356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881</v>
      </c>
      <c r="AB23" s="283">
        <f t="shared" si="4"/>
        <v>6383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356</v>
      </c>
      <c r="AK23" s="283">
        <f t="shared" si="6"/>
        <v>356</v>
      </c>
      <c r="AL23" s="288">
        <f t="shared" si="7"/>
        <v>19.993781094527364</v>
      </c>
      <c r="AM23" s="288">
        <f>IF((AB23+J23)&lt;&gt;0,(資源化量内訳!D23-資源化量内訳!S23-資源化量内訳!U23-資源化量内訳!W23-資源化量内訳!V23)/(AB23+J23)*100,"-")</f>
        <v>19.993781094527364</v>
      </c>
      <c r="AN23" s="283">
        <f>ごみ処理量内訳!AA23</f>
        <v>0</v>
      </c>
      <c r="AO23" s="283">
        <f>ごみ処理量内訳!AB23</f>
        <v>691</v>
      </c>
      <c r="AP23" s="283">
        <f>ごみ処理量内訳!AC23</f>
        <v>0</v>
      </c>
      <c r="AQ23" s="283">
        <f t="shared" si="8"/>
        <v>691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270555</v>
      </c>
      <c r="E24" s="283">
        <v>270555</v>
      </c>
      <c r="F24" s="283">
        <v>0</v>
      </c>
      <c r="G24" s="283">
        <v>6278</v>
      </c>
      <c r="H24" s="283">
        <f>SUM(ごみ搬入量内訳!E24,+ごみ搬入量内訳!AD24)</f>
        <v>83069</v>
      </c>
      <c r="I24" s="283">
        <f>ごみ搬入量内訳!BC24</f>
        <v>3664</v>
      </c>
      <c r="J24" s="283">
        <f>資源化量内訳!BR24</f>
        <v>2097</v>
      </c>
      <c r="K24" s="283">
        <f t="shared" si="1"/>
        <v>88830</v>
      </c>
      <c r="L24" s="286">
        <f t="shared" si="2"/>
        <v>899.520847937383</v>
      </c>
      <c r="M24" s="283">
        <f>IF(D24&lt;&gt;0,(ごみ搬入量内訳!BR24+ごみ処理概要!J24)/ごみ処理概要!D24/365*1000000,"-")</f>
        <v>693.43001941974683</v>
      </c>
      <c r="N24" s="406">
        <f>IF(D24&lt;&gt;0,(ごみ搬入量内訳!E24+ごみ搬入量内訳!BD24-ごみ搬入量内訳!R24-ごみ搬入量内訳!BH24)/D24/365*1000000,"-")</f>
        <v>591.50862648391694</v>
      </c>
      <c r="O24" s="283">
        <f>IF(D24&lt;&gt;0,ごみ搬入量内訳!CM24/ごみ処理概要!D24/365*1000000,"-")</f>
        <v>206.09082851763614</v>
      </c>
      <c r="P24" s="283">
        <f>ごみ搬入量内訳!DH24</f>
        <v>0</v>
      </c>
      <c r="Q24" s="283">
        <f>ごみ処理量内訳!E24</f>
        <v>73095</v>
      </c>
      <c r="R24" s="283">
        <f>ごみ処理量内訳!N24</f>
        <v>396</v>
      </c>
      <c r="S24" s="283">
        <f t="shared" si="3"/>
        <v>7988</v>
      </c>
      <c r="T24" s="283">
        <f>ごみ処理量内訳!G24</f>
        <v>7988</v>
      </c>
      <c r="U24" s="283">
        <f>ごみ処理量内訳!L24</f>
        <v>0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5254</v>
      </c>
      <c r="AB24" s="283">
        <f t="shared" si="4"/>
        <v>86733</v>
      </c>
      <c r="AC24" s="288">
        <f t="shared" si="5"/>
        <v>99.54342637750338</v>
      </c>
      <c r="AD24" s="283">
        <f>施設資源化量内訳!Z24</f>
        <v>5595</v>
      </c>
      <c r="AE24" s="283">
        <f>施設資源化量内訳!AV24</f>
        <v>2540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0</v>
      </c>
      <c r="AK24" s="283">
        <f t="shared" si="6"/>
        <v>8135</v>
      </c>
      <c r="AL24" s="288">
        <f t="shared" si="7"/>
        <v>17.433299560959135</v>
      </c>
      <c r="AM24" s="288">
        <f>IF((AB24+J24)&lt;&gt;0,(資源化量内訳!D24-資源化量内訳!S24-資源化量内訳!U24-資源化量内訳!W24-資源化量内訳!V24)/(AB24+J24)*100,"-")</f>
        <v>17.433299560959135</v>
      </c>
      <c r="AN24" s="283">
        <f>ごみ処理量内訳!AA24</f>
        <v>396</v>
      </c>
      <c r="AO24" s="283">
        <f>ごみ処理量内訳!AB24</f>
        <v>2808</v>
      </c>
      <c r="AP24" s="283">
        <f>ごみ処理量内訳!AC24</f>
        <v>1970</v>
      </c>
      <c r="AQ24" s="283">
        <f t="shared" si="8"/>
        <v>5174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207110</v>
      </c>
      <c r="E25" s="283">
        <v>207110</v>
      </c>
      <c r="F25" s="283">
        <v>0</v>
      </c>
      <c r="G25" s="283">
        <v>3340</v>
      </c>
      <c r="H25" s="283">
        <f>SUM(ごみ搬入量内訳!E25,+ごみ搬入量内訳!AD25)</f>
        <v>44788</v>
      </c>
      <c r="I25" s="283">
        <f>ごみ搬入量内訳!BC25</f>
        <v>5399</v>
      </c>
      <c r="J25" s="283">
        <f>資源化量内訳!BR25</f>
        <v>8629</v>
      </c>
      <c r="K25" s="283">
        <f t="shared" si="1"/>
        <v>58816</v>
      </c>
      <c r="L25" s="286">
        <f t="shared" si="2"/>
        <v>778.03933188835526</v>
      </c>
      <c r="M25" s="283">
        <f>IF(D25&lt;&gt;0,(ごみ搬入量内訳!BR25+ごみ処理概要!J25)/ごみ処理概要!D25/365*1000000,"-")</f>
        <v>586.056116033899</v>
      </c>
      <c r="N25" s="406">
        <f>IF(D25&lt;&gt;0,(ごみ搬入量内訳!E25+ごみ搬入量内訳!BD25-ごみ搬入量内訳!R25-ごみ搬入量内訳!BH25)/D25/365*1000000,"-")</f>
        <v>412.85717403828153</v>
      </c>
      <c r="O25" s="283">
        <f>IF(D25&lt;&gt;0,ごみ搬入量内訳!CM25/ごみ処理概要!D25/365*1000000,"-")</f>
        <v>191.98321585445629</v>
      </c>
      <c r="P25" s="283">
        <f>ごみ搬入量内訳!DH25</f>
        <v>0</v>
      </c>
      <c r="Q25" s="283">
        <f>ごみ処理量内訳!E25</f>
        <v>37707</v>
      </c>
      <c r="R25" s="283">
        <f>ごみ処理量内訳!N25</f>
        <v>0</v>
      </c>
      <c r="S25" s="283">
        <f t="shared" si="3"/>
        <v>12292</v>
      </c>
      <c r="T25" s="283">
        <f>ごみ処理量内訳!G25</f>
        <v>9209</v>
      </c>
      <c r="U25" s="283">
        <f>ごみ処理量内訳!L25</f>
        <v>3083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188</v>
      </c>
      <c r="AB25" s="283">
        <f t="shared" si="4"/>
        <v>50187</v>
      </c>
      <c r="AC25" s="288">
        <f t="shared" si="5"/>
        <v>100</v>
      </c>
      <c r="AD25" s="283">
        <f>施設資源化量内訳!Z25</f>
        <v>2946</v>
      </c>
      <c r="AE25" s="283">
        <f>施設資源化量内訳!AV25</f>
        <v>2685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261</v>
      </c>
      <c r="AK25" s="283">
        <f t="shared" si="6"/>
        <v>5892</v>
      </c>
      <c r="AL25" s="288">
        <f t="shared" si="7"/>
        <v>25.008501088139283</v>
      </c>
      <c r="AM25" s="288">
        <f>IF((AB25+J25)&lt;&gt;0,(資源化量内訳!D25-資源化量内訳!S25-資源化量内訳!U25-資源化量内訳!W25-資源化量内訳!V25)/(AB25+J25)*100,"-")</f>
        <v>20.349904787812839</v>
      </c>
      <c r="AN25" s="283">
        <f>ごみ処理量内訳!AA25</f>
        <v>0</v>
      </c>
      <c r="AO25" s="283">
        <f>ごみ処理量内訳!AB25</f>
        <v>1465</v>
      </c>
      <c r="AP25" s="283">
        <f>ごみ処理量内訳!AC25</f>
        <v>56</v>
      </c>
      <c r="AQ25" s="283">
        <f t="shared" si="8"/>
        <v>1521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204483</v>
      </c>
      <c r="E26" s="283">
        <v>204483</v>
      </c>
      <c r="F26" s="283">
        <v>0</v>
      </c>
      <c r="G26" s="283">
        <v>6618</v>
      </c>
      <c r="H26" s="283">
        <f>SUM(ごみ搬入量内訳!E26,+ごみ搬入量内訳!AD26)</f>
        <v>51693</v>
      </c>
      <c r="I26" s="283">
        <f>ごみ搬入量内訳!BC26</f>
        <v>3047</v>
      </c>
      <c r="J26" s="283">
        <f>資源化量内訳!BR26</f>
        <v>1382</v>
      </c>
      <c r="K26" s="283">
        <f t="shared" si="1"/>
        <v>56122</v>
      </c>
      <c r="L26" s="286">
        <f t="shared" si="2"/>
        <v>751.93979015169498</v>
      </c>
      <c r="M26" s="283">
        <f>IF(D26&lt;&gt;0,(ごみ搬入量内訳!BR26+ごみ処理概要!J26)/ごみ処理概要!D26/365*1000000,"-")</f>
        <v>596.89458057906018</v>
      </c>
      <c r="N26" s="406">
        <f>IF(D26&lt;&gt;0,(ごみ搬入量内訳!E26+ごみ搬入量内訳!BD26-ごみ搬入量内訳!R26-ごみ搬入量内訳!BH26)/D26/365*1000000,"-")</f>
        <v>492.60215823949994</v>
      </c>
      <c r="O26" s="283">
        <f>IF(D26&lt;&gt;0,ごみ搬入量内訳!CM26/ごみ処理概要!D26/365*1000000,"-")</f>
        <v>155.04520957263489</v>
      </c>
      <c r="P26" s="283">
        <f>ごみ搬入量内訳!DH26</f>
        <v>0</v>
      </c>
      <c r="Q26" s="283">
        <f>ごみ処理量内訳!E26</f>
        <v>45469</v>
      </c>
      <c r="R26" s="283">
        <f>ごみ処理量内訳!N26</f>
        <v>0</v>
      </c>
      <c r="S26" s="283">
        <f t="shared" si="3"/>
        <v>5389</v>
      </c>
      <c r="T26" s="283">
        <f>ごみ処理量内訳!G26</f>
        <v>1891</v>
      </c>
      <c r="U26" s="283">
        <f>ごみ処理量内訳!L26</f>
        <v>3498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3764</v>
      </c>
      <c r="AB26" s="283">
        <f t="shared" si="4"/>
        <v>54622</v>
      </c>
      <c r="AC26" s="288">
        <f t="shared" si="5"/>
        <v>100</v>
      </c>
      <c r="AD26" s="283">
        <f>施設資源化量内訳!Z26</f>
        <v>1369</v>
      </c>
      <c r="AE26" s="283">
        <f>施設資源化量内訳!AV26</f>
        <v>587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3041</v>
      </c>
      <c r="AK26" s="283">
        <f t="shared" si="6"/>
        <v>4997</v>
      </c>
      <c r="AL26" s="288">
        <f t="shared" si="7"/>
        <v>18.111206342404117</v>
      </c>
      <c r="AM26" s="288">
        <f>IF((AB26+J26)&lt;&gt;0,(資源化量内訳!D26-資源化量内訳!S26-資源化量内訳!U26-資源化量内訳!W26-資源化量内訳!V26)/(AB26+J26)*100,"-")</f>
        <v>15.745303906863795</v>
      </c>
      <c r="AN26" s="283">
        <f>ごみ処理量内訳!AA26</f>
        <v>0</v>
      </c>
      <c r="AO26" s="283">
        <f>ごみ処理量内訳!AB26</f>
        <v>3660</v>
      </c>
      <c r="AP26" s="283">
        <f>ごみ処理量内訳!AC26</f>
        <v>307</v>
      </c>
      <c r="AQ26" s="283">
        <f t="shared" si="8"/>
        <v>3967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131105</v>
      </c>
      <c r="E27" s="283">
        <v>131105</v>
      </c>
      <c r="F27" s="283">
        <v>0</v>
      </c>
      <c r="G27" s="283">
        <v>2246</v>
      </c>
      <c r="H27" s="283">
        <f>SUM(ごみ搬入量内訳!E27,+ごみ搬入量内訳!AD27)</f>
        <v>35399</v>
      </c>
      <c r="I27" s="283">
        <f>ごみ搬入量内訳!BC27</f>
        <v>2951</v>
      </c>
      <c r="J27" s="283">
        <f>資源化量内訳!BR27</f>
        <v>0</v>
      </c>
      <c r="K27" s="283">
        <f t="shared" si="1"/>
        <v>38350</v>
      </c>
      <c r="L27" s="286">
        <f t="shared" si="2"/>
        <v>801.40721673990265</v>
      </c>
      <c r="M27" s="283">
        <f>IF(D27&lt;&gt;0,(ごみ搬入量内訳!BR27+ごみ処理概要!J27)/ごみ処理概要!D27/365*1000000,"-")</f>
        <v>636.06865353661419</v>
      </c>
      <c r="N27" s="406">
        <f>IF(D27&lt;&gt;0,(ごみ搬入量内訳!E27+ごみ搬入量内訳!BD27-ごみ搬入量内訳!R27-ごみ搬入量内訳!BH27)/D27/365*1000000,"-")</f>
        <v>473.321341829434</v>
      </c>
      <c r="O27" s="283">
        <f>IF(D27&lt;&gt;0,ごみ搬入量内訳!CM27/ごみ処理概要!D27/365*1000000,"-")</f>
        <v>165.33856320328837</v>
      </c>
      <c r="P27" s="283">
        <f>ごみ搬入量内訳!DH27</f>
        <v>0</v>
      </c>
      <c r="Q27" s="283">
        <f>ごみ処理量内訳!E27</f>
        <v>23995</v>
      </c>
      <c r="R27" s="283">
        <f>ごみ処理量内訳!N27</f>
        <v>0</v>
      </c>
      <c r="S27" s="283">
        <f t="shared" si="3"/>
        <v>13792</v>
      </c>
      <c r="T27" s="283">
        <f>ごみ処理量内訳!G27</f>
        <v>1617</v>
      </c>
      <c r="U27" s="283">
        <f>ごみ処理量内訳!L27</f>
        <v>7225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4950</v>
      </c>
      <c r="AA27" s="283">
        <f>資源化量内訳!Z27</f>
        <v>563</v>
      </c>
      <c r="AB27" s="283">
        <f t="shared" si="4"/>
        <v>38350</v>
      </c>
      <c r="AC27" s="288">
        <f t="shared" si="5"/>
        <v>100</v>
      </c>
      <c r="AD27" s="283">
        <f>施設資源化量内訳!Z27</f>
        <v>1484</v>
      </c>
      <c r="AE27" s="283">
        <f>施設資源化量内訳!AV27</f>
        <v>409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7192</v>
      </c>
      <c r="AK27" s="283">
        <f t="shared" si="6"/>
        <v>9085</v>
      </c>
      <c r="AL27" s="288">
        <f t="shared" si="7"/>
        <v>25.157757496740548</v>
      </c>
      <c r="AM27" s="288">
        <f>IF((AB27+J27)&lt;&gt;0,(資源化量内訳!D27-資源化量内訳!S27-資源化量内訳!U27-資源化量内訳!W27-資源化量内訳!V27)/(AB27+J27)*100,"-")</f>
        <v>25.157757496740548</v>
      </c>
      <c r="AN27" s="283">
        <f>ごみ処理量内訳!AA27</f>
        <v>0</v>
      </c>
      <c r="AO27" s="283">
        <f>ごみ処理量内訳!AB27</f>
        <v>2135</v>
      </c>
      <c r="AP27" s="283">
        <f>ごみ処理量内訳!AC27</f>
        <v>528</v>
      </c>
      <c r="AQ27" s="283">
        <f t="shared" si="8"/>
        <v>2663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31397</v>
      </c>
      <c r="E28" s="283">
        <v>31397</v>
      </c>
      <c r="F28" s="283">
        <v>0</v>
      </c>
      <c r="G28" s="283">
        <v>598</v>
      </c>
      <c r="H28" s="283">
        <f>SUM(ごみ搬入量内訳!E28,+ごみ搬入量内訳!AD28)</f>
        <v>11286</v>
      </c>
      <c r="I28" s="283">
        <f>ごみ搬入量内訳!BC28</f>
        <v>1277</v>
      </c>
      <c r="J28" s="283">
        <f>資源化量内訳!BR28</f>
        <v>0</v>
      </c>
      <c r="K28" s="283">
        <f t="shared" si="1"/>
        <v>12563</v>
      </c>
      <c r="L28" s="286">
        <f t="shared" si="2"/>
        <v>1096.2569061436373</v>
      </c>
      <c r="M28" s="283">
        <f>IF(D28&lt;&gt;0,(ごみ搬入量内訳!BR28+ごみ処理概要!J28)/ごみ処理概要!D28/365*1000000,"-")</f>
        <v>699.39497753253625</v>
      </c>
      <c r="N28" s="406">
        <f>IF(D28&lt;&gt;0,(ごみ搬入量内訳!E28+ごみ搬入量内訳!BD28-ごみ搬入量内訳!R28-ごみ搬入量内訳!BH28)/D28/365*1000000,"-")</f>
        <v>577.84074126268945</v>
      </c>
      <c r="O28" s="283">
        <f>IF(D28&lt;&gt;0,ごみ搬入量内訳!CM28/ごみ処理概要!D28/365*1000000,"-")</f>
        <v>396.86192861110106</v>
      </c>
      <c r="P28" s="283">
        <f>ごみ搬入量内訳!DH28</f>
        <v>0</v>
      </c>
      <c r="Q28" s="283">
        <f>ごみ処理量内訳!E28</f>
        <v>11060</v>
      </c>
      <c r="R28" s="283">
        <f>ごみ処理量内訳!N28</f>
        <v>110</v>
      </c>
      <c r="S28" s="283">
        <f t="shared" si="3"/>
        <v>422</v>
      </c>
      <c r="T28" s="283">
        <f>ごみ処理量内訳!G28</f>
        <v>0</v>
      </c>
      <c r="U28" s="283">
        <f>ごみ処理量内訳!L28</f>
        <v>422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971</v>
      </c>
      <c r="AB28" s="283">
        <f t="shared" si="4"/>
        <v>12563</v>
      </c>
      <c r="AC28" s="288">
        <f t="shared" si="5"/>
        <v>99.124412958688211</v>
      </c>
      <c r="AD28" s="283">
        <f>施設資源化量内訳!Z28</f>
        <v>269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422</v>
      </c>
      <c r="AK28" s="283">
        <f t="shared" si="6"/>
        <v>691</v>
      </c>
      <c r="AL28" s="288">
        <f t="shared" si="7"/>
        <v>13.229324206001753</v>
      </c>
      <c r="AM28" s="288">
        <f>IF((AB28+J28)&lt;&gt;0,(資源化量内訳!D28-資源化量内訳!S28-資源化量内訳!U28-資源化量内訳!W28-資源化量内訳!V28)/(AB28+J28)*100,"-")</f>
        <v>11.088115895884741</v>
      </c>
      <c r="AN28" s="283">
        <f>ごみ処理量内訳!AA28</f>
        <v>110</v>
      </c>
      <c r="AO28" s="283">
        <f>ごみ処理量内訳!AB28</f>
        <v>173</v>
      </c>
      <c r="AP28" s="283">
        <f>ごみ処理量内訳!AC28</f>
        <v>0</v>
      </c>
      <c r="AQ28" s="283">
        <f t="shared" si="8"/>
        <v>283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109696</v>
      </c>
      <c r="E29" s="283">
        <v>109696</v>
      </c>
      <c r="F29" s="283">
        <v>0</v>
      </c>
      <c r="G29" s="283">
        <v>1911</v>
      </c>
      <c r="H29" s="283">
        <f>SUM(ごみ搬入量内訳!E29,+ごみ搬入量内訳!AD29)</f>
        <v>27767</v>
      </c>
      <c r="I29" s="283">
        <f>ごみ搬入量内訳!BC29</f>
        <v>1874</v>
      </c>
      <c r="J29" s="283">
        <f>資源化量内訳!BR29</f>
        <v>640</v>
      </c>
      <c r="K29" s="283">
        <f t="shared" si="1"/>
        <v>30281</v>
      </c>
      <c r="L29" s="286">
        <f t="shared" si="2"/>
        <v>756.28686402071571</v>
      </c>
      <c r="M29" s="283">
        <f>IF(D29&lt;&gt;0,(ごみ搬入量内訳!BR29+ごみ処理概要!J29)/ごみ処理概要!D29/365*1000000,"-")</f>
        <v>591.02316139447908</v>
      </c>
      <c r="N29" s="406">
        <f>IF(D29&lt;&gt;0,(ごみ搬入量内訳!E29+ごみ搬入量内訳!BD29-ごみ搬入量内訳!R29-ごみ搬入量内訳!BH29)/D29/365*1000000,"-")</f>
        <v>439.32122248685283</v>
      </c>
      <c r="O29" s="283">
        <f>IF(D29&lt;&gt;0,ごみ搬入量内訳!CM29/ごみ処理概要!D29/365*1000000,"-")</f>
        <v>165.26370262623678</v>
      </c>
      <c r="P29" s="283">
        <f>ごみ搬入量内訳!DH29</f>
        <v>0</v>
      </c>
      <c r="Q29" s="283">
        <f>ごみ処理量内訳!E29</f>
        <v>21920</v>
      </c>
      <c r="R29" s="283">
        <f>ごみ処理量内訳!N29</f>
        <v>0</v>
      </c>
      <c r="S29" s="283">
        <f t="shared" si="3"/>
        <v>7721</v>
      </c>
      <c r="T29" s="283">
        <f>ごみ処理量内訳!G29</f>
        <v>0</v>
      </c>
      <c r="U29" s="283">
        <f>ごみ処理量内訳!L29</f>
        <v>7721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29641</v>
      </c>
      <c r="AC29" s="288">
        <f t="shared" si="5"/>
        <v>100</v>
      </c>
      <c r="AD29" s="283">
        <f>施設資源化量内訳!Z29</f>
        <v>243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5142</v>
      </c>
      <c r="AK29" s="283">
        <f t="shared" si="6"/>
        <v>5385</v>
      </c>
      <c r="AL29" s="288">
        <f t="shared" si="7"/>
        <v>19.896965093623066</v>
      </c>
      <c r="AM29" s="288">
        <f>IF((AB29+J29)&lt;&gt;0,(資源化量内訳!D29-資源化量内訳!S29-資源化量内訳!U29-資源化量内訳!W29-資源化量内訳!V29)/(AB29+J29)*100,"-")</f>
        <v>19.896965093623066</v>
      </c>
      <c r="AN29" s="283">
        <f>ごみ処理量内訳!AA29</f>
        <v>0</v>
      </c>
      <c r="AO29" s="283">
        <f>ごみ処理量内訳!AB29</f>
        <v>2232</v>
      </c>
      <c r="AP29" s="283">
        <f>ごみ処理量内訳!AC29</f>
        <v>0</v>
      </c>
      <c r="AQ29" s="283">
        <f t="shared" si="8"/>
        <v>2232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81447</v>
      </c>
      <c r="E30" s="283">
        <v>81447</v>
      </c>
      <c r="F30" s="283">
        <v>0</v>
      </c>
      <c r="G30" s="283">
        <v>1101</v>
      </c>
      <c r="H30" s="283">
        <f>SUM(ごみ搬入量内訳!E30,+ごみ搬入量内訳!AD30)</f>
        <v>24699</v>
      </c>
      <c r="I30" s="283">
        <f>ごみ搬入量内訳!BC30</f>
        <v>2269</v>
      </c>
      <c r="J30" s="283">
        <f>資源化量内訳!BR30</f>
        <v>51</v>
      </c>
      <c r="K30" s="283">
        <f t="shared" si="1"/>
        <v>27019</v>
      </c>
      <c r="L30" s="286">
        <f t="shared" si="2"/>
        <v>908.86905023201075</v>
      </c>
      <c r="M30" s="283">
        <f>IF(D30&lt;&gt;0,(ごみ搬入量内訳!BR30+ごみ処理概要!J30)/ごみ処理概要!D30/365*1000000,"-")</f>
        <v>588.90301130359421</v>
      </c>
      <c r="N30" s="406">
        <f>IF(D30&lt;&gt;0,(ごみ搬入量内訳!E30+ごみ搬入量内訳!BD30-ごみ搬入量内訳!R30-ごみ搬入量内訳!BH30)/D30/365*1000000,"-")</f>
        <v>480.18452541033912</v>
      </c>
      <c r="O30" s="283">
        <f>IF(D30&lt;&gt;0,ごみ搬入量内訳!CM30/ごみ処理概要!D30/365*1000000,"-")</f>
        <v>319.96603892841654</v>
      </c>
      <c r="P30" s="283">
        <f>ごみ搬入量内訳!DH30</f>
        <v>0</v>
      </c>
      <c r="Q30" s="283">
        <f>ごみ処理量内訳!E30</f>
        <v>22274</v>
      </c>
      <c r="R30" s="283">
        <f>ごみ処理量内訳!N30</f>
        <v>0</v>
      </c>
      <c r="S30" s="283">
        <f t="shared" si="3"/>
        <v>2283</v>
      </c>
      <c r="T30" s="283">
        <f>ごみ処理量内訳!G30</f>
        <v>0</v>
      </c>
      <c r="U30" s="283">
        <f>ごみ処理量内訳!L30</f>
        <v>2126</v>
      </c>
      <c r="V30" s="283">
        <f>ごみ処理量内訳!H30</f>
        <v>157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2397</v>
      </c>
      <c r="AB30" s="283">
        <f t="shared" si="4"/>
        <v>26954</v>
      </c>
      <c r="AC30" s="288">
        <f t="shared" si="5"/>
        <v>100</v>
      </c>
      <c r="AD30" s="283">
        <f>施設資源化量内訳!Z30</f>
        <v>2569</v>
      </c>
      <c r="AE30" s="283">
        <f>施設資源化量内訳!AV30</f>
        <v>0</v>
      </c>
      <c r="AF30" s="283">
        <f>施設資源化量内訳!BR30</f>
        <v>157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1112</v>
      </c>
      <c r="AK30" s="283">
        <f t="shared" si="6"/>
        <v>3838</v>
      </c>
      <c r="AL30" s="288">
        <f t="shared" si="7"/>
        <v>23.277170894278836</v>
      </c>
      <c r="AM30" s="288">
        <f>IF((AB30+J30)&lt;&gt;0,(資源化量内訳!D30-資源化量内訳!S30-資源化量内訳!U30-資源化量内訳!W30-資源化量内訳!V30)/(AB30+J30)*100,"-")</f>
        <v>23.277170894278836</v>
      </c>
      <c r="AN30" s="283">
        <f>ごみ処理量内訳!AA30</f>
        <v>0</v>
      </c>
      <c r="AO30" s="283">
        <f>ごみ処理量内訳!AB30</f>
        <v>805</v>
      </c>
      <c r="AP30" s="283">
        <f>ごみ処理量内訳!AC30</f>
        <v>0</v>
      </c>
      <c r="AQ30" s="283">
        <f t="shared" si="8"/>
        <v>805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42036</v>
      </c>
      <c r="E31" s="283">
        <v>42036</v>
      </c>
      <c r="F31" s="283">
        <v>0</v>
      </c>
      <c r="G31" s="283">
        <v>589</v>
      </c>
      <c r="H31" s="283">
        <f>SUM(ごみ搬入量内訳!E31,+ごみ搬入量内訳!AD31)</f>
        <v>14617</v>
      </c>
      <c r="I31" s="283">
        <f>ごみ搬入量内訳!BC31</f>
        <v>981</v>
      </c>
      <c r="J31" s="283">
        <f>資源化量内訳!BR31</f>
        <v>115</v>
      </c>
      <c r="K31" s="283">
        <f t="shared" si="1"/>
        <v>15713</v>
      </c>
      <c r="L31" s="286">
        <f t="shared" si="2"/>
        <v>1024.1058870609274</v>
      </c>
      <c r="M31" s="283">
        <f>IF(D31&lt;&gt;0,(ごみ搬入量内訳!BR31+ごみ処理概要!J31)/ごみ処理概要!D31/365*1000000,"-")</f>
        <v>673.72128521280524</v>
      </c>
      <c r="N31" s="406">
        <f>IF(D31&lt;&gt;0,(ごみ搬入量内訳!E31+ごみ搬入量内訳!BD31-ごみ搬入量内訳!R31-ごみ搬入量内訳!BH31)/D31/365*1000000,"-")</f>
        <v>566.05101693655934</v>
      </c>
      <c r="O31" s="283">
        <f>IF(D31&lt;&gt;0,ごみ搬入量内訳!CM31/ごみ処理概要!D31/365*1000000,"-")</f>
        <v>350.38460184812237</v>
      </c>
      <c r="P31" s="283">
        <f>ごみ搬入量内訳!DH31</f>
        <v>0</v>
      </c>
      <c r="Q31" s="283">
        <f>ごみ処理量内訳!E31</f>
        <v>12696</v>
      </c>
      <c r="R31" s="283">
        <f>ごみ処理量内訳!N31</f>
        <v>0</v>
      </c>
      <c r="S31" s="283">
        <f t="shared" si="3"/>
        <v>1913</v>
      </c>
      <c r="T31" s="283">
        <f>ごみ処理量内訳!G31</f>
        <v>0</v>
      </c>
      <c r="U31" s="283">
        <f>ごみ処理量内訳!L31</f>
        <v>1913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676</v>
      </c>
      <c r="AB31" s="283">
        <f t="shared" si="4"/>
        <v>15285</v>
      </c>
      <c r="AC31" s="288">
        <f t="shared" si="5"/>
        <v>100</v>
      </c>
      <c r="AD31" s="283">
        <f>施設資源化量内訳!Z31</f>
        <v>1672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947</v>
      </c>
      <c r="AK31" s="283">
        <f t="shared" si="6"/>
        <v>2619</v>
      </c>
      <c r="AL31" s="288">
        <f t="shared" si="7"/>
        <v>22.142857142857142</v>
      </c>
      <c r="AM31" s="288">
        <f>IF((AB31+J31)&lt;&gt;0,(資源化量内訳!D31-資源化量内訳!S31-資源化量内訳!U31-資源化量内訳!W31-資源化量内訳!V31)/(AB31+J31)*100,"-")</f>
        <v>22.142857142857142</v>
      </c>
      <c r="AN31" s="283">
        <f>ごみ処理量内訳!AA31</f>
        <v>0</v>
      </c>
      <c r="AO31" s="283">
        <f>ごみ処理量内訳!AB31</f>
        <v>510</v>
      </c>
      <c r="AP31" s="283">
        <f>ごみ処理量内訳!AC31</f>
        <v>0</v>
      </c>
      <c r="AQ31" s="283">
        <f t="shared" si="8"/>
        <v>510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169210</v>
      </c>
      <c r="E32" s="283">
        <v>169210</v>
      </c>
      <c r="F32" s="283">
        <v>0</v>
      </c>
      <c r="G32" s="283">
        <v>4117</v>
      </c>
      <c r="H32" s="283">
        <f>SUM(ごみ搬入量内訳!E32,+ごみ搬入量内訳!AD32)</f>
        <v>50355</v>
      </c>
      <c r="I32" s="283">
        <f>ごみ搬入量内訳!BC32</f>
        <v>4043</v>
      </c>
      <c r="J32" s="283">
        <f>資源化量内訳!BR32</f>
        <v>3123</v>
      </c>
      <c r="K32" s="283">
        <f t="shared" si="1"/>
        <v>57521</v>
      </c>
      <c r="L32" s="286">
        <f t="shared" si="2"/>
        <v>931.33846003142719</v>
      </c>
      <c r="M32" s="283">
        <f>IF(D32&lt;&gt;0,(ごみ搬入量内訳!BR32+ごみ処理概要!J32)/ごみ処理概要!D32/365*1000000,"-")</f>
        <v>603.51366908105592</v>
      </c>
      <c r="N32" s="406">
        <f>IF(D32&lt;&gt;0,(ごみ搬入量内訳!E32+ごみ搬入量内訳!BD32-ごみ搬入量内訳!R32-ごみ搬入量内訳!BH32)/D32/365*1000000,"-")</f>
        <v>473.44913874548365</v>
      </c>
      <c r="O32" s="283">
        <f>IF(D32&lt;&gt;0,ごみ搬入量内訳!CM32/ごみ処理概要!D32/365*1000000,"-")</f>
        <v>327.82479095037127</v>
      </c>
      <c r="P32" s="283">
        <f>ごみ搬入量内訳!DH32</f>
        <v>0</v>
      </c>
      <c r="Q32" s="283">
        <f>ごみ処理量内訳!E32</f>
        <v>45784</v>
      </c>
      <c r="R32" s="283">
        <f>ごみ処理量内訳!N32</f>
        <v>0</v>
      </c>
      <c r="S32" s="283">
        <f t="shared" si="3"/>
        <v>8614</v>
      </c>
      <c r="T32" s="283">
        <f>ごみ処理量内訳!G32</f>
        <v>3666</v>
      </c>
      <c r="U32" s="283">
        <f>ごみ処理量内訳!L32</f>
        <v>4948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54398</v>
      </c>
      <c r="AC32" s="288">
        <f t="shared" si="5"/>
        <v>100</v>
      </c>
      <c r="AD32" s="283">
        <f>施設資源化量内訳!Z32</f>
        <v>1840</v>
      </c>
      <c r="AE32" s="283">
        <f>施設資源化量内訳!AV32</f>
        <v>841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4481</v>
      </c>
      <c r="AK32" s="283">
        <f t="shared" si="6"/>
        <v>7162</v>
      </c>
      <c r="AL32" s="288">
        <f t="shared" si="7"/>
        <v>17.880426279098067</v>
      </c>
      <c r="AM32" s="288">
        <f>IF((AB32+J32)&lt;&gt;0,(資源化量内訳!D32-資源化量内訳!S32-資源化量内訳!U32-資源化量内訳!W32-資源化量内訳!V32)/(AB32+J32)*100,"-")</f>
        <v>17.880426279098067</v>
      </c>
      <c r="AN32" s="283">
        <f>ごみ処理量内訳!AA32</f>
        <v>0</v>
      </c>
      <c r="AO32" s="283">
        <f>ごみ処理量内訳!AB32</f>
        <v>3182</v>
      </c>
      <c r="AP32" s="283">
        <f>ごみ処理量内訳!AC32</f>
        <v>0</v>
      </c>
      <c r="AQ32" s="283">
        <f t="shared" si="8"/>
        <v>3182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94588</v>
      </c>
      <c r="E33" s="283">
        <v>94588</v>
      </c>
      <c r="F33" s="283">
        <v>0</v>
      </c>
      <c r="G33" s="283">
        <v>2819</v>
      </c>
      <c r="H33" s="283">
        <f>SUM(ごみ搬入量内訳!E33,+ごみ搬入量内訳!AD33)</f>
        <v>25035</v>
      </c>
      <c r="I33" s="283">
        <f>ごみ搬入量内訳!BC33</f>
        <v>1299</v>
      </c>
      <c r="J33" s="283">
        <f>資源化量内訳!BR33</f>
        <v>744</v>
      </c>
      <c r="K33" s="283">
        <f t="shared" si="1"/>
        <v>27078</v>
      </c>
      <c r="L33" s="286">
        <f t="shared" si="2"/>
        <v>784.30986351189392</v>
      </c>
      <c r="M33" s="283">
        <f>IF(D33&lt;&gt;0,(ごみ搬入量内訳!BR33+ごみ処理概要!J33)/ごみ処理概要!D33/365*1000000,"-")</f>
        <v>651.18747143342921</v>
      </c>
      <c r="N33" s="406">
        <f>IF(D33&lt;&gt;0,(ごみ搬入量内訳!E33+ごみ搬入量内訳!BD33-ごみ搬入量内訳!R33-ごみ搬入量内訳!BH33)/D33/365*1000000,"-")</f>
        <v>524.98767546174292</v>
      </c>
      <c r="O33" s="283">
        <f>IF(D33&lt;&gt;0,ごみ搬入量内訳!CM33/ごみ処理概要!D33/365*1000000,"-")</f>
        <v>133.1223920784646</v>
      </c>
      <c r="P33" s="283">
        <f>ごみ搬入量内訳!DH33</f>
        <v>0</v>
      </c>
      <c r="Q33" s="283">
        <f>ごみ処理量内訳!E33</f>
        <v>19187</v>
      </c>
      <c r="R33" s="283">
        <f>ごみ処理量内訳!N33</f>
        <v>0</v>
      </c>
      <c r="S33" s="283">
        <f t="shared" si="3"/>
        <v>3624</v>
      </c>
      <c r="T33" s="283">
        <f>ごみ処理量内訳!G33</f>
        <v>1111</v>
      </c>
      <c r="U33" s="283">
        <f>ごみ処理量内訳!L33</f>
        <v>2513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3322</v>
      </c>
      <c r="AB33" s="283">
        <f t="shared" si="4"/>
        <v>26133</v>
      </c>
      <c r="AC33" s="288">
        <f t="shared" si="5"/>
        <v>100</v>
      </c>
      <c r="AD33" s="283">
        <f>施設資源化量内訳!Z33</f>
        <v>50</v>
      </c>
      <c r="AE33" s="283">
        <f>施設資源化量内訳!AV33</f>
        <v>244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1207</v>
      </c>
      <c r="AK33" s="283">
        <f t="shared" si="6"/>
        <v>1501</v>
      </c>
      <c r="AL33" s="288">
        <f t="shared" si="7"/>
        <v>20.712877181233026</v>
      </c>
      <c r="AM33" s="288">
        <f>IF((AB33+J33)&lt;&gt;0,(資源化量内訳!D33-資源化量内訳!S33-資源化量内訳!U33-資源化量内訳!W33-資源化量内訳!V33)/(AB33+J33)*100,"-")</f>
        <v>20.712877181233026</v>
      </c>
      <c r="AN33" s="283">
        <f>ごみ処理量内訳!AA33</f>
        <v>0</v>
      </c>
      <c r="AO33" s="283">
        <f>ごみ処理量内訳!AB33</f>
        <v>1966</v>
      </c>
      <c r="AP33" s="283">
        <f>ごみ処理量内訳!AC33</f>
        <v>293</v>
      </c>
      <c r="AQ33" s="283">
        <f t="shared" si="8"/>
        <v>2259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65619</v>
      </c>
      <c r="E34" s="283">
        <v>65619</v>
      </c>
      <c r="F34" s="283">
        <v>0</v>
      </c>
      <c r="G34" s="283">
        <v>993</v>
      </c>
      <c r="H34" s="283">
        <f>SUM(ごみ搬入量内訳!E34,+ごみ搬入量内訳!AD34)</f>
        <v>19833.54</v>
      </c>
      <c r="I34" s="283">
        <f>ごみ搬入量内訳!BC34</f>
        <v>991.49</v>
      </c>
      <c r="J34" s="283">
        <f>資源化量内訳!BR34</f>
        <v>537.00600000000009</v>
      </c>
      <c r="K34" s="283">
        <f t="shared" si="1"/>
        <v>21362.036000000004</v>
      </c>
      <c r="L34" s="286">
        <f t="shared" si="2"/>
        <v>891.90822821739539</v>
      </c>
      <c r="M34" s="283">
        <f>IF(D34&lt;&gt;0,(ごみ搬入量内訳!BR34+ごみ処理概要!J34)/ごみ処理概要!D34/365*1000000,"-")</f>
        <v>688.12202947400601</v>
      </c>
      <c r="N34" s="406">
        <f>IF(D34&lt;&gt;0,(ごみ搬入量内訳!E34+ごみ搬入量内訳!BD34-ごみ搬入量内訳!R34-ごみ搬入量内訳!BH34)/D34/365*1000000,"-")</f>
        <v>557.41790456197225</v>
      </c>
      <c r="O34" s="283">
        <f>IF(D34&lt;&gt;0,ごみ搬入量内訳!CM34/ごみ処理概要!D34/365*1000000,"-")</f>
        <v>203.78619874338932</v>
      </c>
      <c r="P34" s="283">
        <f>ごみ搬入量内訳!DH34</f>
        <v>0</v>
      </c>
      <c r="Q34" s="283">
        <f>ごみ処理量内訳!E34</f>
        <v>16967.86</v>
      </c>
      <c r="R34" s="283">
        <f>ごみ処理量内訳!N34</f>
        <v>0</v>
      </c>
      <c r="S34" s="283">
        <f t="shared" si="3"/>
        <v>2825.33</v>
      </c>
      <c r="T34" s="283">
        <f>ごみ処理量内訳!G34</f>
        <v>2825.33</v>
      </c>
      <c r="U34" s="283">
        <f>ごみ処理量内訳!L34</f>
        <v>0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1031.8399999999999</v>
      </c>
      <c r="AB34" s="283">
        <f t="shared" si="4"/>
        <v>20825.030000000002</v>
      </c>
      <c r="AC34" s="288">
        <f t="shared" si="5"/>
        <v>99.999999999999972</v>
      </c>
      <c r="AD34" s="283">
        <f>施設資源化量内訳!Z34</f>
        <v>1963.6299999999999</v>
      </c>
      <c r="AE34" s="283">
        <f>施設資源化量内訳!AV34</f>
        <v>1809.66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0</v>
      </c>
      <c r="AK34" s="283">
        <f t="shared" si="6"/>
        <v>3773.29</v>
      </c>
      <c r="AL34" s="288">
        <f t="shared" si="7"/>
        <v>25.007616315223885</v>
      </c>
      <c r="AM34" s="288">
        <f>IF((AB34+J34)&lt;&gt;0,(資源化量内訳!D34-資源化量内訳!S34-資源化量内訳!U34-資源化量内訳!W34-資源化量内訳!V34)/(AB34+J34)*100,"-")</f>
        <v>25.007616315223885</v>
      </c>
      <c r="AN34" s="283">
        <f>ごみ処理量内訳!AA34</f>
        <v>0</v>
      </c>
      <c r="AO34" s="283">
        <f>ごみ処理量内訳!AB34</f>
        <v>616.22</v>
      </c>
      <c r="AP34" s="283">
        <f>ごみ処理量内訳!AC34</f>
        <v>0</v>
      </c>
      <c r="AQ34" s="283">
        <f t="shared" si="8"/>
        <v>616.22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67570</v>
      </c>
      <c r="E35" s="283">
        <v>67570</v>
      </c>
      <c r="F35" s="283">
        <v>0</v>
      </c>
      <c r="G35" s="283">
        <v>3032</v>
      </c>
      <c r="H35" s="283">
        <f>SUM(ごみ搬入量内訳!E35,+ごみ搬入量内訳!AD35)</f>
        <v>18488</v>
      </c>
      <c r="I35" s="283">
        <f>ごみ搬入量内訳!BC35</f>
        <v>3191</v>
      </c>
      <c r="J35" s="283">
        <f>資源化量内訳!BR35</f>
        <v>174</v>
      </c>
      <c r="K35" s="283">
        <f t="shared" si="1"/>
        <v>21853</v>
      </c>
      <c r="L35" s="286">
        <f t="shared" si="2"/>
        <v>886.06234833080248</v>
      </c>
      <c r="M35" s="283">
        <f>IF(D35&lt;&gt;0,(ごみ搬入量内訳!BR35+ごみ処理概要!J35)/ごみ処理概要!D35/365*1000000,"-")</f>
        <v>736.81073508750944</v>
      </c>
      <c r="N35" s="406">
        <f>IF(D35&lt;&gt;0,(ごみ搬入量内訳!E35+ごみ搬入量内訳!BD35-ごみ搬入量内訳!R35-ごみ搬入量内訳!BH35)/D35/365*1000000,"-")</f>
        <v>626.07828309961667</v>
      </c>
      <c r="O35" s="283">
        <f>IF(D35&lt;&gt;0,ごみ搬入量内訳!CM35/ごみ処理概要!D35/365*1000000,"-")</f>
        <v>149.25161324329309</v>
      </c>
      <c r="P35" s="283">
        <f>ごみ搬入量内訳!DH35</f>
        <v>0</v>
      </c>
      <c r="Q35" s="283">
        <f>ごみ処理量内訳!E35</f>
        <v>18365</v>
      </c>
      <c r="R35" s="283">
        <f>ごみ処理量内訳!N35</f>
        <v>704</v>
      </c>
      <c r="S35" s="283">
        <f t="shared" si="3"/>
        <v>2524</v>
      </c>
      <c r="T35" s="283">
        <f>ごみ処理量内訳!G35</f>
        <v>0</v>
      </c>
      <c r="U35" s="283">
        <f>ごみ処理量内訳!L35</f>
        <v>2524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21593</v>
      </c>
      <c r="AC35" s="288">
        <f t="shared" si="5"/>
        <v>96.739684156902698</v>
      </c>
      <c r="AD35" s="283">
        <f>施設資源化量内訳!Z35</f>
        <v>1616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2398</v>
      </c>
      <c r="AK35" s="283">
        <f t="shared" si="6"/>
        <v>4014</v>
      </c>
      <c r="AL35" s="288">
        <f t="shared" si="7"/>
        <v>19.240134148022236</v>
      </c>
      <c r="AM35" s="288">
        <f>IF((AB35+J35)&lt;&gt;0,(資源化量内訳!D35-資源化量内訳!S35-資源化量内訳!U35-資源化量内訳!W35-資源化量内訳!V35)/(AB35+J35)*100,"-")</f>
        <v>12.064133780493409</v>
      </c>
      <c r="AN35" s="283">
        <f>ごみ処理量内訳!AA35</f>
        <v>704</v>
      </c>
      <c r="AO35" s="283">
        <f>ごみ処理量内訳!AB35</f>
        <v>0</v>
      </c>
      <c r="AP35" s="283">
        <f>ごみ処理量内訳!AC35</f>
        <v>49</v>
      </c>
      <c r="AQ35" s="283">
        <f t="shared" si="8"/>
        <v>753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109332</v>
      </c>
      <c r="E36" s="283">
        <v>109332</v>
      </c>
      <c r="F36" s="283">
        <v>0</v>
      </c>
      <c r="G36" s="283">
        <v>2660</v>
      </c>
      <c r="H36" s="283">
        <f>SUM(ごみ搬入量内訳!E36,+ごみ搬入量内訳!AD36)</f>
        <v>31898</v>
      </c>
      <c r="I36" s="283">
        <f>ごみ搬入量内訳!BC36</f>
        <v>1005</v>
      </c>
      <c r="J36" s="283">
        <f>資源化量内訳!BR36</f>
        <v>1347</v>
      </c>
      <c r="K36" s="283">
        <f t="shared" si="1"/>
        <v>34250</v>
      </c>
      <c r="L36" s="286">
        <f t="shared" si="2"/>
        <v>858.26305599784291</v>
      </c>
      <c r="M36" s="283">
        <f>IF(D36&lt;&gt;0,(ごみ搬入量内訳!BR36+ごみ処理概要!J36)/ごみ処理概要!D36/365*1000000,"-")</f>
        <v>664.85942778787648</v>
      </c>
      <c r="N36" s="406">
        <f>IF(D36&lt;&gt;0,(ごみ搬入量内訳!E36+ごみ搬入量内訳!BD36-ごみ搬入量内訳!R36-ごみ搬入量内訳!BH36)/D36/365*1000000,"-")</f>
        <v>514.98289237406345</v>
      </c>
      <c r="O36" s="283">
        <f>IF(D36&lt;&gt;0,ごみ搬入量内訳!CM36/ごみ処理概要!D36/365*1000000,"-")</f>
        <v>193.40362820996651</v>
      </c>
      <c r="P36" s="283">
        <f>ごみ搬入量内訳!DH36</f>
        <v>0</v>
      </c>
      <c r="Q36" s="283">
        <f>ごみ処理量内訳!E36</f>
        <v>26540</v>
      </c>
      <c r="R36" s="283">
        <f>ごみ処理量内訳!N36</f>
        <v>0</v>
      </c>
      <c r="S36" s="283">
        <f t="shared" si="3"/>
        <v>6357</v>
      </c>
      <c r="T36" s="283">
        <f>ごみ処理量内訳!G36</f>
        <v>1689</v>
      </c>
      <c r="U36" s="283">
        <f>ごみ処理量内訳!L36</f>
        <v>4668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6</v>
      </c>
      <c r="AB36" s="283">
        <f t="shared" si="4"/>
        <v>32903</v>
      </c>
      <c r="AC36" s="288">
        <f t="shared" si="5"/>
        <v>100</v>
      </c>
      <c r="AD36" s="283">
        <f>施設資源化量内訳!Z36</f>
        <v>36</v>
      </c>
      <c r="AE36" s="283">
        <f>施設資源化量内訳!AV36</f>
        <v>451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4468</v>
      </c>
      <c r="AK36" s="283">
        <f t="shared" si="6"/>
        <v>4955</v>
      </c>
      <c r="AL36" s="288">
        <f t="shared" si="7"/>
        <v>18.417518248175181</v>
      </c>
      <c r="AM36" s="288">
        <f>IF((AB36+J36)&lt;&gt;0,(資源化量内訳!D36-資源化量内訳!S36-資源化量内訳!U36-資源化量内訳!W36-資源化量内訳!V36)/(AB36+J36)*100,"-")</f>
        <v>18.312408759124089</v>
      </c>
      <c r="AN36" s="283">
        <f>ごみ処理量内訳!AA36</f>
        <v>0</v>
      </c>
      <c r="AO36" s="283">
        <f>ごみ処理量内訳!AB36</f>
        <v>3261</v>
      </c>
      <c r="AP36" s="283">
        <f>ごみ処理量内訳!AC36</f>
        <v>256</v>
      </c>
      <c r="AQ36" s="283">
        <f t="shared" si="8"/>
        <v>3517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62867</v>
      </c>
      <c r="E37" s="283">
        <v>62867</v>
      </c>
      <c r="F37" s="283">
        <v>0</v>
      </c>
      <c r="G37" s="283">
        <v>1341</v>
      </c>
      <c r="H37" s="283">
        <f>SUM(ごみ搬入量内訳!E37,+ごみ搬入量内訳!AD37)</f>
        <v>17543</v>
      </c>
      <c r="I37" s="283">
        <f>ごみ搬入量内訳!BC37</f>
        <v>1333</v>
      </c>
      <c r="J37" s="283">
        <f>資源化量内訳!BR37</f>
        <v>257</v>
      </c>
      <c r="K37" s="283">
        <f t="shared" si="1"/>
        <v>19133</v>
      </c>
      <c r="L37" s="286">
        <f t="shared" si="2"/>
        <v>833.8107128094515</v>
      </c>
      <c r="M37" s="283">
        <f>IF(D37&lt;&gt;0,(ごみ搬入量内訳!BR37+ごみ処理概要!J37)/ごみ処理概要!D37/365*1000000,"-")</f>
        <v>616.21718910393793</v>
      </c>
      <c r="N37" s="406">
        <f>IF(D37&lt;&gt;0,(ごみ搬入量内訳!E37+ごみ搬入量内訳!BD37-ごみ搬入量内訳!R37-ごみ搬入量内訳!BH37)/D37/365*1000000,"-")</f>
        <v>488.74651879778378</v>
      </c>
      <c r="O37" s="283">
        <f>IF(D37&lt;&gt;0,ごみ搬入量内訳!CM37/ごみ処理概要!D37/365*1000000,"-")</f>
        <v>217.59352370551355</v>
      </c>
      <c r="P37" s="283">
        <f>ごみ搬入量内訳!DH37</f>
        <v>0</v>
      </c>
      <c r="Q37" s="283">
        <f>ごみ処理量内訳!E37</f>
        <v>15593</v>
      </c>
      <c r="R37" s="283">
        <f>ごみ処理量内訳!N37</f>
        <v>0</v>
      </c>
      <c r="S37" s="283">
        <f t="shared" si="3"/>
        <v>3284</v>
      </c>
      <c r="T37" s="283">
        <f>ごみ処理量内訳!G37</f>
        <v>616</v>
      </c>
      <c r="U37" s="283">
        <f>ごみ処理量内訳!L37</f>
        <v>2668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18877</v>
      </c>
      <c r="AC37" s="288">
        <f t="shared" si="5"/>
        <v>100</v>
      </c>
      <c r="AD37" s="283">
        <f>施設資源化量内訳!Z37</f>
        <v>21</v>
      </c>
      <c r="AE37" s="283">
        <f>施設資源化量内訳!AV37</f>
        <v>191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2668</v>
      </c>
      <c r="AK37" s="283">
        <f t="shared" si="6"/>
        <v>2880</v>
      </c>
      <c r="AL37" s="288">
        <f t="shared" si="7"/>
        <v>16.394899132434411</v>
      </c>
      <c r="AM37" s="288">
        <f>IF((AB37+J37)&lt;&gt;0,(資源化量内訳!D37-資源化量内訳!S37-資源化量内訳!U37-資源化量内訳!W37-資源化量内訳!V37)/(AB37+J37)*100,"-")</f>
        <v>16.394899132434411</v>
      </c>
      <c r="AN37" s="283">
        <f>ごみ処理量内訳!AA37</f>
        <v>0</v>
      </c>
      <c r="AO37" s="283">
        <f>ごみ処理量内訳!AB37</f>
        <v>2142</v>
      </c>
      <c r="AP37" s="283">
        <f>ごみ処理量内訳!AC37</f>
        <v>80</v>
      </c>
      <c r="AQ37" s="283">
        <f t="shared" si="8"/>
        <v>2222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49392</v>
      </c>
      <c r="E38" s="283">
        <v>49392</v>
      </c>
      <c r="F38" s="283">
        <v>0</v>
      </c>
      <c r="G38" s="283">
        <v>2808</v>
      </c>
      <c r="H38" s="283">
        <f>SUM(ごみ搬入量内訳!E38,+ごみ搬入量内訳!AD38)</f>
        <v>14290</v>
      </c>
      <c r="I38" s="283">
        <f>ごみ搬入量内訳!BC38</f>
        <v>1536</v>
      </c>
      <c r="J38" s="283">
        <f>資源化量内訳!BR38</f>
        <v>427</v>
      </c>
      <c r="K38" s="283">
        <f t="shared" si="1"/>
        <v>16253</v>
      </c>
      <c r="L38" s="286">
        <f t="shared" si="2"/>
        <v>901.53804509409758</v>
      </c>
      <c r="M38" s="283">
        <f>IF(D38&lt;&gt;0,(ごみ搬入量内訳!BR38+ごみ処理概要!J38)/ごみ処理概要!D38/365*1000000,"-")</f>
        <v>649.59773863883447</v>
      </c>
      <c r="N38" s="406">
        <f>IF(D38&lt;&gt;0,(ごみ搬入量内訳!E38+ごみ搬入量内訳!BD38-ごみ搬入量内訳!R38-ごみ搬入量内訳!BH38)/D38/365*1000000,"-")</f>
        <v>590.52322820843926</v>
      </c>
      <c r="O38" s="283">
        <f>IF(D38&lt;&gt;0,ごみ搬入量内訳!CM38/ごみ処理概要!D38/365*1000000,"-")</f>
        <v>251.94030645526311</v>
      </c>
      <c r="P38" s="283">
        <f>ごみ搬入量内訳!DH38</f>
        <v>0</v>
      </c>
      <c r="Q38" s="283">
        <f>ごみ処理量内訳!E38</f>
        <v>13872</v>
      </c>
      <c r="R38" s="283">
        <f>ごみ処理量内訳!N38</f>
        <v>171</v>
      </c>
      <c r="S38" s="283">
        <f t="shared" si="3"/>
        <v>1783</v>
      </c>
      <c r="T38" s="283">
        <f>ごみ処理量内訳!G38</f>
        <v>0</v>
      </c>
      <c r="U38" s="283">
        <f>ごみ処理量内訳!L38</f>
        <v>1580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203</v>
      </c>
      <c r="Z38" s="283">
        <f>ごみ処理量内訳!M38</f>
        <v>0</v>
      </c>
      <c r="AA38" s="283">
        <f>資源化量内訳!Z38</f>
        <v>0</v>
      </c>
      <c r="AB38" s="283">
        <f t="shared" si="4"/>
        <v>15826</v>
      </c>
      <c r="AC38" s="288">
        <f t="shared" si="5"/>
        <v>98.919499557689889</v>
      </c>
      <c r="AD38" s="283">
        <f>施設資源化量内訳!Z38</f>
        <v>889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203</v>
      </c>
      <c r="AJ38" s="283">
        <f>施設資源化量内訳!FB38</f>
        <v>1547</v>
      </c>
      <c r="AK38" s="283">
        <f t="shared" si="6"/>
        <v>2639</v>
      </c>
      <c r="AL38" s="288">
        <f t="shared" si="7"/>
        <v>18.864209684365964</v>
      </c>
      <c r="AM38" s="288">
        <f>IF((AB38+J38)&lt;&gt;0,(資源化量内訳!D38-資源化量内訳!S38-資源化量内訳!U38-資源化量内訳!W38-資源化量内訳!V38)/(AB38+J38)*100,"-")</f>
        <v>17.855165200270719</v>
      </c>
      <c r="AN38" s="283">
        <f>ごみ処理量内訳!AA38</f>
        <v>171</v>
      </c>
      <c r="AO38" s="283">
        <f>ごみ処理量内訳!AB38</f>
        <v>240</v>
      </c>
      <c r="AP38" s="283">
        <f>ごみ処理量内訳!AC38</f>
        <v>0</v>
      </c>
      <c r="AQ38" s="283">
        <f t="shared" si="8"/>
        <v>411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9">+E39+F39</f>
        <v>35732</v>
      </c>
      <c r="E39" s="283">
        <v>35732</v>
      </c>
      <c r="F39" s="283">
        <v>0</v>
      </c>
      <c r="G39" s="283">
        <v>481</v>
      </c>
      <c r="H39" s="283">
        <f>SUM(ごみ搬入量内訳!E39,+ごみ搬入量内訳!AD39)</f>
        <v>9906</v>
      </c>
      <c r="I39" s="283">
        <f>ごみ搬入量内訳!BC39</f>
        <v>4632</v>
      </c>
      <c r="J39" s="283">
        <f>資源化量内訳!BR39</f>
        <v>0</v>
      </c>
      <c r="K39" s="283">
        <f t="shared" ref="K39:K70" si="10">SUM(H39:J39)</f>
        <v>14538</v>
      </c>
      <c r="L39" s="286">
        <f t="shared" ref="L39:L70" si="11">IF(D39&lt;&gt;0,K39/D39/365*1000000,"-")</f>
        <v>1114.6909489057812</v>
      </c>
      <c r="M39" s="283">
        <f>IF(D39&lt;&gt;0,(ごみ搬入量内訳!BR39+ごみ処理概要!J39)/ごみ処理概要!D39/365*1000000,"-")</f>
        <v>826.62561013572883</v>
      </c>
      <c r="N39" s="406">
        <f>IF(D39&lt;&gt;0,(ごみ搬入量内訳!E39+ごみ搬入量内訳!BD39-ごみ搬入量内訳!R39-ごみ搬入量内訳!BH39)/D39/365*1000000,"-")</f>
        <v>646.3643347967901</v>
      </c>
      <c r="O39" s="283">
        <f>IF(D39&lt;&gt;0,ごみ搬入量内訳!CM39/ごみ処理概要!D39/365*1000000,"-")</f>
        <v>288.06533877005228</v>
      </c>
      <c r="P39" s="283">
        <f>ごみ搬入量内訳!DH39</f>
        <v>0</v>
      </c>
      <c r="Q39" s="283">
        <f>ごみ処理量内訳!E39</f>
        <v>11830</v>
      </c>
      <c r="R39" s="283">
        <f>ごみ処理量内訳!N39</f>
        <v>190</v>
      </c>
      <c r="S39" s="283">
        <f t="shared" ref="S39:S70" si="12">SUM(T39:Z39)</f>
        <v>1482</v>
      </c>
      <c r="T39" s="283">
        <f>ごみ処理量内訳!G39</f>
        <v>0</v>
      </c>
      <c r="U39" s="283">
        <f>ごみ処理量内訳!L39</f>
        <v>1482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1036</v>
      </c>
      <c r="AB39" s="283">
        <f t="shared" ref="AB39:AB70" si="13">SUM(Q39,R39,S39,AA39)</f>
        <v>14538</v>
      </c>
      <c r="AC39" s="288">
        <f t="shared" ref="AC39:AC70" si="14">IF(AB39&lt;&gt;0,(AA39+Q39+S39)/AB39*100,"-")</f>
        <v>98.693080203604339</v>
      </c>
      <c r="AD39" s="283">
        <f>施設資源化量内訳!Z39</f>
        <v>959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1324</v>
      </c>
      <c r="AK39" s="283">
        <f t="shared" ref="AK39:AK70" si="15">SUM(AD39:AJ39)</f>
        <v>2283</v>
      </c>
      <c r="AL39" s="288">
        <f t="shared" ref="AL39:AL70" si="16">IF((AB39+J39)&lt;&gt;0,(AA39+AK39+J39)/(AB39+J39)*100,"-")</f>
        <v>22.829825285458796</v>
      </c>
      <c r="AM39" s="288">
        <f>IF((AB39+J39)&lt;&gt;0,(資源化量内訳!D39-資源化量内訳!S39-資源化量内訳!U39-資源化量内訳!W39-資源化量内訳!V39)/(AB39+J39)*100,"-")</f>
        <v>16.233319576282845</v>
      </c>
      <c r="AN39" s="283">
        <f>ごみ処理量内訳!AA39</f>
        <v>190</v>
      </c>
      <c r="AO39" s="283">
        <f>ごみ処理量内訳!AB39</f>
        <v>1706</v>
      </c>
      <c r="AP39" s="283">
        <f>ごみ処理量内訳!AC39</f>
        <v>55</v>
      </c>
      <c r="AQ39" s="283">
        <f t="shared" ref="AQ39:AQ70" si="17">SUM(AN39:AP39)</f>
        <v>1951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9"/>
        <v>34484</v>
      </c>
      <c r="E40" s="283">
        <v>34484</v>
      </c>
      <c r="F40" s="283">
        <v>0</v>
      </c>
      <c r="G40" s="283">
        <v>614</v>
      </c>
      <c r="H40" s="283">
        <f>SUM(ごみ搬入量内訳!E40,+ごみ搬入量内訳!AD40)</f>
        <v>7657</v>
      </c>
      <c r="I40" s="283">
        <f>ごみ搬入量内訳!BC40</f>
        <v>2268</v>
      </c>
      <c r="J40" s="283">
        <f>資源化量内訳!BR40</f>
        <v>134</v>
      </c>
      <c r="K40" s="283">
        <f t="shared" si="10"/>
        <v>10059</v>
      </c>
      <c r="L40" s="286">
        <f t="shared" si="11"/>
        <v>799.17944871792838</v>
      </c>
      <c r="M40" s="283">
        <f>IF(D40&lt;&gt;0,(ごみ搬入量内訳!BR40+ごみ処理概要!J40)/ごみ処理概要!D40/365*1000000,"-")</f>
        <v>591.26090638819198</v>
      </c>
      <c r="N40" s="406">
        <f>IF(D40&lt;&gt;0,(ごみ搬入量内訳!E40+ごみ搬入量内訳!BD40-ごみ搬入量内訳!R40-ごみ搬入量内訳!BH40)/D40/365*1000000,"-")</f>
        <v>524.9208288775576</v>
      </c>
      <c r="O40" s="283">
        <f>IF(D40&lt;&gt;0,ごみ搬入量内訳!CM40/ごみ処理概要!D40/365*1000000,"-")</f>
        <v>207.91854232973643</v>
      </c>
      <c r="P40" s="283">
        <f>ごみ搬入量内訳!DH40</f>
        <v>0</v>
      </c>
      <c r="Q40" s="283">
        <f>ごみ処理量内訳!E40</f>
        <v>9324</v>
      </c>
      <c r="R40" s="283">
        <f>ごみ処理量内訳!N40</f>
        <v>0</v>
      </c>
      <c r="S40" s="283">
        <f t="shared" si="12"/>
        <v>102</v>
      </c>
      <c r="T40" s="283">
        <f>ごみ処理量内訳!G40</f>
        <v>0</v>
      </c>
      <c r="U40" s="283">
        <f>ごみ処理量内訳!L40</f>
        <v>102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499</v>
      </c>
      <c r="AB40" s="283">
        <f t="shared" si="13"/>
        <v>9925</v>
      </c>
      <c r="AC40" s="288">
        <f t="shared" si="14"/>
        <v>100</v>
      </c>
      <c r="AD40" s="283">
        <f>施設資源化量内訳!Z40</f>
        <v>1026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102</v>
      </c>
      <c r="AK40" s="283">
        <f t="shared" si="15"/>
        <v>1128</v>
      </c>
      <c r="AL40" s="288">
        <f t="shared" si="16"/>
        <v>17.506710408589324</v>
      </c>
      <c r="AM40" s="288">
        <f>IF((AB40+J40)&lt;&gt;0,(資源化量内訳!D40-資源化量内訳!S40-資源化量内訳!U40-資源化量内訳!W40-資源化量内訳!V40)/(AB40+J40)*100,"-")</f>
        <v>17.506710408589324</v>
      </c>
      <c r="AN40" s="283">
        <f>ごみ処理量内訳!AA40</f>
        <v>0</v>
      </c>
      <c r="AO40" s="283">
        <f>ごみ処理量内訳!AB40</f>
        <v>332</v>
      </c>
      <c r="AP40" s="283">
        <f>ごみ処理量内訳!AC40</f>
        <v>0</v>
      </c>
      <c r="AQ40" s="283">
        <f t="shared" si="17"/>
        <v>332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9"/>
        <v>72114</v>
      </c>
      <c r="E41" s="283">
        <v>72114</v>
      </c>
      <c r="F41" s="283">
        <v>0</v>
      </c>
      <c r="G41" s="283">
        <v>1252</v>
      </c>
      <c r="H41" s="283">
        <f>SUM(ごみ搬入量内訳!E41,+ごみ搬入量内訳!AD41)</f>
        <v>21712</v>
      </c>
      <c r="I41" s="283">
        <f>ごみ搬入量内訳!BC41</f>
        <v>3437</v>
      </c>
      <c r="J41" s="283">
        <f>資源化量内訳!BR41</f>
        <v>541</v>
      </c>
      <c r="K41" s="283">
        <f t="shared" si="10"/>
        <v>25690</v>
      </c>
      <c r="L41" s="286">
        <f t="shared" si="11"/>
        <v>976.0041274071001</v>
      </c>
      <c r="M41" s="283">
        <f>IF(D41&lt;&gt;0,(ごみ搬入量内訳!BR41+ごみ処理概要!J41)/ごみ処理概要!D41/365*1000000,"-")</f>
        <v>758.73018405789014</v>
      </c>
      <c r="N41" s="406">
        <f>IF(D41&lt;&gt;0,(ごみ搬入量内訳!E41+ごみ搬入量内訳!BD41-ごみ搬入量内訳!R41-ごみ搬入量内訳!BH41)/D41/365*1000000,"-")</f>
        <v>599.39342616200145</v>
      </c>
      <c r="O41" s="283">
        <f>IF(D41&lt;&gt;0,ごみ搬入量内訳!CM41/ごみ処理概要!D41/365*1000000,"-")</f>
        <v>217.27394334921004</v>
      </c>
      <c r="P41" s="283">
        <f>ごみ搬入量内訳!DH41</f>
        <v>0</v>
      </c>
      <c r="Q41" s="283">
        <f>ごみ処理量内訳!E41</f>
        <v>20514</v>
      </c>
      <c r="R41" s="283">
        <f>ごみ処理量内訳!N41</f>
        <v>0</v>
      </c>
      <c r="S41" s="283">
        <f t="shared" si="12"/>
        <v>2339</v>
      </c>
      <c r="T41" s="283">
        <f>ごみ処理量内訳!G41</f>
        <v>1760</v>
      </c>
      <c r="U41" s="283">
        <f>ごみ処理量内訳!L41</f>
        <v>579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2296</v>
      </c>
      <c r="AB41" s="283">
        <f t="shared" si="13"/>
        <v>25149</v>
      </c>
      <c r="AC41" s="288">
        <f t="shared" si="14"/>
        <v>100</v>
      </c>
      <c r="AD41" s="283">
        <f>施設資源化量内訳!Z41</f>
        <v>0</v>
      </c>
      <c r="AE41" s="283">
        <f>施設資源化量内訳!AV41</f>
        <v>1323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579</v>
      </c>
      <c r="AK41" s="283">
        <f t="shared" si="15"/>
        <v>1902</v>
      </c>
      <c r="AL41" s="288">
        <f t="shared" si="16"/>
        <v>18.446866485013626</v>
      </c>
      <c r="AM41" s="288">
        <f>IF((AB41+J41)&lt;&gt;0,(資源化量内訳!D41-資源化量内訳!S41-資源化量内訳!U41-資源化量内訳!W41-資源化量内訳!V41)/(AB41+J41)*100,"-")</f>
        <v>18.446866485013626</v>
      </c>
      <c r="AN41" s="283">
        <f>ごみ処理量内訳!AA41</f>
        <v>0</v>
      </c>
      <c r="AO41" s="283">
        <f>ごみ処理量内訳!AB41</f>
        <v>1553</v>
      </c>
      <c r="AP41" s="283">
        <f>ごみ処理量内訳!AC41</f>
        <v>155</v>
      </c>
      <c r="AQ41" s="283">
        <f t="shared" si="17"/>
        <v>1708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9"/>
        <v>49263</v>
      </c>
      <c r="E42" s="283">
        <v>49263</v>
      </c>
      <c r="F42" s="283">
        <v>0</v>
      </c>
      <c r="G42" s="283">
        <v>1662</v>
      </c>
      <c r="H42" s="283">
        <f>SUM(ごみ搬入量内訳!E42,+ごみ搬入量内訳!AD42)</f>
        <v>12616</v>
      </c>
      <c r="I42" s="283">
        <f>ごみ搬入量内訳!BC42</f>
        <v>1115</v>
      </c>
      <c r="J42" s="283">
        <f>資源化量内訳!BR42</f>
        <v>245</v>
      </c>
      <c r="K42" s="283">
        <f t="shared" si="10"/>
        <v>13976</v>
      </c>
      <c r="L42" s="286">
        <f t="shared" si="11"/>
        <v>777.26510685309688</v>
      </c>
      <c r="M42" s="283">
        <f>IF(D42&lt;&gt;0,(ごみ搬入量内訳!BR42+ごみ処理概要!J42)/ごみ処理概要!D42/365*1000000,"-")</f>
        <v>611.92386739443509</v>
      </c>
      <c r="N42" s="406">
        <f>IF(D42&lt;&gt;0,(ごみ搬入量内訳!E42+ごみ搬入量内訳!BD42-ごみ搬入量内訳!R42-ごみ搬入量内訳!BH42)/D42/365*1000000,"-")</f>
        <v>550.85939348740158</v>
      </c>
      <c r="O42" s="283">
        <f>IF(D42&lt;&gt;0,ごみ搬入量内訳!CM42/ごみ処理概要!D42/365*1000000,"-")</f>
        <v>165.34123945866179</v>
      </c>
      <c r="P42" s="283">
        <f>ごみ搬入量内訳!DH42</f>
        <v>0</v>
      </c>
      <c r="Q42" s="283">
        <f>ごみ処理量内訳!E42</f>
        <v>11551</v>
      </c>
      <c r="R42" s="283">
        <f>ごみ処理量内訳!N42</f>
        <v>0</v>
      </c>
      <c r="S42" s="283">
        <f t="shared" si="12"/>
        <v>1736</v>
      </c>
      <c r="T42" s="283">
        <f>ごみ処理量内訳!G42</f>
        <v>437</v>
      </c>
      <c r="U42" s="283">
        <f>ごみ処理量内訳!L42</f>
        <v>1299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444</v>
      </c>
      <c r="AB42" s="283">
        <f t="shared" si="13"/>
        <v>13731</v>
      </c>
      <c r="AC42" s="288">
        <f t="shared" si="14"/>
        <v>100</v>
      </c>
      <c r="AD42" s="283">
        <f>施設資源化量内訳!Z42</f>
        <v>665</v>
      </c>
      <c r="AE42" s="283">
        <f>施設資源化量内訳!AV42</f>
        <v>97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764</v>
      </c>
      <c r="AK42" s="283">
        <f t="shared" si="15"/>
        <v>1526</v>
      </c>
      <c r="AL42" s="288">
        <f t="shared" si="16"/>
        <v>15.848597595878649</v>
      </c>
      <c r="AM42" s="288">
        <f>IF((AB42+J42)&lt;&gt;0,(資源化量内訳!D42-資源化量内訳!S42-資源化量内訳!U42-資源化量内訳!W42-資源化量内訳!V42)/(AB42+J42)*100,"-")</f>
        <v>15.848597595878649</v>
      </c>
      <c r="AN42" s="283">
        <f>ごみ処理量内訳!AA42</f>
        <v>0</v>
      </c>
      <c r="AO42" s="283">
        <f>ごみ処理量内訳!AB42</f>
        <v>698</v>
      </c>
      <c r="AP42" s="283">
        <f>ごみ処理量内訳!AC42</f>
        <v>142</v>
      </c>
      <c r="AQ42" s="283">
        <f t="shared" si="17"/>
        <v>840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9"/>
        <v>36069</v>
      </c>
      <c r="E43" s="283">
        <v>36069</v>
      </c>
      <c r="F43" s="283">
        <v>0</v>
      </c>
      <c r="G43" s="283">
        <v>575</v>
      </c>
      <c r="H43" s="283">
        <f>SUM(ごみ搬入量内訳!E43,+ごみ搬入量内訳!AD43)</f>
        <v>10290</v>
      </c>
      <c r="I43" s="283">
        <f>ごみ搬入量内訳!BC43</f>
        <v>1811</v>
      </c>
      <c r="J43" s="283">
        <f>資源化量内訳!BR43</f>
        <v>0</v>
      </c>
      <c r="K43" s="283">
        <f t="shared" si="10"/>
        <v>12101</v>
      </c>
      <c r="L43" s="286">
        <f t="shared" si="11"/>
        <v>919.16672648352449</v>
      </c>
      <c r="M43" s="283">
        <f>IF(D43&lt;&gt;0,(ごみ搬入量内訳!BR43+ごみ処理概要!J43)/ごみ処理概要!D43/365*1000000,"-")</f>
        <v>722.81551683474254</v>
      </c>
      <c r="N43" s="406">
        <f>IF(D43&lt;&gt;0,(ごみ搬入量内訳!E43+ごみ搬入量内訳!BD43-ごみ搬入量内訳!R43-ごみ搬入量内訳!BH43)/D43/365*1000000,"-")</f>
        <v>647.8450549688439</v>
      </c>
      <c r="O43" s="283">
        <f>IF(D43&lt;&gt;0,ごみ搬入量内訳!CM43/ごみ処理概要!D43/365*1000000,"-")</f>
        <v>196.351209648782</v>
      </c>
      <c r="P43" s="283">
        <f>ごみ搬入量内訳!DH43</f>
        <v>0</v>
      </c>
      <c r="Q43" s="283">
        <f>ごみ処理量内訳!E43</f>
        <v>10571</v>
      </c>
      <c r="R43" s="283">
        <f>ごみ処理量内訳!N43</f>
        <v>0</v>
      </c>
      <c r="S43" s="283">
        <f t="shared" si="12"/>
        <v>915</v>
      </c>
      <c r="T43" s="283">
        <f>ごみ処理量内訳!G43</f>
        <v>182</v>
      </c>
      <c r="U43" s="283">
        <f>ごみ処理量内訳!L43</f>
        <v>340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393</v>
      </c>
      <c r="AA43" s="283">
        <f>資源化量内訳!Z43</f>
        <v>704</v>
      </c>
      <c r="AB43" s="283">
        <f t="shared" si="13"/>
        <v>12190</v>
      </c>
      <c r="AC43" s="288">
        <f t="shared" si="14"/>
        <v>100</v>
      </c>
      <c r="AD43" s="283">
        <f>施設資源化量内訳!Z43</f>
        <v>1402</v>
      </c>
      <c r="AE43" s="283">
        <f>施設資源化量内訳!AV43</f>
        <v>22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117</v>
      </c>
      <c r="AK43" s="283">
        <f t="shared" si="15"/>
        <v>1541</v>
      </c>
      <c r="AL43" s="288">
        <f t="shared" si="16"/>
        <v>18.416735028712058</v>
      </c>
      <c r="AM43" s="288">
        <f>IF((AB43+J43)&lt;&gt;0,(資源化量内訳!D43-資源化量内訳!S43-資源化量内訳!U43-資源化量内訳!W43-資源化量内訳!V43)/(AB43+J43)*100,"-")</f>
        <v>18.416735028712058</v>
      </c>
      <c r="AN43" s="283">
        <f>ごみ処理量内訳!AA43</f>
        <v>0</v>
      </c>
      <c r="AO43" s="283">
        <f>ごみ処理量内訳!AB43</f>
        <v>0</v>
      </c>
      <c r="AP43" s="283">
        <f>ごみ処理量内訳!AC43</f>
        <v>393</v>
      </c>
      <c r="AQ43" s="283">
        <f t="shared" si="17"/>
        <v>393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9"/>
        <v>48458</v>
      </c>
      <c r="E44" s="283">
        <v>48458</v>
      </c>
      <c r="F44" s="283">
        <v>0</v>
      </c>
      <c r="G44" s="283">
        <v>706</v>
      </c>
      <c r="H44" s="283">
        <f>SUM(ごみ搬入量内訳!E44,+ごみ搬入量内訳!AD44)</f>
        <v>14647</v>
      </c>
      <c r="I44" s="283">
        <f>ごみ搬入量内訳!BC44</f>
        <v>473</v>
      </c>
      <c r="J44" s="283">
        <f>資源化量内訳!BR44</f>
        <v>458</v>
      </c>
      <c r="K44" s="283">
        <f t="shared" si="10"/>
        <v>15578</v>
      </c>
      <c r="L44" s="286">
        <f t="shared" si="11"/>
        <v>880.7514147260415</v>
      </c>
      <c r="M44" s="283">
        <f>IF(D44&lt;&gt;0,(ごみ搬入量内訳!BR44+ごみ処理概要!J44)/ごみ処理概要!D44/365*1000000,"-")</f>
        <v>798.54493398322063</v>
      </c>
      <c r="N44" s="406">
        <f>IF(D44&lt;&gt;0,(ごみ搬入量内訳!E44+ごみ搬入量内訳!BD44-ごみ搬入量内訳!R44-ごみ搬入量内訳!BH44)/D44/365*1000000,"-")</f>
        <v>716.22537692576043</v>
      </c>
      <c r="O44" s="283">
        <f>IF(D44&lt;&gt;0,ごみ搬入量内訳!CM44/ごみ処理概要!D44/365*1000000,"-")</f>
        <v>82.206480742820929</v>
      </c>
      <c r="P44" s="283">
        <f>ごみ搬入量内訳!DH44</f>
        <v>0</v>
      </c>
      <c r="Q44" s="283">
        <f>ごみ処理量内訳!E44</f>
        <v>13092</v>
      </c>
      <c r="R44" s="283">
        <f>ごみ処理量内訳!N44</f>
        <v>0</v>
      </c>
      <c r="S44" s="283">
        <f t="shared" si="12"/>
        <v>1188</v>
      </c>
      <c r="T44" s="283">
        <f>ごみ処理量内訳!G44</f>
        <v>756</v>
      </c>
      <c r="U44" s="283">
        <f>ごみ処理量内訳!L44</f>
        <v>432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840</v>
      </c>
      <c r="AB44" s="283">
        <f t="shared" si="13"/>
        <v>15120</v>
      </c>
      <c r="AC44" s="288">
        <f t="shared" si="14"/>
        <v>100</v>
      </c>
      <c r="AD44" s="283">
        <f>施設資源化量内訳!Z44</f>
        <v>1672</v>
      </c>
      <c r="AE44" s="283">
        <f>施設資源化量内訳!AV44</f>
        <v>166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175</v>
      </c>
      <c r="AK44" s="283">
        <f t="shared" si="15"/>
        <v>2013</v>
      </c>
      <c r="AL44" s="288">
        <f t="shared" si="16"/>
        <v>21.254333033765565</v>
      </c>
      <c r="AM44" s="288">
        <f>IF((AB44+J44)&lt;&gt;0,(資源化量内訳!D44-資源化量内訳!S44-資源化量内訳!U44-資源化量内訳!W44-資源化量内訳!V44)/(AB44+J44)*100,"-")</f>
        <v>21.254333033765565</v>
      </c>
      <c r="AN44" s="283">
        <f>ごみ処理量内訳!AA44</f>
        <v>0</v>
      </c>
      <c r="AO44" s="283">
        <f>ごみ処理量内訳!AB44</f>
        <v>0</v>
      </c>
      <c r="AP44" s="283">
        <f>ごみ処理量内訳!AC44</f>
        <v>250</v>
      </c>
      <c r="AQ44" s="283">
        <f t="shared" si="17"/>
        <v>250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9"/>
        <v>20344</v>
      </c>
      <c r="E45" s="283">
        <v>20344</v>
      </c>
      <c r="F45" s="283">
        <v>0</v>
      </c>
      <c r="G45" s="283">
        <v>625</v>
      </c>
      <c r="H45" s="283">
        <f>SUM(ごみ搬入量内訳!E45,+ごみ搬入量内訳!AD45)</f>
        <v>6358</v>
      </c>
      <c r="I45" s="283">
        <f>ごみ搬入量内訳!BC45</f>
        <v>384</v>
      </c>
      <c r="J45" s="283">
        <f>資源化量内訳!BR45</f>
        <v>315</v>
      </c>
      <c r="K45" s="283">
        <f t="shared" si="10"/>
        <v>7057</v>
      </c>
      <c r="L45" s="286">
        <f t="shared" si="11"/>
        <v>950.36603299953128</v>
      </c>
      <c r="M45" s="283">
        <f>IF(D45&lt;&gt;0,(ごみ搬入量内訳!BR45+ごみ処理概要!J45)/ごみ処理概要!D45/365*1000000,"-")</f>
        <v>684.93150684931504</v>
      </c>
      <c r="N45" s="406">
        <f>IF(D45&lt;&gt;0,(ごみ搬入量内訳!E45+ごみ搬入量内訳!BD45-ごみ搬入量内訳!R45-ごみ搬入量内訳!BH45)/D45/365*1000000,"-")</f>
        <v>617.19250803979764</v>
      </c>
      <c r="O45" s="283">
        <f>IF(D45&lt;&gt;0,ごみ搬入量内訳!CM45/ごみ処理概要!D45/365*1000000,"-")</f>
        <v>265.43452615021624</v>
      </c>
      <c r="P45" s="283">
        <f>ごみ搬入量内訳!DH45</f>
        <v>0</v>
      </c>
      <c r="Q45" s="283">
        <f>ごみ処理量内訳!E45</f>
        <v>5780</v>
      </c>
      <c r="R45" s="283">
        <f>ごみ処理量内訳!N45</f>
        <v>0</v>
      </c>
      <c r="S45" s="283">
        <f t="shared" si="12"/>
        <v>914</v>
      </c>
      <c r="T45" s="283">
        <f>ごみ処理量内訳!G45</f>
        <v>898</v>
      </c>
      <c r="U45" s="283">
        <f>ごみ処理量内訳!L45</f>
        <v>16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4</v>
      </c>
      <c r="AB45" s="283">
        <f t="shared" si="13"/>
        <v>6698</v>
      </c>
      <c r="AC45" s="288">
        <f t="shared" si="14"/>
        <v>100</v>
      </c>
      <c r="AD45" s="283">
        <f>施設資源化量内訳!Z45</f>
        <v>434</v>
      </c>
      <c r="AE45" s="283">
        <f>施設資源化量内訳!AV45</f>
        <v>323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5</v>
      </c>
      <c r="AK45" s="283">
        <f t="shared" si="15"/>
        <v>762</v>
      </c>
      <c r="AL45" s="288">
        <f t="shared" si="16"/>
        <v>15.414230714387568</v>
      </c>
      <c r="AM45" s="288">
        <f>IF((AB45+J45)&lt;&gt;0,(資源化量内訳!D45-資源化量内訳!S45-資源化量内訳!U45-資源化量内訳!W45-資源化量内訳!V45)/(AB45+J45)*100,"-")</f>
        <v>9.2257236560673039</v>
      </c>
      <c r="AN45" s="283">
        <f>ごみ処理量内訳!AA45</f>
        <v>0</v>
      </c>
      <c r="AO45" s="283">
        <f>ごみ処理量内訳!AB45</f>
        <v>190</v>
      </c>
      <c r="AP45" s="283">
        <f>ごみ処理量内訳!AC45</f>
        <v>16</v>
      </c>
      <c r="AQ45" s="283">
        <f t="shared" si="17"/>
        <v>206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9"/>
        <v>19939</v>
      </c>
      <c r="E46" s="283">
        <v>19939</v>
      </c>
      <c r="F46" s="283">
        <v>0</v>
      </c>
      <c r="G46" s="283">
        <v>315</v>
      </c>
      <c r="H46" s="283">
        <f>SUM(ごみ搬入量内訳!E46,+ごみ搬入量内訳!AD46)</f>
        <v>4771</v>
      </c>
      <c r="I46" s="283">
        <f>ごみ搬入量内訳!BC46</f>
        <v>8</v>
      </c>
      <c r="J46" s="283">
        <f>資源化量内訳!BR46</f>
        <v>659</v>
      </c>
      <c r="K46" s="283">
        <f t="shared" si="10"/>
        <v>5438</v>
      </c>
      <c r="L46" s="286">
        <f t="shared" si="11"/>
        <v>747.21049887087122</v>
      </c>
      <c r="M46" s="283">
        <f>IF(D46&lt;&gt;0,(ごみ搬入量内訳!BR46+ごみ処理概要!J46)/ごみ処理概要!D46/365*1000000,"-")</f>
        <v>612.27840804865798</v>
      </c>
      <c r="N46" s="406">
        <f>IF(D46&lt;&gt;0,(ごみ搬入量内訳!E46+ごみ搬入量内訳!BD46-ごみ搬入量内訳!R46-ごみ搬入量内訳!BH46)/D46/365*1000000,"-")</f>
        <v>478.17074955326075</v>
      </c>
      <c r="O46" s="283">
        <f>IF(D46&lt;&gt;0,ごみ搬入量内訳!CM46/ごみ処理概要!D46/365*1000000,"-")</f>
        <v>134.93209082221324</v>
      </c>
      <c r="P46" s="283">
        <f>ごみ搬入量内訳!DH46</f>
        <v>0</v>
      </c>
      <c r="Q46" s="283">
        <f>ごみ処理量内訳!E46</f>
        <v>4310</v>
      </c>
      <c r="R46" s="283">
        <f>ごみ処理量内訳!N46</f>
        <v>0</v>
      </c>
      <c r="S46" s="283">
        <f t="shared" si="12"/>
        <v>483</v>
      </c>
      <c r="T46" s="283">
        <f>ごみ処理量内訳!G46</f>
        <v>166</v>
      </c>
      <c r="U46" s="283">
        <f>ごみ処理量内訳!L46</f>
        <v>317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0</v>
      </c>
      <c r="AB46" s="283">
        <f t="shared" si="13"/>
        <v>4793</v>
      </c>
      <c r="AC46" s="288">
        <f t="shared" si="14"/>
        <v>100</v>
      </c>
      <c r="AD46" s="283">
        <f>施設資源化量内訳!Z46</f>
        <v>0</v>
      </c>
      <c r="AE46" s="283">
        <f>施設資源化量内訳!AV46</f>
        <v>40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317</v>
      </c>
      <c r="AK46" s="283">
        <f t="shared" si="15"/>
        <v>357</v>
      </c>
      <c r="AL46" s="288">
        <f t="shared" si="16"/>
        <v>18.635363169479092</v>
      </c>
      <c r="AM46" s="288">
        <f>IF((AB46+J46)&lt;&gt;0,(資源化量内訳!D46-資源化量内訳!S46-資源化量内訳!U46-資源化量内訳!W46-資源化量内訳!V46)/(AB46+J46)*100,"-")</f>
        <v>18.635363169479092</v>
      </c>
      <c r="AN46" s="283">
        <f>ごみ処理量内訳!AA46</f>
        <v>0</v>
      </c>
      <c r="AO46" s="283">
        <f>ごみ処理量内訳!AB46</f>
        <v>530</v>
      </c>
      <c r="AP46" s="283">
        <f>ごみ処理量内訳!AC46</f>
        <v>41</v>
      </c>
      <c r="AQ46" s="283">
        <f t="shared" si="17"/>
        <v>571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9"/>
        <v>5786</v>
      </c>
      <c r="E47" s="283">
        <v>5786</v>
      </c>
      <c r="F47" s="283">
        <v>0</v>
      </c>
      <c r="G47" s="283">
        <v>149</v>
      </c>
      <c r="H47" s="283">
        <f>SUM(ごみ搬入量内訳!E47,+ごみ搬入量内訳!AD47)</f>
        <v>1667</v>
      </c>
      <c r="I47" s="283">
        <f>ごみ搬入量内訳!BC47</f>
        <v>109</v>
      </c>
      <c r="J47" s="283">
        <f>資源化量内訳!BR47</f>
        <v>62</v>
      </c>
      <c r="K47" s="283">
        <f t="shared" si="10"/>
        <v>1838</v>
      </c>
      <c r="L47" s="286">
        <f t="shared" si="11"/>
        <v>870.31048018599449</v>
      </c>
      <c r="M47" s="283">
        <f>IF(D47&lt;&gt;0,(ごみ搬入量内訳!BR47+ごみ処理概要!J47)/ごみ処理概要!D47/365*1000000,"-")</f>
        <v>748.61853600329562</v>
      </c>
      <c r="N47" s="406">
        <f>IF(D47&lt;&gt;0,(ごみ搬入量内訳!E47+ごみ搬入量内訳!BD47-ごみ搬入量内訳!R47-ごみ搬入量内訳!BH47)/D47/365*1000000,"-")</f>
        <v>634.97625349805151</v>
      </c>
      <c r="O47" s="283">
        <f>IF(D47&lt;&gt;0,ごみ搬入量内訳!CM47/ごみ処理概要!D47/365*1000000,"-")</f>
        <v>121.69194418269892</v>
      </c>
      <c r="P47" s="283">
        <f>ごみ搬入量内訳!DH47</f>
        <v>0</v>
      </c>
      <c r="Q47" s="283">
        <f>ごみ処理量内訳!E47</f>
        <v>1520</v>
      </c>
      <c r="R47" s="283">
        <f>ごみ処理量内訳!N47</f>
        <v>0</v>
      </c>
      <c r="S47" s="283">
        <f t="shared" si="12"/>
        <v>193</v>
      </c>
      <c r="T47" s="283">
        <f>ごみ処理量内訳!G47</f>
        <v>0</v>
      </c>
      <c r="U47" s="283">
        <f>ごみ処理量内訳!L47</f>
        <v>193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63</v>
      </c>
      <c r="AB47" s="283">
        <f t="shared" si="13"/>
        <v>1776</v>
      </c>
      <c r="AC47" s="288">
        <f t="shared" si="14"/>
        <v>100</v>
      </c>
      <c r="AD47" s="283">
        <f>施設資源化量内訳!Z47</f>
        <v>0</v>
      </c>
      <c r="AE47" s="283">
        <f>施設資源化量内訳!AV47</f>
        <v>0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149</v>
      </c>
      <c r="AK47" s="283">
        <f t="shared" si="15"/>
        <v>149</v>
      </c>
      <c r="AL47" s="288">
        <f t="shared" si="16"/>
        <v>14.907508161044614</v>
      </c>
      <c r="AM47" s="288">
        <f>IF((AB47+J47)&lt;&gt;0,(資源化量内訳!D47-資源化量内訳!S47-資源化量内訳!U47-資源化量内訳!W47-資源化量内訳!V47)/(AB47+J47)*100,"-")</f>
        <v>14.907508161044614</v>
      </c>
      <c r="AN47" s="283">
        <f>ごみ処理量内訳!AA47</f>
        <v>0</v>
      </c>
      <c r="AO47" s="283">
        <f>ごみ処理量内訳!AB47</f>
        <v>259</v>
      </c>
      <c r="AP47" s="283">
        <f>ごみ処理量内訳!AC47</f>
        <v>16</v>
      </c>
      <c r="AQ47" s="283">
        <f t="shared" si="17"/>
        <v>275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9"/>
        <v>13857</v>
      </c>
      <c r="E48" s="283">
        <v>13857</v>
      </c>
      <c r="F48" s="283">
        <v>0</v>
      </c>
      <c r="G48" s="283">
        <v>488</v>
      </c>
      <c r="H48" s="283">
        <f>SUM(ごみ搬入量内訳!E48,+ごみ搬入量内訳!AD48)</f>
        <v>2790</v>
      </c>
      <c r="I48" s="283">
        <f>ごみ搬入量内訳!BC48</f>
        <v>263</v>
      </c>
      <c r="J48" s="283">
        <f>資源化量内訳!BR48</f>
        <v>0</v>
      </c>
      <c r="K48" s="283">
        <f t="shared" si="10"/>
        <v>3053</v>
      </c>
      <c r="L48" s="286">
        <f t="shared" si="11"/>
        <v>603.62153147462197</v>
      </c>
      <c r="M48" s="283">
        <f>IF(D48&lt;&gt;0,(ごみ搬入量内訳!BR48+ごみ処理概要!J48)/ごみ処理概要!D48/365*1000000,"-")</f>
        <v>452.76557716242513</v>
      </c>
      <c r="N48" s="406">
        <f>IF(D48&lt;&gt;0,(ごみ搬入量内訳!E48+ごみ搬入量内訳!BD48-ごみ搬入量内訳!R48-ごみ搬入量内訳!BH48)/D48/365*1000000,"-")</f>
        <v>398.39416505776717</v>
      </c>
      <c r="O48" s="283">
        <f>IF(D48&lt;&gt;0,ごみ搬入量内訳!CM48/ごみ処理概要!D48/365*1000000,"-")</f>
        <v>150.8559543121967</v>
      </c>
      <c r="P48" s="283">
        <f>ごみ搬入量内訳!DH48</f>
        <v>0</v>
      </c>
      <c r="Q48" s="283">
        <f>ごみ処理量内訳!E48</f>
        <v>2691</v>
      </c>
      <c r="R48" s="283">
        <f>ごみ処理量内訳!N48</f>
        <v>0</v>
      </c>
      <c r="S48" s="283">
        <f t="shared" si="12"/>
        <v>292</v>
      </c>
      <c r="T48" s="283">
        <f>ごみ処理量内訳!G48</f>
        <v>0</v>
      </c>
      <c r="U48" s="283">
        <f>ごみ処理量内訳!L48</f>
        <v>292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70</v>
      </c>
      <c r="AB48" s="283">
        <f t="shared" si="13"/>
        <v>3053</v>
      </c>
      <c r="AC48" s="288">
        <f t="shared" si="14"/>
        <v>100</v>
      </c>
      <c r="AD48" s="283">
        <f>施設資源化量内訳!Z48</f>
        <v>9</v>
      </c>
      <c r="AE48" s="283">
        <f>施設資源化量内訳!AV48</f>
        <v>0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230</v>
      </c>
      <c r="AK48" s="283">
        <f t="shared" si="15"/>
        <v>239</v>
      </c>
      <c r="AL48" s="288">
        <f t="shared" si="16"/>
        <v>10.12119226989846</v>
      </c>
      <c r="AM48" s="288">
        <f>IF((AB48+J48)&lt;&gt;0,(資源化量内訳!D48-資源化量内訳!S48-資源化量内訳!U48-資源化量内訳!W48-資源化量内訳!V48)/(AB48+J48)*100,"-")</f>
        <v>9.8264002620373407</v>
      </c>
      <c r="AN48" s="283">
        <f>ごみ処理量内訳!AA48</f>
        <v>0</v>
      </c>
      <c r="AO48" s="283">
        <f>ごみ処理量内訳!AB48</f>
        <v>128</v>
      </c>
      <c r="AP48" s="283">
        <f>ごみ処理量内訳!AC48</f>
        <v>0</v>
      </c>
      <c r="AQ48" s="283">
        <f t="shared" si="17"/>
        <v>128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9"/>
        <v>13177</v>
      </c>
      <c r="E49" s="283">
        <v>13177</v>
      </c>
      <c r="F49" s="283">
        <v>0</v>
      </c>
      <c r="G49" s="283">
        <v>335</v>
      </c>
      <c r="H49" s="283">
        <f>SUM(ごみ搬入量内訳!E49,+ごみ搬入量内訳!AD49)</f>
        <v>4457</v>
      </c>
      <c r="I49" s="283">
        <f>ごみ搬入量内訳!BC49</f>
        <v>379</v>
      </c>
      <c r="J49" s="283">
        <f>資源化量内訳!BR49</f>
        <v>0</v>
      </c>
      <c r="K49" s="283">
        <f t="shared" si="10"/>
        <v>4836</v>
      </c>
      <c r="L49" s="286">
        <f t="shared" si="11"/>
        <v>1005.4879766633641</v>
      </c>
      <c r="M49" s="283">
        <f>IF(D49&lt;&gt;0,(ごみ搬入量内訳!BR49+ごみ処理概要!J49)/ごみ処理概要!D49/365*1000000,"-")</f>
        <v>901.11350100476034</v>
      </c>
      <c r="N49" s="406">
        <f>IF(D49&lt;&gt;0,(ごみ搬入量内訳!E49+ごみ搬入量内訳!BD49-ごみ搬入量内訳!R49-ごみ搬入量内訳!BH49)/D49/365*1000000,"-")</f>
        <v>807.13488945557901</v>
      </c>
      <c r="O49" s="283">
        <f>IF(D49&lt;&gt;0,ごみ搬入量内訳!CM49/ごみ処理概要!D49/365*1000000,"-")</f>
        <v>104.37447565860397</v>
      </c>
      <c r="P49" s="283">
        <f>ごみ搬入量内訳!DH49</f>
        <v>0</v>
      </c>
      <c r="Q49" s="283">
        <f>ごみ処理量内訳!E49</f>
        <v>4229</v>
      </c>
      <c r="R49" s="283">
        <f>ごみ処理量内訳!N49</f>
        <v>0</v>
      </c>
      <c r="S49" s="283">
        <f t="shared" si="12"/>
        <v>498</v>
      </c>
      <c r="T49" s="283">
        <f>ごみ処理量内訳!G49</f>
        <v>0</v>
      </c>
      <c r="U49" s="283">
        <f>ごみ処理量内訳!L49</f>
        <v>498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109</v>
      </c>
      <c r="AB49" s="283">
        <f t="shared" si="13"/>
        <v>4836</v>
      </c>
      <c r="AC49" s="288">
        <f t="shared" si="14"/>
        <v>100</v>
      </c>
      <c r="AD49" s="283">
        <f>施設資源化量内訳!Z49</f>
        <v>0</v>
      </c>
      <c r="AE49" s="283">
        <f>施設資源化量内訳!AV49</f>
        <v>0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414</v>
      </c>
      <c r="AK49" s="283">
        <f t="shared" si="15"/>
        <v>414</v>
      </c>
      <c r="AL49" s="288">
        <f t="shared" si="16"/>
        <v>10.814722911497105</v>
      </c>
      <c r="AM49" s="288">
        <f>IF((AB49+J49)&lt;&gt;0,(資源化量内訳!D49-資源化量内訳!S49-資源化量内訳!U49-資源化量内訳!W49-資源化量内訳!V49)/(AB49+J49)*100,"-")</f>
        <v>10.814722911497105</v>
      </c>
      <c r="AN49" s="283">
        <f>ごみ処理量内訳!AA49</f>
        <v>0</v>
      </c>
      <c r="AO49" s="283">
        <f>ごみ処理量内訳!AB49</f>
        <v>316</v>
      </c>
      <c r="AP49" s="283">
        <f>ごみ処理量内訳!AC49</f>
        <v>26</v>
      </c>
      <c r="AQ49" s="283">
        <f t="shared" si="17"/>
        <v>342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9"/>
        <v>14672</v>
      </c>
      <c r="E50" s="283">
        <v>14672</v>
      </c>
      <c r="F50" s="283">
        <v>0</v>
      </c>
      <c r="G50" s="283">
        <v>349</v>
      </c>
      <c r="H50" s="283">
        <f>SUM(ごみ搬入量内訳!E50,+ごみ搬入量内訳!AD50)</f>
        <v>5366</v>
      </c>
      <c r="I50" s="283">
        <f>ごみ搬入量内訳!BC50</f>
        <v>289</v>
      </c>
      <c r="J50" s="283">
        <f>資源化量内訳!BR50</f>
        <v>14</v>
      </c>
      <c r="K50" s="283">
        <f t="shared" si="10"/>
        <v>5669</v>
      </c>
      <c r="L50" s="286">
        <f t="shared" si="11"/>
        <v>1058.5814373851601</v>
      </c>
      <c r="M50" s="283">
        <f>IF(D50&lt;&gt;0,(ごみ搬入量内訳!BR50+ごみ処理概要!J50)/ごみ処理概要!D50/365*1000000,"-")</f>
        <v>884.54758668080842</v>
      </c>
      <c r="N50" s="406">
        <f>IF(D50&lt;&gt;0,(ごみ搬入量内訳!E50+ごみ搬入量内訳!BD50-ごみ搬入量内訳!R50-ごみ搬入量内訳!BH50)/D50/365*1000000,"-")</f>
        <v>821.05884286162438</v>
      </c>
      <c r="O50" s="283">
        <f>IF(D50&lt;&gt;0,ごみ搬入量内訳!CM50/ごみ処理概要!D50/365*1000000,"-")</f>
        <v>174.03385070435158</v>
      </c>
      <c r="P50" s="283">
        <f>ごみ搬入量内訳!DH50</f>
        <v>0</v>
      </c>
      <c r="Q50" s="283">
        <f>ごみ処理量内訳!E50</f>
        <v>4809</v>
      </c>
      <c r="R50" s="283">
        <f>ごみ処理量内訳!N50</f>
        <v>0</v>
      </c>
      <c r="S50" s="283">
        <f t="shared" si="12"/>
        <v>596</v>
      </c>
      <c r="T50" s="283">
        <f>ごみ処理量内訳!G50</f>
        <v>391</v>
      </c>
      <c r="U50" s="283">
        <f>ごみ処理量内訳!L50</f>
        <v>205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250</v>
      </c>
      <c r="AB50" s="283">
        <f t="shared" si="13"/>
        <v>5655</v>
      </c>
      <c r="AC50" s="288">
        <f t="shared" si="14"/>
        <v>100</v>
      </c>
      <c r="AD50" s="283">
        <f>施設資源化量内訳!Z50</f>
        <v>614</v>
      </c>
      <c r="AE50" s="283">
        <f>施設資源化量内訳!AV50</f>
        <v>86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82</v>
      </c>
      <c r="AK50" s="283">
        <f t="shared" si="15"/>
        <v>782</v>
      </c>
      <c r="AL50" s="288">
        <f t="shared" si="16"/>
        <v>18.451225965778796</v>
      </c>
      <c r="AM50" s="288">
        <f>IF((AB50+J50)&lt;&gt;0,(資源化量内訳!D50-資源化量内訳!S50-資源化量内訳!U50-資源化量内訳!W50-資源化量内訳!V50)/(AB50+J50)*100,"-")</f>
        <v>18.451225965778796</v>
      </c>
      <c r="AN50" s="283">
        <f>ごみ処理量内訳!AA50</f>
        <v>0</v>
      </c>
      <c r="AO50" s="283">
        <f>ごみ処理量内訳!AB50</f>
        <v>0</v>
      </c>
      <c r="AP50" s="283">
        <f>ごみ処理量内訳!AC50</f>
        <v>120</v>
      </c>
      <c r="AQ50" s="283">
        <f t="shared" si="17"/>
        <v>120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9"/>
        <v>6929</v>
      </c>
      <c r="E51" s="283">
        <v>6929</v>
      </c>
      <c r="F51" s="283">
        <v>0</v>
      </c>
      <c r="G51" s="283">
        <v>262</v>
      </c>
      <c r="H51" s="283">
        <f>SUM(ごみ搬入量内訳!E51,+ごみ搬入量内訳!AD51)</f>
        <v>3608</v>
      </c>
      <c r="I51" s="283">
        <f>ごみ搬入量内訳!BC51</f>
        <v>207</v>
      </c>
      <c r="J51" s="283">
        <f>資源化量内訳!BR51</f>
        <v>0</v>
      </c>
      <c r="K51" s="283">
        <f t="shared" si="10"/>
        <v>3815</v>
      </c>
      <c r="L51" s="286">
        <f t="shared" si="11"/>
        <v>1508.4506847338068</v>
      </c>
      <c r="M51" s="283">
        <f>IF(D51&lt;&gt;0,(ごみ搬入量内訳!BR51+ごみ処理概要!J51)/ごみ処理概要!D51/365*1000000,"-")</f>
        <v>464.59490289966527</v>
      </c>
      <c r="N51" s="406">
        <f>IF(D51&lt;&gt;0,(ごみ搬入量内訳!E51+ごみ搬入量内訳!BD51-ごみ搬入量内訳!R51-ごみ搬入量内訳!BH51)/D51/365*1000000,"-")</f>
        <v>418.72851248574085</v>
      </c>
      <c r="O51" s="283">
        <f>IF(D51&lt;&gt;0,ごみ搬入量内訳!CM51/ごみ処理概要!D51/365*1000000,"-")</f>
        <v>1043.8557818341417</v>
      </c>
      <c r="P51" s="283">
        <f>ごみ搬入量内訳!DH51</f>
        <v>0</v>
      </c>
      <c r="Q51" s="283">
        <f>ごみ処理量内訳!E51</f>
        <v>3507</v>
      </c>
      <c r="R51" s="283">
        <f>ごみ処理量内訳!N51</f>
        <v>0</v>
      </c>
      <c r="S51" s="283">
        <f t="shared" si="12"/>
        <v>308</v>
      </c>
      <c r="T51" s="283">
        <f>ごみ処理量内訳!G51</f>
        <v>0</v>
      </c>
      <c r="U51" s="283">
        <f>ごみ処理量内訳!L51</f>
        <v>308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0</v>
      </c>
      <c r="AB51" s="283">
        <f t="shared" si="13"/>
        <v>3815</v>
      </c>
      <c r="AC51" s="288">
        <f t="shared" si="14"/>
        <v>100</v>
      </c>
      <c r="AD51" s="283">
        <f>施設資源化量内訳!Z51</f>
        <v>0</v>
      </c>
      <c r="AE51" s="283">
        <f>施設資源化量内訳!AV51</f>
        <v>0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193</v>
      </c>
      <c r="AK51" s="283">
        <f t="shared" si="15"/>
        <v>193</v>
      </c>
      <c r="AL51" s="288">
        <f t="shared" si="16"/>
        <v>5.058977719528178</v>
      </c>
      <c r="AM51" s="288">
        <f>IF((AB51+J51)&lt;&gt;0,(資源化量内訳!D51-資源化量内訳!S51-資源化量内訳!U51-資源化量内訳!W51-資源化量内訳!V51)/(AB51+J51)*100,"-")</f>
        <v>5.058977719528178</v>
      </c>
      <c r="AN51" s="283">
        <f>ごみ処理量内訳!AA51</f>
        <v>0</v>
      </c>
      <c r="AO51" s="283">
        <f>ごみ処理量内訳!AB51</f>
        <v>387</v>
      </c>
      <c r="AP51" s="283">
        <f>ごみ処理量内訳!AC51</f>
        <v>1</v>
      </c>
      <c r="AQ51" s="283">
        <f t="shared" si="17"/>
        <v>388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9"/>
        <v>22760</v>
      </c>
      <c r="E52" s="283">
        <v>22760</v>
      </c>
      <c r="F52" s="283">
        <v>0</v>
      </c>
      <c r="G52" s="283">
        <v>487</v>
      </c>
      <c r="H52" s="283">
        <f>SUM(ごみ搬入量内訳!E52,+ごみ搬入量内訳!AD52)</f>
        <v>5252</v>
      </c>
      <c r="I52" s="283">
        <f>ごみ搬入量内訳!BC52</f>
        <v>651</v>
      </c>
      <c r="J52" s="283">
        <f>資源化量内訳!BR52</f>
        <v>0</v>
      </c>
      <c r="K52" s="283">
        <f t="shared" si="10"/>
        <v>5903</v>
      </c>
      <c r="L52" s="286">
        <f t="shared" si="11"/>
        <v>710.57129787899942</v>
      </c>
      <c r="M52" s="283">
        <f>IF(D52&lt;&gt;0,(ごみ搬入量内訳!BR52+ごみ処理概要!J52)/ごみ処理概要!D52/365*1000000,"-")</f>
        <v>532.89837975780631</v>
      </c>
      <c r="N52" s="406">
        <f>IF(D52&lt;&gt;0,(ごみ搬入量内訳!E52+ごみ搬入量内訳!BD52-ごみ搬入量内訳!R52-ごみ搬入量内訳!BH52)/D52/365*1000000,"-")</f>
        <v>494.13775669884677</v>
      </c>
      <c r="O52" s="283">
        <f>IF(D52&lt;&gt;0,ごみ搬入量内訳!CM52/ごみ処理概要!D52/365*1000000,"-")</f>
        <v>177.67291812119313</v>
      </c>
      <c r="P52" s="283">
        <f>ごみ搬入量内訳!DH52</f>
        <v>0</v>
      </c>
      <c r="Q52" s="283">
        <f>ごみ処理量内訳!E52</f>
        <v>5008</v>
      </c>
      <c r="R52" s="283">
        <f>ごみ処理量内訳!N52</f>
        <v>0</v>
      </c>
      <c r="S52" s="283">
        <f t="shared" si="12"/>
        <v>895</v>
      </c>
      <c r="T52" s="283">
        <f>ごみ処理量内訳!G52</f>
        <v>0</v>
      </c>
      <c r="U52" s="283">
        <f>ごみ処理量内訳!L52</f>
        <v>895</v>
      </c>
      <c r="V52" s="283">
        <f>ごみ処理量内訳!H52</f>
        <v>0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0</v>
      </c>
      <c r="Z52" s="283">
        <f>ごみ処理量内訳!M52</f>
        <v>0</v>
      </c>
      <c r="AA52" s="283">
        <f>資源化量内訳!Z52</f>
        <v>0</v>
      </c>
      <c r="AB52" s="283">
        <f t="shared" si="13"/>
        <v>5903</v>
      </c>
      <c r="AC52" s="288">
        <f t="shared" si="14"/>
        <v>100</v>
      </c>
      <c r="AD52" s="283">
        <f>施設資源化量内訳!Z52</f>
        <v>0</v>
      </c>
      <c r="AE52" s="283">
        <f>施設資源化量内訳!AV52</f>
        <v>0</v>
      </c>
      <c r="AF52" s="283">
        <f>施設資源化量内訳!BR52</f>
        <v>0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0</v>
      </c>
      <c r="AJ52" s="283">
        <f>施設資源化量内訳!FB52</f>
        <v>562</v>
      </c>
      <c r="AK52" s="283">
        <f t="shared" si="15"/>
        <v>562</v>
      </c>
      <c r="AL52" s="288">
        <f t="shared" si="16"/>
        <v>9.5205827545315937</v>
      </c>
      <c r="AM52" s="288">
        <f>IF((AB52+J52)&lt;&gt;0,(資源化量内訳!D52-資源化量内訳!S52-資源化量内訳!U52-資源化量内訳!W52-資源化量内訳!V52)/(AB52+J52)*100,"-")</f>
        <v>9.5205827545315937</v>
      </c>
      <c r="AN52" s="283">
        <f>ごみ処理量内訳!AA52</f>
        <v>0</v>
      </c>
      <c r="AO52" s="283">
        <f>ごみ処理量内訳!AB52</f>
        <v>551</v>
      </c>
      <c r="AP52" s="283">
        <f>ごみ処理量内訳!AC52</f>
        <v>4</v>
      </c>
      <c r="AQ52" s="283">
        <f t="shared" si="17"/>
        <v>555</v>
      </c>
      <c r="AR52" s="313" t="s">
        <v>744</v>
      </c>
    </row>
    <row r="53" spans="1: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9"/>
        <v>12291</v>
      </c>
      <c r="E53" s="283">
        <v>12291</v>
      </c>
      <c r="F53" s="283">
        <v>0</v>
      </c>
      <c r="G53" s="283">
        <v>152</v>
      </c>
      <c r="H53" s="283">
        <f>SUM(ごみ搬入量内訳!E53,+ごみ搬入量内訳!AD53)</f>
        <v>3689</v>
      </c>
      <c r="I53" s="283">
        <f>ごみ搬入量内訳!BC53</f>
        <v>338</v>
      </c>
      <c r="J53" s="283">
        <f>資源化量内訳!BR53</f>
        <v>0</v>
      </c>
      <c r="K53" s="283">
        <f t="shared" si="10"/>
        <v>4027</v>
      </c>
      <c r="L53" s="286">
        <f t="shared" si="11"/>
        <v>897.63865530296698</v>
      </c>
      <c r="M53" s="283">
        <f>IF(D53&lt;&gt;0,(ごみ搬入量内訳!BR53+ごみ処理概要!J53)/ごみ処理概要!D53/365*1000000,"-")</f>
        <v>709.50678913070374</v>
      </c>
      <c r="N53" s="406">
        <f>IF(D53&lt;&gt;0,(ごみ搬入量内訳!E53+ごみ搬入量内訳!BD53-ごみ搬入量内訳!R53-ごみ搬入量内訳!BH53)/D53/365*1000000,"-")</f>
        <v>626.58610877989577</v>
      </c>
      <c r="O53" s="283">
        <f>IF(D53&lt;&gt;0,ごみ搬入量内訳!CM53/ごみ処理概要!D53/365*1000000,"-")</f>
        <v>188.13186617226327</v>
      </c>
      <c r="P53" s="283">
        <f>ごみ搬入量内訳!DH53</f>
        <v>11</v>
      </c>
      <c r="Q53" s="283">
        <f>ごみ処理量内訳!E53</f>
        <v>3237</v>
      </c>
      <c r="R53" s="283">
        <f>ごみ処理量内訳!N53</f>
        <v>0</v>
      </c>
      <c r="S53" s="283">
        <f t="shared" si="12"/>
        <v>553</v>
      </c>
      <c r="T53" s="283">
        <f>ごみ処理量内訳!G53</f>
        <v>553</v>
      </c>
      <c r="U53" s="283">
        <f>ごみ処理量内訳!L53</f>
        <v>0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0</v>
      </c>
      <c r="Y53" s="283">
        <f>ごみ処理量内訳!K53</f>
        <v>0</v>
      </c>
      <c r="Z53" s="283">
        <f>ごみ処理量内訳!M53</f>
        <v>0</v>
      </c>
      <c r="AA53" s="283">
        <f>資源化量内訳!Z53</f>
        <v>237</v>
      </c>
      <c r="AB53" s="283">
        <f t="shared" si="13"/>
        <v>4027</v>
      </c>
      <c r="AC53" s="288">
        <f t="shared" si="14"/>
        <v>100</v>
      </c>
      <c r="AD53" s="283">
        <f>施設資源化量内訳!Z53</f>
        <v>139</v>
      </c>
      <c r="AE53" s="283">
        <f>施設資源化量内訳!AV53</f>
        <v>188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0</v>
      </c>
      <c r="AI53" s="283">
        <f>施設資源化量内訳!EF53</f>
        <v>0</v>
      </c>
      <c r="AJ53" s="283">
        <f>施設資源化量内訳!FB53</f>
        <v>0</v>
      </c>
      <c r="AK53" s="283">
        <f t="shared" si="15"/>
        <v>327</v>
      </c>
      <c r="AL53" s="288">
        <f t="shared" si="16"/>
        <v>14.005463123913584</v>
      </c>
      <c r="AM53" s="288">
        <f>IF((AB53+J53)&lt;&gt;0,(資源化量内訳!D53-資源化量内訳!S53-資源化量内訳!U53-資源化量内訳!W53-資源化量内訳!V53)/(AB53+J53)*100,"-")</f>
        <v>14.005463123913584</v>
      </c>
      <c r="AN53" s="283">
        <f>ごみ処理量内訳!AA53</f>
        <v>0</v>
      </c>
      <c r="AO53" s="283">
        <f>ごみ処理量内訳!AB53</f>
        <v>387</v>
      </c>
      <c r="AP53" s="283">
        <f>ごみ処理量内訳!AC53</f>
        <v>97</v>
      </c>
      <c r="AQ53" s="283">
        <f t="shared" si="17"/>
        <v>484</v>
      </c>
      <c r="AR53" s="313" t="s">
        <v>744</v>
      </c>
    </row>
    <row r="54" spans="1: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9"/>
        <v>6766</v>
      </c>
      <c r="E54" s="283">
        <v>6766</v>
      </c>
      <c r="F54" s="283">
        <v>0</v>
      </c>
      <c r="G54" s="283">
        <v>55</v>
      </c>
      <c r="H54" s="283">
        <f>SUM(ごみ搬入量内訳!E54,+ごみ搬入量内訳!AD54)</f>
        <v>1629</v>
      </c>
      <c r="I54" s="283">
        <f>ごみ搬入量内訳!BC54</f>
        <v>165</v>
      </c>
      <c r="J54" s="283">
        <f>資源化量内訳!BR54</f>
        <v>0</v>
      </c>
      <c r="K54" s="283">
        <f t="shared" si="10"/>
        <v>1794</v>
      </c>
      <c r="L54" s="286">
        <f t="shared" si="11"/>
        <v>726.43637202936509</v>
      </c>
      <c r="M54" s="283">
        <f>IF(D54&lt;&gt;0,(ごみ搬入量内訳!BR54+ごみ処理概要!J54)/ごみ処理概要!D54/365*1000000,"-")</f>
        <v>605.36364335780434</v>
      </c>
      <c r="N54" s="406">
        <f>IF(D54&lt;&gt;0,(ごみ搬入量内訳!E54+ごみ搬入量内訳!BD54-ごみ搬入量内訳!R54-ごみ搬入量内訳!BH54)/D54/365*1000000,"-")</f>
        <v>529.23764673488313</v>
      </c>
      <c r="O54" s="283">
        <f>IF(D54&lt;&gt;0,ごみ搬入量内訳!CM54/ごみ処理概要!D54/365*1000000,"-")</f>
        <v>121.07272867156087</v>
      </c>
      <c r="P54" s="283">
        <f>ごみ搬入量内訳!DH54</f>
        <v>6</v>
      </c>
      <c r="Q54" s="283">
        <f>ごみ処理量内訳!E54</f>
        <v>1416</v>
      </c>
      <c r="R54" s="283">
        <f>ごみ処理量内訳!N54</f>
        <v>0</v>
      </c>
      <c r="S54" s="283">
        <f t="shared" si="12"/>
        <v>256</v>
      </c>
      <c r="T54" s="283">
        <f>ごみ処理量内訳!G54</f>
        <v>256</v>
      </c>
      <c r="U54" s="283">
        <f>ごみ処理量内訳!L54</f>
        <v>0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0</v>
      </c>
      <c r="Y54" s="283">
        <f>ごみ処理量内訳!K54</f>
        <v>0</v>
      </c>
      <c r="Z54" s="283">
        <f>ごみ処理量内訳!M54</f>
        <v>0</v>
      </c>
      <c r="AA54" s="283">
        <f>資源化量内訳!Z54</f>
        <v>122</v>
      </c>
      <c r="AB54" s="283">
        <f t="shared" si="13"/>
        <v>1794</v>
      </c>
      <c r="AC54" s="288">
        <f t="shared" si="14"/>
        <v>100</v>
      </c>
      <c r="AD54" s="283">
        <f>施設資源化量内訳!Z54</f>
        <v>61</v>
      </c>
      <c r="AE54" s="283">
        <f>施設資源化量内訳!AV54</f>
        <v>90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0</v>
      </c>
      <c r="AI54" s="283">
        <f>施設資源化量内訳!EF54</f>
        <v>0</v>
      </c>
      <c r="AJ54" s="283">
        <f>施設資源化量内訳!FB54</f>
        <v>0</v>
      </c>
      <c r="AK54" s="283">
        <f t="shared" si="15"/>
        <v>151</v>
      </c>
      <c r="AL54" s="288">
        <f t="shared" si="16"/>
        <v>15.217391304347828</v>
      </c>
      <c r="AM54" s="288">
        <f>IF((AB54+J54)&lt;&gt;0,(資源化量内訳!D54-資源化量内訳!S54-資源化量内訳!U54-資源化量内訳!W54-資源化量内訳!V54)/(AB54+J54)*100,"-")</f>
        <v>15.217391304347828</v>
      </c>
      <c r="AN54" s="283">
        <f>ごみ処理量内訳!AA54</f>
        <v>0</v>
      </c>
      <c r="AO54" s="283">
        <f>ごみ処理量内訳!AB54</f>
        <v>169</v>
      </c>
      <c r="AP54" s="283">
        <f>ごみ処理量内訳!AC54</f>
        <v>47</v>
      </c>
      <c r="AQ54" s="283">
        <f t="shared" si="17"/>
        <v>216</v>
      </c>
      <c r="AR54" s="313" t="s">
        <v>744</v>
      </c>
    </row>
    <row r="55" spans="1: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9"/>
        <v>13784</v>
      </c>
      <c r="E55" s="283">
        <v>13784</v>
      </c>
      <c r="F55" s="283">
        <v>0</v>
      </c>
      <c r="G55" s="283">
        <v>138</v>
      </c>
      <c r="H55" s="283">
        <f>SUM(ごみ搬入量内訳!E55,+ごみ搬入量内訳!AD55)</f>
        <v>3009</v>
      </c>
      <c r="I55" s="283">
        <f>ごみ搬入量内訳!BC55</f>
        <v>350</v>
      </c>
      <c r="J55" s="283">
        <f>資源化量内訳!BR55</f>
        <v>0</v>
      </c>
      <c r="K55" s="283">
        <f t="shared" si="10"/>
        <v>3359</v>
      </c>
      <c r="L55" s="286">
        <f t="shared" si="11"/>
        <v>667.63927205654352</v>
      </c>
      <c r="M55" s="283">
        <f>IF(D55&lt;&gt;0,(ごみ搬入量内訳!BR55+ごみ処理概要!J55)/ごみ処理概要!D55/365*1000000,"-")</f>
        <v>601.45175267731497</v>
      </c>
      <c r="N55" s="406">
        <f>IF(D55&lt;&gt;0,(ごみ搬入量内訳!E55+ごみ搬入量内訳!BD55-ごみ搬入量内訳!R55-ごみ搬入量内訳!BH55)/D55/365*1000000,"-")</f>
        <v>547.78619642388639</v>
      </c>
      <c r="O55" s="283">
        <f>IF(D55&lt;&gt;0,ごみ搬入量内訳!CM55/ごみ処理概要!D55/365*1000000,"-")</f>
        <v>66.187519379228647</v>
      </c>
      <c r="P55" s="283">
        <f>ごみ搬入量内訳!DH55</f>
        <v>12</v>
      </c>
      <c r="Q55" s="283">
        <f>ごみ処理量内訳!E55</f>
        <v>2722</v>
      </c>
      <c r="R55" s="283">
        <f>ごみ処理量内訳!N55</f>
        <v>0</v>
      </c>
      <c r="S55" s="283">
        <f t="shared" si="12"/>
        <v>465</v>
      </c>
      <c r="T55" s="283">
        <f>ごみ処理量内訳!G55</f>
        <v>465</v>
      </c>
      <c r="U55" s="283">
        <f>ごみ処理量内訳!L55</f>
        <v>0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0</v>
      </c>
      <c r="AA55" s="283">
        <f>資源化量内訳!Z55</f>
        <v>172</v>
      </c>
      <c r="AB55" s="283">
        <f t="shared" si="13"/>
        <v>3359</v>
      </c>
      <c r="AC55" s="288">
        <f t="shared" si="14"/>
        <v>100</v>
      </c>
      <c r="AD55" s="283">
        <f>施設資源化量内訳!Z55</f>
        <v>116</v>
      </c>
      <c r="AE55" s="283">
        <f>施設資源化量内訳!AV55</f>
        <v>152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0</v>
      </c>
      <c r="AK55" s="283">
        <f t="shared" si="15"/>
        <v>268</v>
      </c>
      <c r="AL55" s="288">
        <f t="shared" si="16"/>
        <v>13.099136647811848</v>
      </c>
      <c r="AM55" s="288">
        <f>IF((AB55+J55)&lt;&gt;0,(資源化量内訳!D55-資源化量内訳!S55-資源化量内訳!U55-資源化量内訳!W55-資源化量内訳!V55)/(AB55+J55)*100,"-")</f>
        <v>13.099136647811848</v>
      </c>
      <c r="AN55" s="283">
        <f>ごみ処理量内訳!AA55</f>
        <v>0</v>
      </c>
      <c r="AO55" s="283">
        <f>ごみ処理量内訳!AB55</f>
        <v>236</v>
      </c>
      <c r="AP55" s="283">
        <f>ごみ処理量内訳!AC55</f>
        <v>92</v>
      </c>
      <c r="AQ55" s="283">
        <f t="shared" si="17"/>
        <v>328</v>
      </c>
      <c r="AR55" s="313" t="s">
        <v>744</v>
      </c>
    </row>
    <row r="56" spans="1: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9"/>
        <v>10758</v>
      </c>
      <c r="E56" s="283">
        <v>10758</v>
      </c>
      <c r="F56" s="283">
        <v>0</v>
      </c>
      <c r="G56" s="283">
        <v>166</v>
      </c>
      <c r="H56" s="283">
        <f>SUM(ごみ搬入量内訳!E56,+ごみ搬入量内訳!AD56)</f>
        <v>2755</v>
      </c>
      <c r="I56" s="283">
        <f>ごみ搬入量内訳!BC56</f>
        <v>428</v>
      </c>
      <c r="J56" s="283">
        <f>資源化量内訳!BR56</f>
        <v>0</v>
      </c>
      <c r="K56" s="283">
        <f t="shared" si="10"/>
        <v>3183</v>
      </c>
      <c r="L56" s="286">
        <f t="shared" si="11"/>
        <v>810.61051730855922</v>
      </c>
      <c r="M56" s="283">
        <f>IF(D56&lt;&gt;0,(ごみ搬入量内訳!BR56+ごみ処理概要!J56)/ごみ処理概要!D56/365*1000000,"-")</f>
        <v>621.13699394143134</v>
      </c>
      <c r="N56" s="406">
        <f>IF(D56&lt;&gt;0,(ごみ搬入量内訳!E56+ごみ搬入量内訳!BD56-ごみ搬入量内訳!R56-ごみ搬入量内訳!BH56)/D56/365*1000000,"-")</f>
        <v>569.18457624399298</v>
      </c>
      <c r="O56" s="283">
        <f>IF(D56&lt;&gt;0,ごみ搬入量内訳!CM56/ごみ処理概要!D56/365*1000000,"-")</f>
        <v>189.47352336712788</v>
      </c>
      <c r="P56" s="283">
        <f>ごみ搬入量内訳!DH56</f>
        <v>10</v>
      </c>
      <c r="Q56" s="283">
        <f>ごみ処理量内訳!E56</f>
        <v>2655</v>
      </c>
      <c r="R56" s="283">
        <f>ごみ処理量内訳!N56</f>
        <v>0</v>
      </c>
      <c r="S56" s="283">
        <f t="shared" si="12"/>
        <v>411</v>
      </c>
      <c r="T56" s="283">
        <f>ごみ処理量内訳!G56</f>
        <v>411</v>
      </c>
      <c r="U56" s="283">
        <f>ごみ処理量内訳!L56</f>
        <v>0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0</v>
      </c>
      <c r="AA56" s="283">
        <f>資源化量内訳!Z56</f>
        <v>117</v>
      </c>
      <c r="AB56" s="283">
        <f t="shared" si="13"/>
        <v>3183</v>
      </c>
      <c r="AC56" s="288">
        <f t="shared" si="14"/>
        <v>100</v>
      </c>
      <c r="AD56" s="283">
        <f>施設資源化量内訳!Z56</f>
        <v>114</v>
      </c>
      <c r="AE56" s="283">
        <f>施設資源化量内訳!AV56</f>
        <v>136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0</v>
      </c>
      <c r="AK56" s="283">
        <f t="shared" si="15"/>
        <v>250</v>
      </c>
      <c r="AL56" s="288">
        <f t="shared" si="16"/>
        <v>11.530003141690228</v>
      </c>
      <c r="AM56" s="288">
        <f>IF((AB56+J56)&lt;&gt;0,(資源化量内訳!D56-資源化量内訳!S56-資源化量内訳!U56-資源化量内訳!W56-資源化量内訳!V56)/(AB56+J56)*100,"-")</f>
        <v>11.530003141690228</v>
      </c>
      <c r="AN56" s="283">
        <f>ごみ処理量内訳!AA56</f>
        <v>0</v>
      </c>
      <c r="AO56" s="283">
        <f>ごみ処理量内訳!AB56</f>
        <v>313</v>
      </c>
      <c r="AP56" s="283">
        <f>ごみ処理量内訳!AC56</f>
        <v>80</v>
      </c>
      <c r="AQ56" s="283">
        <f t="shared" si="17"/>
        <v>393</v>
      </c>
      <c r="AR56" s="313" t="s">
        <v>744</v>
      </c>
    </row>
    <row r="57" spans="1: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9"/>
        <v>6480</v>
      </c>
      <c r="E57" s="283">
        <v>6480</v>
      </c>
      <c r="F57" s="283">
        <v>0</v>
      </c>
      <c r="G57" s="283">
        <v>99</v>
      </c>
      <c r="H57" s="283">
        <f>SUM(ごみ搬入量内訳!E57,+ごみ搬入量内訳!AD57)</f>
        <v>1812</v>
      </c>
      <c r="I57" s="283">
        <f>ごみ搬入量内訳!BC57</f>
        <v>290</v>
      </c>
      <c r="J57" s="283">
        <f>資源化量内訳!BR57</f>
        <v>0</v>
      </c>
      <c r="K57" s="283">
        <f t="shared" si="10"/>
        <v>2102</v>
      </c>
      <c r="L57" s="286">
        <f t="shared" si="11"/>
        <v>888.71976999830883</v>
      </c>
      <c r="M57" s="283">
        <f>IF(D57&lt;&gt;0,(ごみ搬入量内訳!BR57+ごみ処理概要!J57)/ごみ処理概要!D57/365*1000000,"-")</f>
        <v>523.42296634534068</v>
      </c>
      <c r="N57" s="406">
        <f>IF(D57&lt;&gt;0,(ごみ搬入量内訳!E57+ごみ搬入量内訳!BD57-ごみ搬入量内訳!R57-ごみ搬入量内訳!BH57)/D57/365*1000000,"-")</f>
        <v>447.31946558430582</v>
      </c>
      <c r="O57" s="283">
        <f>IF(D57&lt;&gt;0,ごみ搬入量内訳!CM57/ごみ処理概要!D57/365*1000000,"-")</f>
        <v>365.29680365296804</v>
      </c>
      <c r="P57" s="283">
        <f>ごみ搬入量内訳!DH57</f>
        <v>6</v>
      </c>
      <c r="Q57" s="283">
        <f>ごみ処理量内訳!E57</f>
        <v>1759</v>
      </c>
      <c r="R57" s="283">
        <f>ごみ処理量内訳!N57</f>
        <v>0</v>
      </c>
      <c r="S57" s="283">
        <f t="shared" si="12"/>
        <v>231</v>
      </c>
      <c r="T57" s="283">
        <f>ごみ処理量内訳!G57</f>
        <v>231</v>
      </c>
      <c r="U57" s="283">
        <f>ごみ処理量内訳!L57</f>
        <v>0</v>
      </c>
      <c r="V57" s="283">
        <f>ごみ処理量内訳!H57</f>
        <v>0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112</v>
      </c>
      <c r="AB57" s="283">
        <f t="shared" si="13"/>
        <v>2102</v>
      </c>
      <c r="AC57" s="288">
        <f t="shared" si="14"/>
        <v>100</v>
      </c>
      <c r="AD57" s="283">
        <f>施設資源化量内訳!Z57</f>
        <v>75</v>
      </c>
      <c r="AE57" s="283">
        <f>施設資源化量内訳!AV57</f>
        <v>87</v>
      </c>
      <c r="AF57" s="283">
        <f>施設資源化量内訳!BR57</f>
        <v>0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0</v>
      </c>
      <c r="AK57" s="283">
        <f t="shared" si="15"/>
        <v>162</v>
      </c>
      <c r="AL57" s="288">
        <f t="shared" si="16"/>
        <v>13.035204567078972</v>
      </c>
      <c r="AM57" s="288">
        <f>IF((AB57+J57)&lt;&gt;0,(資源化量内訳!D57-資源化量内訳!S57-資源化量内訳!U57-資源化量内訳!W57-資源化量内訳!V57)/(AB57+J57)*100,"-")</f>
        <v>13.035204567078972</v>
      </c>
      <c r="AN57" s="283">
        <f>ごみ処理量内訳!AA57</f>
        <v>0</v>
      </c>
      <c r="AO57" s="283">
        <f>ごみ処理量内訳!AB57</f>
        <v>203</v>
      </c>
      <c r="AP57" s="283">
        <f>ごみ処理量内訳!AC57</f>
        <v>46</v>
      </c>
      <c r="AQ57" s="283">
        <f t="shared" si="17"/>
        <v>249</v>
      </c>
      <c r="AR57" s="313" t="s">
        <v>744</v>
      </c>
    </row>
    <row r="58" spans="1: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9"/>
        <v>7474</v>
      </c>
      <c r="E58" s="283">
        <v>7474</v>
      </c>
      <c r="F58" s="283">
        <v>0</v>
      </c>
      <c r="G58" s="283">
        <v>53</v>
      </c>
      <c r="H58" s="283">
        <f>SUM(ごみ搬入量内訳!E58,+ごみ搬入量内訳!AD58)</f>
        <v>1671</v>
      </c>
      <c r="I58" s="283">
        <f>ごみ搬入量内訳!BC58</f>
        <v>193</v>
      </c>
      <c r="J58" s="283">
        <f>資源化量内訳!BR58</f>
        <v>0</v>
      </c>
      <c r="K58" s="283">
        <f t="shared" si="10"/>
        <v>1864</v>
      </c>
      <c r="L58" s="286">
        <f t="shared" si="11"/>
        <v>683.28195277876546</v>
      </c>
      <c r="M58" s="283">
        <f>IF(D58&lt;&gt;0,(ごみ搬入量内訳!BR58+ごみ処理概要!J58)/ごみ処理概要!D58/365*1000000,"-")</f>
        <v>590.90692482798818</v>
      </c>
      <c r="N58" s="406">
        <f>IF(D58&lt;&gt;0,(ごみ搬入量内訳!E58+ごみ搬入量内訳!BD58-ごみ搬入量内訳!R58-ごみ搬入量内訳!BH58)/D58/365*1000000,"-")</f>
        <v>487.90143731144684</v>
      </c>
      <c r="O58" s="283">
        <f>IF(D58&lt;&gt;0,ごみ搬入量内訳!CM58/ごみ処理概要!D58/365*1000000,"-")</f>
        <v>92.375027950777309</v>
      </c>
      <c r="P58" s="283">
        <f>ごみ搬入量内訳!DH58</f>
        <v>0</v>
      </c>
      <c r="Q58" s="283">
        <f>ごみ処理量内訳!E58</f>
        <v>1300</v>
      </c>
      <c r="R58" s="283">
        <f>ごみ処理量内訳!N58</f>
        <v>0</v>
      </c>
      <c r="S58" s="283">
        <f t="shared" si="12"/>
        <v>370</v>
      </c>
      <c r="T58" s="283">
        <f>ごみ処理量内訳!G58</f>
        <v>370</v>
      </c>
      <c r="U58" s="283">
        <f>ごみ処理量内訳!L58</f>
        <v>0</v>
      </c>
      <c r="V58" s="283">
        <f>ごみ処理量内訳!H58</f>
        <v>0</v>
      </c>
      <c r="W58" s="283">
        <f>ごみ処理量内訳!I58</f>
        <v>0</v>
      </c>
      <c r="X58" s="283">
        <f>ごみ処理量内訳!J58</f>
        <v>0</v>
      </c>
      <c r="Y58" s="283">
        <f>ごみ処理量内訳!K58</f>
        <v>0</v>
      </c>
      <c r="Z58" s="283">
        <f>ごみ処理量内訳!M58</f>
        <v>0</v>
      </c>
      <c r="AA58" s="283">
        <f>資源化量内訳!Z58</f>
        <v>194</v>
      </c>
      <c r="AB58" s="283">
        <f t="shared" si="13"/>
        <v>1864</v>
      </c>
      <c r="AC58" s="288">
        <f t="shared" si="14"/>
        <v>100</v>
      </c>
      <c r="AD58" s="283">
        <f>施設資源化量内訳!Z58</f>
        <v>56</v>
      </c>
      <c r="AE58" s="283">
        <f>施設資源化量内訳!AV58</f>
        <v>131</v>
      </c>
      <c r="AF58" s="283">
        <f>施設資源化量内訳!BR58</f>
        <v>0</v>
      </c>
      <c r="AG58" s="283">
        <f>施設資源化量内訳!CN58</f>
        <v>0</v>
      </c>
      <c r="AH58" s="283">
        <f>施設資源化量内訳!DJ58</f>
        <v>0</v>
      </c>
      <c r="AI58" s="283">
        <f>施設資源化量内訳!EF58</f>
        <v>0</v>
      </c>
      <c r="AJ58" s="283">
        <f>施設資源化量内訳!FB58</f>
        <v>0</v>
      </c>
      <c r="AK58" s="283">
        <f t="shared" si="15"/>
        <v>187</v>
      </c>
      <c r="AL58" s="288">
        <f t="shared" si="16"/>
        <v>20.43991416309013</v>
      </c>
      <c r="AM58" s="288">
        <f>IF((AB58+J58)&lt;&gt;0,(資源化量内訳!D58-資源化量内訳!S58-資源化量内訳!U58-資源化量内訳!W58-資源化量内訳!V58)/(AB58+J58)*100,"-")</f>
        <v>20.43991416309013</v>
      </c>
      <c r="AN58" s="283">
        <f>ごみ処理量内訳!AA58</f>
        <v>0</v>
      </c>
      <c r="AO58" s="283">
        <f>ごみ処理量内訳!AB58</f>
        <v>164</v>
      </c>
      <c r="AP58" s="283">
        <f>ごみ処理量内訳!AC58</f>
        <v>79</v>
      </c>
      <c r="AQ58" s="283">
        <f t="shared" si="17"/>
        <v>243</v>
      </c>
      <c r="AR58" s="313" t="s">
        <v>744</v>
      </c>
    </row>
    <row r="59" spans="1: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9"/>
        <v>8421</v>
      </c>
      <c r="E59" s="283">
        <v>8421</v>
      </c>
      <c r="F59" s="283">
        <v>0</v>
      </c>
      <c r="G59" s="283">
        <v>93</v>
      </c>
      <c r="H59" s="283">
        <f>SUM(ごみ搬入量内訳!E59,+ごみ搬入量内訳!AD59)</f>
        <v>2481</v>
      </c>
      <c r="I59" s="283">
        <f>ごみ搬入量内訳!BC59</f>
        <v>439</v>
      </c>
      <c r="J59" s="283">
        <f>資源化量内訳!BR59</f>
        <v>0</v>
      </c>
      <c r="K59" s="283">
        <f t="shared" si="10"/>
        <v>2920</v>
      </c>
      <c r="L59" s="286">
        <f t="shared" si="11"/>
        <v>950.00593753710962</v>
      </c>
      <c r="M59" s="283">
        <f>IF(D59&lt;&gt;0,(ごみ搬入量内訳!BR59+ごみ処理概要!J59)/ごみ処理概要!D59/365*1000000,"-")</f>
        <v>606.76749092695536</v>
      </c>
      <c r="N59" s="406">
        <f>IF(D59&lt;&gt;0,(ごみ搬入量内訳!E59+ごみ搬入量内訳!BD59-ごみ搬入量内訳!R59-ごみ搬入量内訳!BH59)/D59/365*1000000,"-")</f>
        <v>473.05090177361558</v>
      </c>
      <c r="O59" s="283">
        <f>IF(D59&lt;&gt;0,ごみ搬入量内訳!CM59/ごみ処理概要!D59/365*1000000,"-")</f>
        <v>343.23844661015431</v>
      </c>
      <c r="P59" s="283">
        <f>ごみ搬入量内訳!DH59</f>
        <v>0</v>
      </c>
      <c r="Q59" s="283">
        <f>ごみ処理量内訳!E59</f>
        <v>2261</v>
      </c>
      <c r="R59" s="283">
        <f>ごみ処理量内訳!N59</f>
        <v>240</v>
      </c>
      <c r="S59" s="283">
        <f t="shared" si="12"/>
        <v>419</v>
      </c>
      <c r="T59" s="283">
        <f>ごみ処理量内訳!G59</f>
        <v>0</v>
      </c>
      <c r="U59" s="283">
        <f>ごみ処理量内訳!L59</f>
        <v>419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0</v>
      </c>
      <c r="AA59" s="283">
        <f>資源化量内訳!Z59</f>
        <v>0</v>
      </c>
      <c r="AB59" s="283">
        <f t="shared" si="13"/>
        <v>2920</v>
      </c>
      <c r="AC59" s="288">
        <f t="shared" si="14"/>
        <v>91.780821917808225</v>
      </c>
      <c r="AD59" s="283">
        <f>施設資源化量内訳!Z59</f>
        <v>0</v>
      </c>
      <c r="AE59" s="283">
        <f>施設資源化量内訳!AV59</f>
        <v>0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419</v>
      </c>
      <c r="AK59" s="283">
        <f t="shared" si="15"/>
        <v>419</v>
      </c>
      <c r="AL59" s="288">
        <f t="shared" si="16"/>
        <v>14.349315068493151</v>
      </c>
      <c r="AM59" s="288">
        <f>IF((AB59+J59)&lt;&gt;0,(資源化量内訳!D59-資源化量内訳!S59-資源化量内訳!U59-資源化量内訳!W59-資源化量内訳!V59)/(AB59+J59)*100,"-")</f>
        <v>14.349315068493151</v>
      </c>
      <c r="AN59" s="283">
        <f>ごみ処理量内訳!AA59</f>
        <v>240</v>
      </c>
      <c r="AO59" s="283">
        <f>ごみ処理量内訳!AB59</f>
        <v>2261</v>
      </c>
      <c r="AP59" s="283">
        <f>ごみ処理量内訳!AC59</f>
        <v>0</v>
      </c>
      <c r="AQ59" s="283">
        <f t="shared" si="17"/>
        <v>2501</v>
      </c>
      <c r="AR59" s="313" t="s">
        <v>744</v>
      </c>
    </row>
    <row r="60" spans="1: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9"/>
        <v>7120</v>
      </c>
      <c r="E60" s="283">
        <v>7120</v>
      </c>
      <c r="F60" s="283">
        <v>0</v>
      </c>
      <c r="G60" s="283">
        <v>59</v>
      </c>
      <c r="H60" s="283">
        <f>SUM(ごみ搬入量内訳!E60,+ごみ搬入量内訳!AD60)</f>
        <v>2584</v>
      </c>
      <c r="I60" s="283">
        <f>ごみ搬入量内訳!BC60</f>
        <v>464</v>
      </c>
      <c r="J60" s="283">
        <f>資源化量内訳!BR60</f>
        <v>0</v>
      </c>
      <c r="K60" s="283">
        <f t="shared" si="10"/>
        <v>3048</v>
      </c>
      <c r="L60" s="286">
        <f t="shared" si="11"/>
        <v>1172.8490072341081</v>
      </c>
      <c r="M60" s="283">
        <f>IF(D60&lt;&gt;0,(ごみ搬入量内訳!BR60+ごみ処理概要!J60)/ごみ処理概要!D60/365*1000000,"-")</f>
        <v>950.43866399876856</v>
      </c>
      <c r="N60" s="406">
        <f>IF(D60&lt;&gt;0,(ごみ搬入量内訳!E60+ごみ搬入量内訳!BD60-ごみ搬入量内訳!R60-ごみ搬入量内訳!BH60)/D60/365*1000000,"-")</f>
        <v>768.43158380791124</v>
      </c>
      <c r="O60" s="283">
        <f>IF(D60&lt;&gt;0,ごみ搬入量内訳!CM60/ごみ処理概要!D60/365*1000000,"-")</f>
        <v>222.41034323533941</v>
      </c>
      <c r="P60" s="283">
        <f>ごみ搬入量内訳!DH60</f>
        <v>0</v>
      </c>
      <c r="Q60" s="283">
        <f>ごみ処理量内訳!E60</f>
        <v>2498</v>
      </c>
      <c r="R60" s="283">
        <f>ごみ処理量内訳!N60</f>
        <v>0</v>
      </c>
      <c r="S60" s="283">
        <f t="shared" si="12"/>
        <v>388</v>
      </c>
      <c r="T60" s="283">
        <f>ごみ処理量内訳!G60</f>
        <v>0</v>
      </c>
      <c r="U60" s="283">
        <f>ごみ処理量内訳!L60</f>
        <v>388</v>
      </c>
      <c r="V60" s="283">
        <f>ごみ処理量内訳!H60</f>
        <v>0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0</v>
      </c>
      <c r="AA60" s="283">
        <f>資源化量内訳!Z60</f>
        <v>162</v>
      </c>
      <c r="AB60" s="283">
        <f t="shared" si="13"/>
        <v>3048</v>
      </c>
      <c r="AC60" s="288">
        <f t="shared" si="14"/>
        <v>100</v>
      </c>
      <c r="AD60" s="283">
        <f>施設資源化量内訳!Z60</f>
        <v>445</v>
      </c>
      <c r="AE60" s="283">
        <f>施設資源化量内訳!AV60</f>
        <v>0</v>
      </c>
      <c r="AF60" s="283">
        <f>施設資源化量内訳!BR60</f>
        <v>0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290</v>
      </c>
      <c r="AK60" s="283">
        <f t="shared" si="15"/>
        <v>735</v>
      </c>
      <c r="AL60" s="288">
        <f t="shared" si="16"/>
        <v>29.429133858267715</v>
      </c>
      <c r="AM60" s="288">
        <f>IF((AB60+J60)&lt;&gt;0,(資源化量内訳!D60-資源化量内訳!S60-資源化量内訳!U60-資源化量内訳!W60-資源化量内訳!V60)/(AB60+J60)*100,"-")</f>
        <v>29.429133858267715</v>
      </c>
      <c r="AN60" s="283">
        <f>ごみ処理量内訳!AA60</f>
        <v>0</v>
      </c>
      <c r="AO60" s="283">
        <f>ごみ処理量内訳!AB60</f>
        <v>0</v>
      </c>
      <c r="AP60" s="283">
        <f>ごみ処理量内訳!AC60</f>
        <v>3</v>
      </c>
      <c r="AQ60" s="283">
        <f t="shared" si="17"/>
        <v>3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7016</v>
      </c>
      <c r="E61" s="283">
        <v>7016</v>
      </c>
      <c r="F61" s="283">
        <v>0</v>
      </c>
      <c r="G61" s="283">
        <v>0</v>
      </c>
      <c r="H61" s="283">
        <f>SUM(ごみ搬入量内訳!E61,+ごみ搬入量内訳!AD61)</f>
        <v>2343</v>
      </c>
      <c r="I61" s="283">
        <f>ごみ搬入量内訳!BC61</f>
        <v>518</v>
      </c>
      <c r="J61" s="283">
        <f>資源化量内訳!BR61</f>
        <v>0</v>
      </c>
      <c r="K61" s="283">
        <f t="shared" si="10"/>
        <v>2861</v>
      </c>
      <c r="L61" s="286">
        <f t="shared" si="11"/>
        <v>1117.2115399634495</v>
      </c>
      <c r="M61" s="283">
        <f>IF(D61&lt;&gt;0,(ごみ搬入量内訳!BR61+ごみ処理概要!J61)/ごみ処理概要!D61/365*1000000,"-")</f>
        <v>1059.4180034676122</v>
      </c>
      <c r="N61" s="406">
        <f>IF(D61&lt;&gt;0,(ごみ搬入量内訳!E61+ごみ搬入量内訳!BD61-ごみ搬入量内訳!R61-ごみ搬入量内訳!BH61)/D61/365*1000000,"-")</f>
        <v>886.03739398010032</v>
      </c>
      <c r="O61" s="283">
        <f>IF(D61&lt;&gt;0,ごみ搬入量内訳!CM61/ごみ処理概要!D61/365*1000000,"-")</f>
        <v>57.793536495837301</v>
      </c>
      <c r="P61" s="283">
        <f>ごみ搬入量内訳!DH61</f>
        <v>0</v>
      </c>
      <c r="Q61" s="283">
        <f>ごみ処理量内訳!E61</f>
        <v>2197</v>
      </c>
      <c r="R61" s="283">
        <f>ごみ処理量内訳!N61</f>
        <v>0</v>
      </c>
      <c r="S61" s="283">
        <f t="shared" si="12"/>
        <v>664</v>
      </c>
      <c r="T61" s="283">
        <f>ごみ処理量内訳!G61</f>
        <v>0</v>
      </c>
      <c r="U61" s="283">
        <f>ごみ処理量内訳!L61</f>
        <v>664</v>
      </c>
      <c r="V61" s="283">
        <f>ごみ処理量内訳!H61</f>
        <v>0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0</v>
      </c>
      <c r="AA61" s="283">
        <f>資源化量内訳!Z61</f>
        <v>0</v>
      </c>
      <c r="AB61" s="283">
        <f t="shared" si="13"/>
        <v>2861</v>
      </c>
      <c r="AC61" s="288">
        <f t="shared" si="14"/>
        <v>100</v>
      </c>
      <c r="AD61" s="283">
        <f>施設資源化量内訳!Z61</f>
        <v>0</v>
      </c>
      <c r="AE61" s="283">
        <f>施設資源化量内訳!AV61</f>
        <v>0</v>
      </c>
      <c r="AF61" s="283">
        <f>施設資源化量内訳!BR61</f>
        <v>0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495</v>
      </c>
      <c r="AK61" s="283">
        <f t="shared" si="15"/>
        <v>495</v>
      </c>
      <c r="AL61" s="288">
        <f t="shared" si="16"/>
        <v>17.30164278224397</v>
      </c>
      <c r="AM61" s="288">
        <f>IF((AB61+J61)&lt;&gt;0,(資源化量内訳!D61-資源化量内訳!S61-資源化量内訳!U61-資源化量内訳!W61-資源化量内訳!V61)/(AB61+J61)*100,"-")</f>
        <v>17.30164278224397</v>
      </c>
      <c r="AN61" s="283">
        <f>ごみ処理量内訳!AA61</f>
        <v>0</v>
      </c>
      <c r="AO61" s="283">
        <f>ごみ処理量内訳!AB61</f>
        <v>39</v>
      </c>
      <c r="AP61" s="283">
        <f>ごみ処理量内訳!AC61</f>
        <v>35</v>
      </c>
      <c r="AQ61" s="283">
        <f t="shared" si="17"/>
        <v>74</v>
      </c>
      <c r="AR61" s="313" t="s">
        <v>744</v>
      </c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406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406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61">
    <sortCondition ref="A8:A61"/>
    <sortCondition ref="B8:B61"/>
    <sortCondition ref="C8:C61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60" man="1"/>
    <brk id="29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千葉県</v>
      </c>
      <c r="B7" s="293" t="str">
        <f>ごみ処理概要!B7</f>
        <v>12000</v>
      </c>
      <c r="C7" s="294" t="s">
        <v>3</v>
      </c>
      <c r="D7" s="298">
        <f t="shared" ref="D7:D38" si="0">SUM(E7,AD7,BC7)</f>
        <v>1919178.03</v>
      </c>
      <c r="E7" s="298">
        <f t="shared" ref="E7:E38" si="1">SUM(F7,J7,N7,R7,V7,Z7)</f>
        <v>1294097.49</v>
      </c>
      <c r="F7" s="298">
        <f t="shared" ref="F7:F38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8" si="3">SUM(K7:M7)</f>
        <v>1010006.94</v>
      </c>
      <c r="K7" s="298">
        <f>SUM(K$8:K$207)</f>
        <v>91585</v>
      </c>
      <c r="L7" s="298">
        <f>SUM(L$8:L$207)</f>
        <v>918176.94</v>
      </c>
      <c r="M7" s="298">
        <f>SUM(M$8:M$207)</f>
        <v>245</v>
      </c>
      <c r="N7" s="298">
        <f t="shared" ref="N7:N38" si="4">SUM(O7:Q7)</f>
        <v>54660.37</v>
      </c>
      <c r="O7" s="298">
        <f>SUM(O$8:O$207)</f>
        <v>7002</v>
      </c>
      <c r="P7" s="298">
        <f>SUM(P$8:P$207)</f>
        <v>47658.37</v>
      </c>
      <c r="Q7" s="298">
        <f>SUM(Q$8:Q$207)</f>
        <v>0</v>
      </c>
      <c r="R7" s="298">
        <f t="shared" ref="R7:R38" si="5">SUM(S7:U7)</f>
        <v>203434.48</v>
      </c>
      <c r="S7" s="298">
        <f>SUM(S$8:S$207)</f>
        <v>4533</v>
      </c>
      <c r="T7" s="298">
        <f>SUM(T$8:T$207)</f>
        <v>198901.48</v>
      </c>
      <c r="U7" s="298">
        <f>SUM(U$8:U$207)</f>
        <v>0</v>
      </c>
      <c r="V7" s="298">
        <f t="shared" ref="V7:V38" si="6">SUM(W7:Y7)</f>
        <v>4310.63</v>
      </c>
      <c r="W7" s="298">
        <f>SUM(W$8:W$207)</f>
        <v>237</v>
      </c>
      <c r="X7" s="298">
        <f>SUM(X$8:X$207)</f>
        <v>4073.63</v>
      </c>
      <c r="Y7" s="298">
        <f>SUM(Y$8:Y$207)</f>
        <v>0</v>
      </c>
      <c r="Z7" s="298">
        <f t="shared" ref="Z7:Z38" si="7">SUM(AA7:AC7)</f>
        <v>21685.07</v>
      </c>
      <c r="AA7" s="298">
        <f>SUM(AA$8:AA$207)</f>
        <v>1971</v>
      </c>
      <c r="AB7" s="298">
        <f>SUM(AB$8:AB$207)</f>
        <v>19232.07</v>
      </c>
      <c r="AC7" s="298">
        <f>SUM(AC$8:AC$207)</f>
        <v>482</v>
      </c>
      <c r="AD7" s="298">
        <f t="shared" ref="AD7:AD38" si="8">SUM(AE7,AI7,AM7,AQ7,AU7,AY7)</f>
        <v>498943.05</v>
      </c>
      <c r="AE7" s="298">
        <f t="shared" ref="AE7:AE38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8" si="10">SUM(AJ7:AL7)</f>
        <v>430444.79</v>
      </c>
      <c r="AJ7" s="298">
        <f>SUM(AJ$8:AJ$207)</f>
        <v>1898</v>
      </c>
      <c r="AK7" s="298">
        <f>SUM(AK$8:AK$207)</f>
        <v>1447</v>
      </c>
      <c r="AL7" s="298">
        <f>SUM(AL$8:AL$207)</f>
        <v>427099.79</v>
      </c>
      <c r="AM7" s="298">
        <f t="shared" ref="AM7:AM38" si="11">SUM(AN7:AP7)</f>
        <v>2961.26</v>
      </c>
      <c r="AN7" s="298">
        <f>SUM(AN$8:AN$207)</f>
        <v>5</v>
      </c>
      <c r="AO7" s="298">
        <f>SUM(AO$8:AO$207)</f>
        <v>41</v>
      </c>
      <c r="AP7" s="298">
        <f>SUM(AP$8:AP$207)</f>
        <v>2915.26</v>
      </c>
      <c r="AQ7" s="298">
        <f t="shared" ref="AQ7:AQ38" si="12">SUM(AR7:AT7)</f>
        <v>62996</v>
      </c>
      <c r="AR7" s="298">
        <f>SUM(AR$8:AR$207)</f>
        <v>0</v>
      </c>
      <c r="AS7" s="298">
        <f>SUM(AS$8:AS$207)</f>
        <v>238</v>
      </c>
      <c r="AT7" s="298">
        <f>SUM(AT$8:AT$207)</f>
        <v>62758</v>
      </c>
      <c r="AU7" s="298">
        <f t="shared" ref="AU7:AU38" si="13">SUM(AV7:AX7)</f>
        <v>161</v>
      </c>
      <c r="AV7" s="298">
        <f>SUM(AV$8:AV$207)</f>
        <v>57</v>
      </c>
      <c r="AW7" s="298">
        <f>SUM(AW$8:AW$207)</f>
        <v>23</v>
      </c>
      <c r="AX7" s="298">
        <f>SUM(AX$8:AX$207)</f>
        <v>81</v>
      </c>
      <c r="AY7" s="298">
        <f t="shared" ref="AY7:AY38" si="14">SUM(AZ7:BB7)</f>
        <v>2380</v>
      </c>
      <c r="AZ7" s="298">
        <f>SUM(AZ$8:AZ$207)</f>
        <v>33</v>
      </c>
      <c r="BA7" s="298">
        <f>SUM(BA$8:BA$207)</f>
        <v>0</v>
      </c>
      <c r="BB7" s="298">
        <f>SUM(BB$8:BB$207)</f>
        <v>2347</v>
      </c>
      <c r="BC7" s="298">
        <f t="shared" ref="BC7:BC38" si="15">SUM(BD7,BK7)</f>
        <v>126137.48999999999</v>
      </c>
      <c r="BD7" s="298">
        <f t="shared" ref="BD7:BD38" si="16">SUM(BE7:BJ7)</f>
        <v>68597.67</v>
      </c>
      <c r="BE7" s="298">
        <f t="shared" ref="BE7:BJ7" si="17">SUM(BE$8:BE$207)</f>
        <v>0</v>
      </c>
      <c r="BF7" s="298">
        <f t="shared" si="17"/>
        <v>24826.7</v>
      </c>
      <c r="BG7" s="298">
        <f t="shared" si="17"/>
        <v>7311.69</v>
      </c>
      <c r="BH7" s="298">
        <f t="shared" si="17"/>
        <v>5720</v>
      </c>
      <c r="BI7" s="298">
        <f t="shared" si="17"/>
        <v>4011</v>
      </c>
      <c r="BJ7" s="298">
        <f t="shared" si="17"/>
        <v>26728.28</v>
      </c>
      <c r="BK7" s="298">
        <f t="shared" ref="BK7:BK38" si="18">SUM(BL7:BQ7)</f>
        <v>57539.82</v>
      </c>
      <c r="BL7" s="298">
        <f t="shared" ref="BL7:BQ7" si="19">SUM(BL$8:BL$207)</f>
        <v>0</v>
      </c>
      <c r="BM7" s="298">
        <f t="shared" si="19"/>
        <v>42332.43</v>
      </c>
      <c r="BN7" s="298">
        <f t="shared" si="19"/>
        <v>1004.39</v>
      </c>
      <c r="BO7" s="298">
        <f t="shared" si="19"/>
        <v>653</v>
      </c>
      <c r="BP7" s="298">
        <f t="shared" si="19"/>
        <v>9193</v>
      </c>
      <c r="BQ7" s="298">
        <f t="shared" si="19"/>
        <v>4357</v>
      </c>
      <c r="BR7" s="298">
        <f t="shared" ref="BR7:BX7" si="20">SUM(BY7,CF7)</f>
        <v>1362695.16</v>
      </c>
      <c r="BS7" s="298">
        <f t="shared" si="20"/>
        <v>0</v>
      </c>
      <c r="BT7" s="298">
        <f t="shared" si="20"/>
        <v>1034833.6399999999</v>
      </c>
      <c r="BU7" s="298">
        <f t="shared" si="20"/>
        <v>61972.060000000005</v>
      </c>
      <c r="BV7" s="298">
        <f t="shared" si="20"/>
        <v>209154.48</v>
      </c>
      <c r="BW7" s="298">
        <f t="shared" si="20"/>
        <v>8321.630000000001</v>
      </c>
      <c r="BX7" s="298">
        <f t="shared" si="20"/>
        <v>48413.35</v>
      </c>
      <c r="BY7" s="298">
        <f t="shared" ref="BY7:BY38" si="21">SUM(BZ7:CE7)</f>
        <v>1294097.49</v>
      </c>
      <c r="BZ7" s="298">
        <f t="shared" ref="BZ7:BZ38" si="22">F7</f>
        <v>0</v>
      </c>
      <c r="CA7" s="298">
        <f t="shared" ref="CA7:CA38" si="23">J7</f>
        <v>1010006.94</v>
      </c>
      <c r="CB7" s="298">
        <f t="shared" ref="CB7:CB38" si="24">N7</f>
        <v>54660.37</v>
      </c>
      <c r="CC7" s="298">
        <f t="shared" ref="CC7:CC38" si="25">R7</f>
        <v>203434.48</v>
      </c>
      <c r="CD7" s="298">
        <f t="shared" ref="CD7:CD38" si="26">V7</f>
        <v>4310.63</v>
      </c>
      <c r="CE7" s="298">
        <f t="shared" ref="CE7:CE38" si="27">Z7</f>
        <v>21685.07</v>
      </c>
      <c r="CF7" s="298">
        <f t="shared" ref="CF7:CF38" si="28">SUM(CG7:CL7)</f>
        <v>68597.67</v>
      </c>
      <c r="CG7" s="298">
        <f t="shared" ref="CG7:CL7" si="29">BE7</f>
        <v>0</v>
      </c>
      <c r="CH7" s="298">
        <f t="shared" si="29"/>
        <v>24826.7</v>
      </c>
      <c r="CI7" s="298">
        <f t="shared" si="29"/>
        <v>7311.69</v>
      </c>
      <c r="CJ7" s="298">
        <f t="shared" si="29"/>
        <v>5720</v>
      </c>
      <c r="CK7" s="298">
        <f t="shared" si="29"/>
        <v>4011</v>
      </c>
      <c r="CL7" s="298">
        <f t="shared" si="29"/>
        <v>26728.28</v>
      </c>
      <c r="CM7" s="298">
        <f t="shared" ref="CM7:CS7" si="30">SUM(CT7,DA7)</f>
        <v>556482.87</v>
      </c>
      <c r="CN7" s="298">
        <f t="shared" si="30"/>
        <v>0</v>
      </c>
      <c r="CO7" s="298">
        <f t="shared" si="30"/>
        <v>472777.22</v>
      </c>
      <c r="CP7" s="298">
        <f t="shared" si="30"/>
        <v>3965.65</v>
      </c>
      <c r="CQ7" s="298">
        <f t="shared" si="30"/>
        <v>63649</v>
      </c>
      <c r="CR7" s="298">
        <f t="shared" si="30"/>
        <v>9354</v>
      </c>
      <c r="CS7" s="298">
        <f t="shared" si="30"/>
        <v>6737</v>
      </c>
      <c r="CT7" s="298">
        <f t="shared" ref="CT7:CT38" si="31">SUM(CU7:CZ7)</f>
        <v>498943.05</v>
      </c>
      <c r="CU7" s="298">
        <f t="shared" ref="CU7:CU38" si="32">AE7</f>
        <v>0</v>
      </c>
      <c r="CV7" s="298">
        <f t="shared" ref="CV7:CV38" si="33">AI7</f>
        <v>430444.79</v>
      </c>
      <c r="CW7" s="298">
        <f t="shared" ref="CW7:CW38" si="34">AM7</f>
        <v>2961.26</v>
      </c>
      <c r="CX7" s="298">
        <f t="shared" ref="CX7:CX38" si="35">AQ7</f>
        <v>62996</v>
      </c>
      <c r="CY7" s="298">
        <f t="shared" ref="CY7:CY38" si="36">AU7</f>
        <v>161</v>
      </c>
      <c r="CZ7" s="298">
        <f t="shared" ref="CZ7:CZ38" si="37">AY7</f>
        <v>2380</v>
      </c>
      <c r="DA7" s="298">
        <f t="shared" ref="DA7:DA38" si="38">SUM(DB7:DG7)</f>
        <v>57539.82</v>
      </c>
      <c r="DB7" s="298">
        <f t="shared" ref="DB7:DG7" si="39">BL7</f>
        <v>0</v>
      </c>
      <c r="DC7" s="298">
        <f t="shared" si="39"/>
        <v>42332.43</v>
      </c>
      <c r="DD7" s="298">
        <f t="shared" si="39"/>
        <v>1004.39</v>
      </c>
      <c r="DE7" s="298">
        <f t="shared" si="39"/>
        <v>653</v>
      </c>
      <c r="DF7" s="298">
        <f t="shared" si="39"/>
        <v>9193</v>
      </c>
      <c r="DG7" s="298">
        <f t="shared" si="39"/>
        <v>4357</v>
      </c>
      <c r="DH7" s="298">
        <f>SUM(DH$8:DH$207)</f>
        <v>110</v>
      </c>
      <c r="DI7" s="298">
        <f t="shared" ref="DI7:DI38" si="40">SUM(DJ7:DM7)</f>
        <v>34.909999999999997</v>
      </c>
      <c r="DJ7" s="298">
        <f>SUM(DJ$8:DJ$207)</f>
        <v>18.91</v>
      </c>
      <c r="DK7" s="298">
        <f>SUM(DK$8:DK$207)</f>
        <v>5</v>
      </c>
      <c r="DL7" s="298">
        <f>SUM(DL$8:DL$207)</f>
        <v>0</v>
      </c>
      <c r="DM7" s="298">
        <f>SUM(DM$8:DM$207)</f>
        <v>11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332811</v>
      </c>
      <c r="E8" s="283">
        <f t="shared" si="1"/>
        <v>202036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154840</v>
      </c>
      <c r="K8" s="283">
        <v>83</v>
      </c>
      <c r="L8" s="283">
        <v>154757</v>
      </c>
      <c r="M8" s="283">
        <v>0</v>
      </c>
      <c r="N8" s="283">
        <f t="shared" si="4"/>
        <v>6938</v>
      </c>
      <c r="O8" s="283">
        <v>0</v>
      </c>
      <c r="P8" s="283">
        <v>6938</v>
      </c>
      <c r="Q8" s="283">
        <v>0</v>
      </c>
      <c r="R8" s="283">
        <f t="shared" si="5"/>
        <v>34785</v>
      </c>
      <c r="S8" s="283">
        <v>18</v>
      </c>
      <c r="T8" s="283">
        <v>34767</v>
      </c>
      <c r="U8" s="283">
        <v>0</v>
      </c>
      <c r="V8" s="283">
        <f t="shared" si="6"/>
        <v>275</v>
      </c>
      <c r="W8" s="283">
        <v>57</v>
      </c>
      <c r="X8" s="283">
        <v>218</v>
      </c>
      <c r="Y8" s="283">
        <v>0</v>
      </c>
      <c r="Z8" s="283">
        <f t="shared" si="7"/>
        <v>5198</v>
      </c>
      <c r="AA8" s="283">
        <v>1229</v>
      </c>
      <c r="AB8" s="283">
        <v>3675</v>
      </c>
      <c r="AC8" s="283">
        <v>294</v>
      </c>
      <c r="AD8" s="283">
        <f t="shared" si="8"/>
        <v>126542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64669</v>
      </c>
      <c r="AJ8" s="283">
        <v>0</v>
      </c>
      <c r="AK8" s="283">
        <v>0</v>
      </c>
      <c r="AL8" s="283">
        <v>64669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61816</v>
      </c>
      <c r="AR8" s="283">
        <v>0</v>
      </c>
      <c r="AS8" s="283">
        <v>0</v>
      </c>
      <c r="AT8" s="283">
        <v>61816</v>
      </c>
      <c r="AU8" s="283">
        <f t="shared" si="13"/>
        <v>57</v>
      </c>
      <c r="AV8" s="283">
        <v>57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4233</v>
      </c>
      <c r="BD8" s="283">
        <f t="shared" si="16"/>
        <v>2741</v>
      </c>
      <c r="BE8" s="283">
        <v>0</v>
      </c>
      <c r="BF8" s="283">
        <v>1283</v>
      </c>
      <c r="BG8" s="283">
        <v>1458</v>
      </c>
      <c r="BH8" s="283">
        <v>0</v>
      </c>
      <c r="BI8" s="283">
        <v>0</v>
      </c>
      <c r="BJ8" s="283">
        <v>0</v>
      </c>
      <c r="BK8" s="283">
        <f t="shared" si="18"/>
        <v>1492</v>
      </c>
      <c r="BL8" s="283">
        <v>0</v>
      </c>
      <c r="BM8" s="283">
        <v>1474</v>
      </c>
      <c r="BN8" s="283">
        <v>18</v>
      </c>
      <c r="BO8" s="283">
        <v>0</v>
      </c>
      <c r="BP8" s="283">
        <v>0</v>
      </c>
      <c r="BQ8" s="283">
        <v>0</v>
      </c>
      <c r="BR8" s="283">
        <f t="shared" ref="BR8:BR39" si="41">SUM(BY8,CF8)</f>
        <v>204777</v>
      </c>
      <c r="BS8" s="283">
        <f t="shared" ref="BS8:BS39" si="42">SUM(BZ8,CG8)</f>
        <v>0</v>
      </c>
      <c r="BT8" s="283">
        <f t="shared" ref="BT8:BT39" si="43">SUM(CA8,CH8)</f>
        <v>156123</v>
      </c>
      <c r="BU8" s="283">
        <f t="shared" ref="BU8:BU39" si="44">SUM(CB8,CI8)</f>
        <v>8396</v>
      </c>
      <c r="BV8" s="283">
        <f t="shared" ref="BV8:BV39" si="45">SUM(CC8,CJ8)</f>
        <v>34785</v>
      </c>
      <c r="BW8" s="283">
        <f t="shared" ref="BW8:BW39" si="46">SUM(CD8,CK8)</f>
        <v>275</v>
      </c>
      <c r="BX8" s="283">
        <f t="shared" ref="BX8:BX39" si="47">SUM(CE8,CL8)</f>
        <v>5198</v>
      </c>
      <c r="BY8" s="283">
        <f t="shared" si="21"/>
        <v>202036</v>
      </c>
      <c r="BZ8" s="283">
        <f t="shared" si="22"/>
        <v>0</v>
      </c>
      <c r="CA8" s="283">
        <f t="shared" si="23"/>
        <v>154840</v>
      </c>
      <c r="CB8" s="283">
        <f t="shared" si="24"/>
        <v>6938</v>
      </c>
      <c r="CC8" s="283">
        <f t="shared" si="25"/>
        <v>34785</v>
      </c>
      <c r="CD8" s="283">
        <f t="shared" si="26"/>
        <v>275</v>
      </c>
      <c r="CE8" s="283">
        <f t="shared" si="27"/>
        <v>5198</v>
      </c>
      <c r="CF8" s="283">
        <f t="shared" si="28"/>
        <v>2741</v>
      </c>
      <c r="CG8" s="283">
        <f t="shared" ref="CG8:CG39" si="48">BE8</f>
        <v>0</v>
      </c>
      <c r="CH8" s="283">
        <f t="shared" ref="CH8:CH39" si="49">BF8</f>
        <v>1283</v>
      </c>
      <c r="CI8" s="283">
        <f t="shared" ref="CI8:CI39" si="50">BG8</f>
        <v>1458</v>
      </c>
      <c r="CJ8" s="283">
        <f t="shared" ref="CJ8:CJ39" si="51">BH8</f>
        <v>0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128034</v>
      </c>
      <c r="CN8" s="283">
        <f t="shared" ref="CN8:CN39" si="55">SUM(CU8,DB8)</f>
        <v>0</v>
      </c>
      <c r="CO8" s="283">
        <f t="shared" ref="CO8:CO39" si="56">SUM(CV8,DC8)</f>
        <v>66143</v>
      </c>
      <c r="CP8" s="283">
        <f t="shared" ref="CP8:CP39" si="57">SUM(CW8,DD8)</f>
        <v>18</v>
      </c>
      <c r="CQ8" s="283">
        <f t="shared" ref="CQ8:CQ39" si="58">SUM(CX8,DE8)</f>
        <v>61816</v>
      </c>
      <c r="CR8" s="283">
        <f t="shared" ref="CR8:CR39" si="59">SUM(CY8,DF8)</f>
        <v>57</v>
      </c>
      <c r="CS8" s="283">
        <f t="shared" ref="CS8:CS39" si="60">SUM(CZ8,DG8)</f>
        <v>0</v>
      </c>
      <c r="CT8" s="283">
        <f t="shared" si="31"/>
        <v>126542</v>
      </c>
      <c r="CU8" s="283">
        <f t="shared" si="32"/>
        <v>0</v>
      </c>
      <c r="CV8" s="283">
        <f t="shared" si="33"/>
        <v>64669</v>
      </c>
      <c r="CW8" s="283">
        <f t="shared" si="34"/>
        <v>0</v>
      </c>
      <c r="CX8" s="283">
        <f t="shared" si="35"/>
        <v>61816</v>
      </c>
      <c r="CY8" s="283">
        <f t="shared" si="36"/>
        <v>57</v>
      </c>
      <c r="CZ8" s="283">
        <f t="shared" si="37"/>
        <v>0</v>
      </c>
      <c r="DA8" s="283">
        <f t="shared" si="38"/>
        <v>1492</v>
      </c>
      <c r="DB8" s="283">
        <f t="shared" ref="DB8:DB39" si="61">BL8</f>
        <v>0</v>
      </c>
      <c r="DC8" s="283">
        <f t="shared" ref="DC8:DC39" si="62">BM8</f>
        <v>1474</v>
      </c>
      <c r="DD8" s="283">
        <f t="shared" ref="DD8:DD39" si="63">BN8</f>
        <v>18</v>
      </c>
      <c r="DE8" s="283">
        <f t="shared" ref="DE8:DE39" si="64">BO8</f>
        <v>0</v>
      </c>
      <c r="DF8" s="283">
        <f t="shared" ref="DF8:DF39" si="65">BP8</f>
        <v>0</v>
      </c>
      <c r="DG8" s="283">
        <f t="shared" ref="DG8:DG39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24297</v>
      </c>
      <c r="E9" s="283">
        <f t="shared" si="1"/>
        <v>14069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11948</v>
      </c>
      <c r="K9" s="283">
        <v>0</v>
      </c>
      <c r="L9" s="283">
        <v>11948</v>
      </c>
      <c r="M9" s="283">
        <v>0</v>
      </c>
      <c r="N9" s="283">
        <f t="shared" si="4"/>
        <v>0</v>
      </c>
      <c r="O9" s="283">
        <v>0</v>
      </c>
      <c r="P9" s="283">
        <v>0</v>
      </c>
      <c r="Q9" s="283">
        <v>0</v>
      </c>
      <c r="R9" s="283">
        <f t="shared" si="5"/>
        <v>2086</v>
      </c>
      <c r="S9" s="283">
        <v>0</v>
      </c>
      <c r="T9" s="283">
        <v>2086</v>
      </c>
      <c r="U9" s="283">
        <v>0</v>
      </c>
      <c r="V9" s="283">
        <f t="shared" si="6"/>
        <v>35</v>
      </c>
      <c r="W9" s="283">
        <v>0</v>
      </c>
      <c r="X9" s="283">
        <v>35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6405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6194</v>
      </c>
      <c r="AJ9" s="283">
        <v>0</v>
      </c>
      <c r="AK9" s="283">
        <v>0</v>
      </c>
      <c r="AL9" s="283">
        <v>6194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4</v>
      </c>
      <c r="AR9" s="283">
        <v>0</v>
      </c>
      <c r="AS9" s="283">
        <v>0</v>
      </c>
      <c r="AT9" s="283">
        <v>4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207</v>
      </c>
      <c r="AZ9" s="283">
        <v>0</v>
      </c>
      <c r="BA9" s="283">
        <v>0</v>
      </c>
      <c r="BB9" s="283">
        <v>207</v>
      </c>
      <c r="BC9" s="283">
        <f t="shared" si="15"/>
        <v>3823</v>
      </c>
      <c r="BD9" s="283">
        <f t="shared" si="16"/>
        <v>1576</v>
      </c>
      <c r="BE9" s="283">
        <v>0</v>
      </c>
      <c r="BF9" s="283">
        <v>1008</v>
      </c>
      <c r="BG9" s="283">
        <v>0</v>
      </c>
      <c r="BH9" s="283">
        <v>18</v>
      </c>
      <c r="BI9" s="283">
        <v>6</v>
      </c>
      <c r="BJ9" s="283">
        <v>544</v>
      </c>
      <c r="BK9" s="283">
        <f t="shared" si="18"/>
        <v>2247</v>
      </c>
      <c r="BL9" s="283">
        <v>0</v>
      </c>
      <c r="BM9" s="283">
        <v>934</v>
      </c>
      <c r="BN9" s="283">
        <v>0</v>
      </c>
      <c r="BO9" s="283">
        <v>7</v>
      </c>
      <c r="BP9" s="283">
        <v>1221</v>
      </c>
      <c r="BQ9" s="283">
        <v>85</v>
      </c>
      <c r="BR9" s="283">
        <f t="shared" si="41"/>
        <v>15645</v>
      </c>
      <c r="BS9" s="283">
        <f t="shared" si="42"/>
        <v>0</v>
      </c>
      <c r="BT9" s="283">
        <f t="shared" si="43"/>
        <v>12956</v>
      </c>
      <c r="BU9" s="283">
        <f t="shared" si="44"/>
        <v>0</v>
      </c>
      <c r="BV9" s="283">
        <f t="shared" si="45"/>
        <v>2104</v>
      </c>
      <c r="BW9" s="283">
        <f t="shared" si="46"/>
        <v>41</v>
      </c>
      <c r="BX9" s="283">
        <f t="shared" si="47"/>
        <v>544</v>
      </c>
      <c r="BY9" s="283">
        <f t="shared" si="21"/>
        <v>14069</v>
      </c>
      <c r="BZ9" s="283">
        <f t="shared" si="22"/>
        <v>0</v>
      </c>
      <c r="CA9" s="283">
        <f t="shared" si="23"/>
        <v>11948</v>
      </c>
      <c r="CB9" s="283">
        <f t="shared" si="24"/>
        <v>0</v>
      </c>
      <c r="CC9" s="283">
        <f t="shared" si="25"/>
        <v>2086</v>
      </c>
      <c r="CD9" s="283">
        <f t="shared" si="26"/>
        <v>35</v>
      </c>
      <c r="CE9" s="283">
        <f t="shared" si="27"/>
        <v>0</v>
      </c>
      <c r="CF9" s="283">
        <f t="shared" si="28"/>
        <v>1576</v>
      </c>
      <c r="CG9" s="283">
        <f t="shared" si="48"/>
        <v>0</v>
      </c>
      <c r="CH9" s="283">
        <f t="shared" si="49"/>
        <v>1008</v>
      </c>
      <c r="CI9" s="283">
        <f t="shared" si="50"/>
        <v>0</v>
      </c>
      <c r="CJ9" s="283">
        <f t="shared" si="51"/>
        <v>18</v>
      </c>
      <c r="CK9" s="283">
        <f t="shared" si="52"/>
        <v>6</v>
      </c>
      <c r="CL9" s="283">
        <f t="shared" si="53"/>
        <v>544</v>
      </c>
      <c r="CM9" s="283">
        <f t="shared" si="54"/>
        <v>8652</v>
      </c>
      <c r="CN9" s="283">
        <f t="shared" si="55"/>
        <v>0</v>
      </c>
      <c r="CO9" s="283">
        <f t="shared" si="56"/>
        <v>7128</v>
      </c>
      <c r="CP9" s="283">
        <f t="shared" si="57"/>
        <v>0</v>
      </c>
      <c r="CQ9" s="283">
        <f t="shared" si="58"/>
        <v>11</v>
      </c>
      <c r="CR9" s="283">
        <f t="shared" si="59"/>
        <v>1221</v>
      </c>
      <c r="CS9" s="283">
        <f t="shared" si="60"/>
        <v>292</v>
      </c>
      <c r="CT9" s="283">
        <f t="shared" si="31"/>
        <v>6405</v>
      </c>
      <c r="CU9" s="283">
        <f t="shared" si="32"/>
        <v>0</v>
      </c>
      <c r="CV9" s="283">
        <f t="shared" si="33"/>
        <v>6194</v>
      </c>
      <c r="CW9" s="283">
        <f t="shared" si="34"/>
        <v>0</v>
      </c>
      <c r="CX9" s="283">
        <f t="shared" si="35"/>
        <v>4</v>
      </c>
      <c r="CY9" s="283">
        <f t="shared" si="36"/>
        <v>0</v>
      </c>
      <c r="CZ9" s="283">
        <f t="shared" si="37"/>
        <v>207</v>
      </c>
      <c r="DA9" s="283">
        <f t="shared" si="38"/>
        <v>2247</v>
      </c>
      <c r="DB9" s="283">
        <f t="shared" si="61"/>
        <v>0</v>
      </c>
      <c r="DC9" s="283">
        <f t="shared" si="62"/>
        <v>934</v>
      </c>
      <c r="DD9" s="283">
        <f t="shared" si="63"/>
        <v>0</v>
      </c>
      <c r="DE9" s="283">
        <f t="shared" si="64"/>
        <v>7</v>
      </c>
      <c r="DF9" s="283">
        <f t="shared" si="65"/>
        <v>1221</v>
      </c>
      <c r="DG9" s="283">
        <f t="shared" si="66"/>
        <v>85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132264</v>
      </c>
      <c r="E10" s="283">
        <f t="shared" si="1"/>
        <v>97759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72929</v>
      </c>
      <c r="K10" s="283">
        <v>111</v>
      </c>
      <c r="L10" s="283">
        <v>72818</v>
      </c>
      <c r="M10" s="283">
        <v>0</v>
      </c>
      <c r="N10" s="283">
        <f t="shared" si="4"/>
        <v>3153</v>
      </c>
      <c r="O10" s="283">
        <v>9</v>
      </c>
      <c r="P10" s="283">
        <v>3144</v>
      </c>
      <c r="Q10" s="283">
        <v>0</v>
      </c>
      <c r="R10" s="283">
        <f t="shared" si="5"/>
        <v>19419</v>
      </c>
      <c r="S10" s="283">
        <v>61</v>
      </c>
      <c r="T10" s="283">
        <v>19358</v>
      </c>
      <c r="U10" s="283">
        <v>0</v>
      </c>
      <c r="V10" s="283">
        <f t="shared" si="6"/>
        <v>47</v>
      </c>
      <c r="W10" s="283">
        <v>5</v>
      </c>
      <c r="X10" s="283">
        <v>42</v>
      </c>
      <c r="Y10" s="283">
        <v>0</v>
      </c>
      <c r="Z10" s="283">
        <f t="shared" si="7"/>
        <v>2211</v>
      </c>
      <c r="AA10" s="283">
        <v>63</v>
      </c>
      <c r="AB10" s="283">
        <v>2148</v>
      </c>
      <c r="AC10" s="283">
        <v>0</v>
      </c>
      <c r="AD10" s="283">
        <f t="shared" si="8"/>
        <v>28740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28268</v>
      </c>
      <c r="AJ10" s="283">
        <v>0</v>
      </c>
      <c r="AK10" s="283">
        <v>0</v>
      </c>
      <c r="AL10" s="283">
        <v>28268</v>
      </c>
      <c r="AM10" s="283">
        <f t="shared" si="11"/>
        <v>335</v>
      </c>
      <c r="AN10" s="283">
        <v>0</v>
      </c>
      <c r="AO10" s="283">
        <v>0</v>
      </c>
      <c r="AP10" s="283">
        <v>335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137</v>
      </c>
      <c r="AZ10" s="283">
        <v>0</v>
      </c>
      <c r="BA10" s="283">
        <v>0</v>
      </c>
      <c r="BB10" s="283">
        <v>137</v>
      </c>
      <c r="BC10" s="283">
        <f t="shared" si="15"/>
        <v>5765</v>
      </c>
      <c r="BD10" s="283">
        <f t="shared" si="16"/>
        <v>3234</v>
      </c>
      <c r="BE10" s="283">
        <v>0</v>
      </c>
      <c r="BF10" s="283">
        <v>1177</v>
      </c>
      <c r="BG10" s="283">
        <v>376</v>
      </c>
      <c r="BH10" s="283">
        <v>0</v>
      </c>
      <c r="BI10" s="283">
        <v>0</v>
      </c>
      <c r="BJ10" s="283">
        <v>1681</v>
      </c>
      <c r="BK10" s="283">
        <f t="shared" si="18"/>
        <v>2531</v>
      </c>
      <c r="BL10" s="283">
        <v>0</v>
      </c>
      <c r="BM10" s="283">
        <v>2465</v>
      </c>
      <c r="BN10" s="283">
        <v>12</v>
      </c>
      <c r="BO10" s="283">
        <v>0</v>
      </c>
      <c r="BP10" s="283">
        <v>0</v>
      </c>
      <c r="BQ10" s="283">
        <v>54</v>
      </c>
      <c r="BR10" s="283">
        <f t="shared" si="41"/>
        <v>100993</v>
      </c>
      <c r="BS10" s="283">
        <f t="shared" si="42"/>
        <v>0</v>
      </c>
      <c r="BT10" s="283">
        <f t="shared" si="43"/>
        <v>74106</v>
      </c>
      <c r="BU10" s="283">
        <f t="shared" si="44"/>
        <v>3529</v>
      </c>
      <c r="BV10" s="283">
        <f t="shared" si="45"/>
        <v>19419</v>
      </c>
      <c r="BW10" s="283">
        <f t="shared" si="46"/>
        <v>47</v>
      </c>
      <c r="BX10" s="283">
        <f t="shared" si="47"/>
        <v>3892</v>
      </c>
      <c r="BY10" s="283">
        <f t="shared" si="21"/>
        <v>97759</v>
      </c>
      <c r="BZ10" s="283">
        <f t="shared" si="22"/>
        <v>0</v>
      </c>
      <c r="CA10" s="283">
        <f t="shared" si="23"/>
        <v>72929</v>
      </c>
      <c r="CB10" s="283">
        <f t="shared" si="24"/>
        <v>3153</v>
      </c>
      <c r="CC10" s="283">
        <f t="shared" si="25"/>
        <v>19419</v>
      </c>
      <c r="CD10" s="283">
        <f t="shared" si="26"/>
        <v>47</v>
      </c>
      <c r="CE10" s="283">
        <f t="shared" si="27"/>
        <v>2211</v>
      </c>
      <c r="CF10" s="283">
        <f t="shared" si="28"/>
        <v>3234</v>
      </c>
      <c r="CG10" s="283">
        <f t="shared" si="48"/>
        <v>0</v>
      </c>
      <c r="CH10" s="283">
        <f t="shared" si="49"/>
        <v>1177</v>
      </c>
      <c r="CI10" s="283">
        <f t="shared" si="50"/>
        <v>376</v>
      </c>
      <c r="CJ10" s="283">
        <f t="shared" si="51"/>
        <v>0</v>
      </c>
      <c r="CK10" s="283">
        <f t="shared" si="52"/>
        <v>0</v>
      </c>
      <c r="CL10" s="283">
        <f t="shared" si="53"/>
        <v>1681</v>
      </c>
      <c r="CM10" s="283">
        <f t="shared" si="54"/>
        <v>31271</v>
      </c>
      <c r="CN10" s="283">
        <f t="shared" si="55"/>
        <v>0</v>
      </c>
      <c r="CO10" s="283">
        <f t="shared" si="56"/>
        <v>30733</v>
      </c>
      <c r="CP10" s="283">
        <f t="shared" si="57"/>
        <v>347</v>
      </c>
      <c r="CQ10" s="283">
        <f t="shared" si="58"/>
        <v>0</v>
      </c>
      <c r="CR10" s="283">
        <f t="shared" si="59"/>
        <v>0</v>
      </c>
      <c r="CS10" s="283">
        <f t="shared" si="60"/>
        <v>191</v>
      </c>
      <c r="CT10" s="283">
        <f t="shared" si="31"/>
        <v>28740</v>
      </c>
      <c r="CU10" s="283">
        <f t="shared" si="32"/>
        <v>0</v>
      </c>
      <c r="CV10" s="283">
        <f t="shared" si="33"/>
        <v>28268</v>
      </c>
      <c r="CW10" s="283">
        <f t="shared" si="34"/>
        <v>335</v>
      </c>
      <c r="CX10" s="283">
        <f t="shared" si="35"/>
        <v>0</v>
      </c>
      <c r="CY10" s="283">
        <f t="shared" si="36"/>
        <v>0</v>
      </c>
      <c r="CZ10" s="283">
        <f t="shared" si="37"/>
        <v>137</v>
      </c>
      <c r="DA10" s="283">
        <f t="shared" si="38"/>
        <v>2531</v>
      </c>
      <c r="DB10" s="283">
        <f t="shared" si="61"/>
        <v>0</v>
      </c>
      <c r="DC10" s="283">
        <f t="shared" si="62"/>
        <v>2465</v>
      </c>
      <c r="DD10" s="283">
        <f t="shared" si="63"/>
        <v>12</v>
      </c>
      <c r="DE10" s="283">
        <f t="shared" si="64"/>
        <v>0</v>
      </c>
      <c r="DF10" s="283">
        <f t="shared" si="65"/>
        <v>0</v>
      </c>
      <c r="DG10" s="283">
        <f t="shared" si="66"/>
        <v>54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178108</v>
      </c>
      <c r="E11" s="283">
        <f t="shared" si="1"/>
        <v>123854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108812</v>
      </c>
      <c r="K11" s="283">
        <v>49866</v>
      </c>
      <c r="L11" s="283">
        <v>58946</v>
      </c>
      <c r="M11" s="283">
        <v>0</v>
      </c>
      <c r="N11" s="283">
        <f t="shared" si="4"/>
        <v>3050</v>
      </c>
      <c r="O11" s="283">
        <v>2</v>
      </c>
      <c r="P11" s="283">
        <v>3048</v>
      </c>
      <c r="Q11" s="283">
        <v>0</v>
      </c>
      <c r="R11" s="283">
        <f t="shared" si="5"/>
        <v>8772</v>
      </c>
      <c r="S11" s="283">
        <v>0</v>
      </c>
      <c r="T11" s="283">
        <v>8772</v>
      </c>
      <c r="U11" s="283">
        <v>0</v>
      </c>
      <c r="V11" s="283">
        <f t="shared" si="6"/>
        <v>50</v>
      </c>
      <c r="W11" s="283">
        <v>0</v>
      </c>
      <c r="X11" s="283">
        <v>50</v>
      </c>
      <c r="Y11" s="283">
        <v>0</v>
      </c>
      <c r="Z11" s="283">
        <f t="shared" si="7"/>
        <v>3170</v>
      </c>
      <c r="AA11" s="283">
        <v>0</v>
      </c>
      <c r="AB11" s="283">
        <v>3118</v>
      </c>
      <c r="AC11" s="283">
        <v>52</v>
      </c>
      <c r="AD11" s="283">
        <f t="shared" si="8"/>
        <v>43469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42842</v>
      </c>
      <c r="AJ11" s="283">
        <v>0</v>
      </c>
      <c r="AK11" s="283">
        <v>0</v>
      </c>
      <c r="AL11" s="283">
        <v>42842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279</v>
      </c>
      <c r="AR11" s="283">
        <v>0</v>
      </c>
      <c r="AS11" s="283">
        <v>0</v>
      </c>
      <c r="AT11" s="283">
        <v>279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348</v>
      </c>
      <c r="AZ11" s="283">
        <v>0</v>
      </c>
      <c r="BA11" s="283">
        <v>0</v>
      </c>
      <c r="BB11" s="283">
        <v>348</v>
      </c>
      <c r="BC11" s="283">
        <f t="shared" si="15"/>
        <v>10785</v>
      </c>
      <c r="BD11" s="283">
        <f t="shared" si="16"/>
        <v>5440</v>
      </c>
      <c r="BE11" s="283">
        <v>0</v>
      </c>
      <c r="BF11" s="283">
        <v>1104</v>
      </c>
      <c r="BG11" s="283">
        <v>200</v>
      </c>
      <c r="BH11" s="283">
        <v>41</v>
      </c>
      <c r="BI11" s="283">
        <v>926</v>
      </c>
      <c r="BJ11" s="283">
        <v>3169</v>
      </c>
      <c r="BK11" s="283">
        <f t="shared" si="18"/>
        <v>5345</v>
      </c>
      <c r="BL11" s="283">
        <v>0</v>
      </c>
      <c r="BM11" s="283">
        <v>2530</v>
      </c>
      <c r="BN11" s="283">
        <v>0</v>
      </c>
      <c r="BO11" s="283">
        <v>11</v>
      </c>
      <c r="BP11" s="283">
        <v>970</v>
      </c>
      <c r="BQ11" s="283">
        <v>1834</v>
      </c>
      <c r="BR11" s="283">
        <f t="shared" si="41"/>
        <v>129294</v>
      </c>
      <c r="BS11" s="283">
        <f t="shared" si="42"/>
        <v>0</v>
      </c>
      <c r="BT11" s="283">
        <f t="shared" si="43"/>
        <v>109916</v>
      </c>
      <c r="BU11" s="283">
        <f t="shared" si="44"/>
        <v>3250</v>
      </c>
      <c r="BV11" s="283">
        <f t="shared" si="45"/>
        <v>8813</v>
      </c>
      <c r="BW11" s="283">
        <f t="shared" si="46"/>
        <v>976</v>
      </c>
      <c r="BX11" s="283">
        <f t="shared" si="47"/>
        <v>6339</v>
      </c>
      <c r="BY11" s="283">
        <f t="shared" si="21"/>
        <v>123854</v>
      </c>
      <c r="BZ11" s="283">
        <f t="shared" si="22"/>
        <v>0</v>
      </c>
      <c r="CA11" s="283">
        <f t="shared" si="23"/>
        <v>108812</v>
      </c>
      <c r="CB11" s="283">
        <f t="shared" si="24"/>
        <v>3050</v>
      </c>
      <c r="CC11" s="283">
        <f t="shared" si="25"/>
        <v>8772</v>
      </c>
      <c r="CD11" s="283">
        <f t="shared" si="26"/>
        <v>50</v>
      </c>
      <c r="CE11" s="283">
        <f t="shared" si="27"/>
        <v>3170</v>
      </c>
      <c r="CF11" s="283">
        <f t="shared" si="28"/>
        <v>5440</v>
      </c>
      <c r="CG11" s="283">
        <f t="shared" si="48"/>
        <v>0</v>
      </c>
      <c r="CH11" s="283">
        <f t="shared" si="49"/>
        <v>1104</v>
      </c>
      <c r="CI11" s="283">
        <f t="shared" si="50"/>
        <v>200</v>
      </c>
      <c r="CJ11" s="283">
        <f t="shared" si="51"/>
        <v>41</v>
      </c>
      <c r="CK11" s="283">
        <f t="shared" si="52"/>
        <v>926</v>
      </c>
      <c r="CL11" s="283">
        <f t="shared" si="53"/>
        <v>3169</v>
      </c>
      <c r="CM11" s="283">
        <f t="shared" si="54"/>
        <v>48814</v>
      </c>
      <c r="CN11" s="283">
        <f t="shared" si="55"/>
        <v>0</v>
      </c>
      <c r="CO11" s="283">
        <f t="shared" si="56"/>
        <v>45372</v>
      </c>
      <c r="CP11" s="283">
        <f t="shared" si="57"/>
        <v>0</v>
      </c>
      <c r="CQ11" s="283">
        <f t="shared" si="58"/>
        <v>290</v>
      </c>
      <c r="CR11" s="283">
        <f t="shared" si="59"/>
        <v>970</v>
      </c>
      <c r="CS11" s="283">
        <f t="shared" si="60"/>
        <v>2182</v>
      </c>
      <c r="CT11" s="283">
        <f t="shared" si="31"/>
        <v>43469</v>
      </c>
      <c r="CU11" s="283">
        <f t="shared" si="32"/>
        <v>0</v>
      </c>
      <c r="CV11" s="283">
        <f t="shared" si="33"/>
        <v>42842</v>
      </c>
      <c r="CW11" s="283">
        <f t="shared" si="34"/>
        <v>0</v>
      </c>
      <c r="CX11" s="283">
        <f t="shared" si="35"/>
        <v>279</v>
      </c>
      <c r="CY11" s="283">
        <f t="shared" si="36"/>
        <v>0</v>
      </c>
      <c r="CZ11" s="283">
        <f t="shared" si="37"/>
        <v>348</v>
      </c>
      <c r="DA11" s="283">
        <f t="shared" si="38"/>
        <v>5345</v>
      </c>
      <c r="DB11" s="283">
        <f t="shared" si="61"/>
        <v>0</v>
      </c>
      <c r="DC11" s="283">
        <f t="shared" si="62"/>
        <v>2530</v>
      </c>
      <c r="DD11" s="283">
        <f t="shared" si="63"/>
        <v>0</v>
      </c>
      <c r="DE11" s="283">
        <f t="shared" si="64"/>
        <v>11</v>
      </c>
      <c r="DF11" s="283">
        <f t="shared" si="65"/>
        <v>970</v>
      </c>
      <c r="DG11" s="283">
        <f t="shared" si="66"/>
        <v>1834</v>
      </c>
      <c r="DH11" s="283">
        <v>0</v>
      </c>
      <c r="DI11" s="283">
        <f t="shared" si="40"/>
        <v>4</v>
      </c>
      <c r="DJ11" s="283">
        <v>0</v>
      </c>
      <c r="DK11" s="283">
        <v>4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18768</v>
      </c>
      <c r="E12" s="283">
        <f t="shared" si="1"/>
        <v>11923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9174</v>
      </c>
      <c r="K12" s="283">
        <v>0</v>
      </c>
      <c r="L12" s="283">
        <v>9174</v>
      </c>
      <c r="M12" s="283">
        <v>0</v>
      </c>
      <c r="N12" s="283">
        <f t="shared" si="4"/>
        <v>990</v>
      </c>
      <c r="O12" s="283">
        <v>0</v>
      </c>
      <c r="P12" s="283">
        <v>990</v>
      </c>
      <c r="Q12" s="283">
        <v>0</v>
      </c>
      <c r="R12" s="283">
        <f t="shared" si="5"/>
        <v>1759</v>
      </c>
      <c r="S12" s="283">
        <v>0</v>
      </c>
      <c r="T12" s="283">
        <v>1759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4156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4156</v>
      </c>
      <c r="AJ12" s="283">
        <v>0</v>
      </c>
      <c r="AK12" s="283">
        <v>0</v>
      </c>
      <c r="AL12" s="283">
        <v>4156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2689</v>
      </c>
      <c r="BD12" s="283">
        <f t="shared" si="16"/>
        <v>1141</v>
      </c>
      <c r="BE12" s="283">
        <v>0</v>
      </c>
      <c r="BF12" s="283">
        <v>788</v>
      </c>
      <c r="BG12" s="283">
        <v>236</v>
      </c>
      <c r="BH12" s="283">
        <v>117</v>
      </c>
      <c r="BI12" s="283">
        <v>0</v>
      </c>
      <c r="BJ12" s="283">
        <v>0</v>
      </c>
      <c r="BK12" s="283">
        <f t="shared" si="18"/>
        <v>1548</v>
      </c>
      <c r="BL12" s="283">
        <v>0</v>
      </c>
      <c r="BM12" s="283">
        <v>1548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13064</v>
      </c>
      <c r="BS12" s="283">
        <f t="shared" si="42"/>
        <v>0</v>
      </c>
      <c r="BT12" s="283">
        <f t="shared" si="43"/>
        <v>9962</v>
      </c>
      <c r="BU12" s="283">
        <f t="shared" si="44"/>
        <v>1226</v>
      </c>
      <c r="BV12" s="283">
        <f t="shared" si="45"/>
        <v>1876</v>
      </c>
      <c r="BW12" s="283">
        <f t="shared" si="46"/>
        <v>0</v>
      </c>
      <c r="BX12" s="283">
        <f t="shared" si="47"/>
        <v>0</v>
      </c>
      <c r="BY12" s="283">
        <f t="shared" si="21"/>
        <v>11923</v>
      </c>
      <c r="BZ12" s="283">
        <f t="shared" si="22"/>
        <v>0</v>
      </c>
      <c r="CA12" s="283">
        <f t="shared" si="23"/>
        <v>9174</v>
      </c>
      <c r="CB12" s="283">
        <f t="shared" si="24"/>
        <v>990</v>
      </c>
      <c r="CC12" s="283">
        <f t="shared" si="25"/>
        <v>1759</v>
      </c>
      <c r="CD12" s="283">
        <f t="shared" si="26"/>
        <v>0</v>
      </c>
      <c r="CE12" s="283">
        <f t="shared" si="27"/>
        <v>0</v>
      </c>
      <c r="CF12" s="283">
        <f t="shared" si="28"/>
        <v>1141</v>
      </c>
      <c r="CG12" s="283">
        <f t="shared" si="48"/>
        <v>0</v>
      </c>
      <c r="CH12" s="283">
        <f t="shared" si="49"/>
        <v>788</v>
      </c>
      <c r="CI12" s="283">
        <f t="shared" si="50"/>
        <v>236</v>
      </c>
      <c r="CJ12" s="283">
        <f t="shared" si="51"/>
        <v>117</v>
      </c>
      <c r="CK12" s="283">
        <f t="shared" si="52"/>
        <v>0</v>
      </c>
      <c r="CL12" s="283">
        <f t="shared" si="53"/>
        <v>0</v>
      </c>
      <c r="CM12" s="283">
        <f t="shared" si="54"/>
        <v>5704</v>
      </c>
      <c r="CN12" s="283">
        <f t="shared" si="55"/>
        <v>0</v>
      </c>
      <c r="CO12" s="283">
        <f t="shared" si="56"/>
        <v>5704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4156</v>
      </c>
      <c r="CU12" s="283">
        <f t="shared" si="32"/>
        <v>0</v>
      </c>
      <c r="CV12" s="283">
        <f t="shared" si="33"/>
        <v>4156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1548</v>
      </c>
      <c r="DB12" s="283">
        <f t="shared" si="61"/>
        <v>0</v>
      </c>
      <c r="DC12" s="283">
        <f t="shared" si="62"/>
        <v>1548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54521</v>
      </c>
      <c r="E13" s="283">
        <f t="shared" si="1"/>
        <v>29340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22928</v>
      </c>
      <c r="K13" s="283">
        <v>0</v>
      </c>
      <c r="L13" s="283">
        <v>22928</v>
      </c>
      <c r="M13" s="283">
        <v>0</v>
      </c>
      <c r="N13" s="283">
        <f t="shared" si="4"/>
        <v>843</v>
      </c>
      <c r="O13" s="283">
        <v>843</v>
      </c>
      <c r="P13" s="283">
        <v>0</v>
      </c>
      <c r="Q13" s="283">
        <v>0</v>
      </c>
      <c r="R13" s="283">
        <f t="shared" si="5"/>
        <v>5392</v>
      </c>
      <c r="S13" s="283">
        <v>1095</v>
      </c>
      <c r="T13" s="283">
        <v>4297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177</v>
      </c>
      <c r="AA13" s="283">
        <v>0</v>
      </c>
      <c r="AB13" s="283">
        <v>177</v>
      </c>
      <c r="AC13" s="283">
        <v>0</v>
      </c>
      <c r="AD13" s="283">
        <f t="shared" si="8"/>
        <v>20922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20169</v>
      </c>
      <c r="AJ13" s="283">
        <v>1716</v>
      </c>
      <c r="AK13" s="283">
        <v>0</v>
      </c>
      <c r="AL13" s="283">
        <v>18453</v>
      </c>
      <c r="AM13" s="283">
        <f t="shared" si="11"/>
        <v>14</v>
      </c>
      <c r="AN13" s="283">
        <v>0</v>
      </c>
      <c r="AO13" s="283">
        <v>0</v>
      </c>
      <c r="AP13" s="283">
        <v>14</v>
      </c>
      <c r="AQ13" s="283">
        <f t="shared" si="12"/>
        <v>466</v>
      </c>
      <c r="AR13" s="283">
        <v>0</v>
      </c>
      <c r="AS13" s="283">
        <v>0</v>
      </c>
      <c r="AT13" s="283">
        <v>466</v>
      </c>
      <c r="AU13" s="283">
        <f t="shared" si="13"/>
        <v>23</v>
      </c>
      <c r="AV13" s="283">
        <v>0</v>
      </c>
      <c r="AW13" s="283">
        <v>23</v>
      </c>
      <c r="AX13" s="283">
        <v>0</v>
      </c>
      <c r="AY13" s="283">
        <f t="shared" si="14"/>
        <v>250</v>
      </c>
      <c r="AZ13" s="283">
        <v>0</v>
      </c>
      <c r="BA13" s="283">
        <v>0</v>
      </c>
      <c r="BB13" s="283">
        <v>250</v>
      </c>
      <c r="BC13" s="283">
        <f t="shared" si="15"/>
        <v>4259</v>
      </c>
      <c r="BD13" s="283">
        <f t="shared" si="16"/>
        <v>2302</v>
      </c>
      <c r="BE13" s="283">
        <v>0</v>
      </c>
      <c r="BF13" s="283">
        <v>1126</v>
      </c>
      <c r="BG13" s="283">
        <v>183</v>
      </c>
      <c r="BH13" s="283">
        <v>33</v>
      </c>
      <c r="BI13" s="283">
        <v>5</v>
      </c>
      <c r="BJ13" s="283">
        <v>955</v>
      </c>
      <c r="BK13" s="283">
        <f t="shared" si="18"/>
        <v>1957</v>
      </c>
      <c r="BL13" s="283">
        <v>0</v>
      </c>
      <c r="BM13" s="283">
        <v>1747</v>
      </c>
      <c r="BN13" s="283">
        <v>27</v>
      </c>
      <c r="BO13" s="283">
        <v>0</v>
      </c>
      <c r="BP13" s="283">
        <v>0</v>
      </c>
      <c r="BQ13" s="283">
        <v>183</v>
      </c>
      <c r="BR13" s="283">
        <f t="shared" si="41"/>
        <v>31642</v>
      </c>
      <c r="BS13" s="283">
        <f t="shared" si="42"/>
        <v>0</v>
      </c>
      <c r="BT13" s="283">
        <f t="shared" si="43"/>
        <v>24054</v>
      </c>
      <c r="BU13" s="283">
        <f t="shared" si="44"/>
        <v>1026</v>
      </c>
      <c r="BV13" s="283">
        <f t="shared" si="45"/>
        <v>5425</v>
      </c>
      <c r="BW13" s="283">
        <f t="shared" si="46"/>
        <v>5</v>
      </c>
      <c r="BX13" s="283">
        <f t="shared" si="47"/>
        <v>1132</v>
      </c>
      <c r="BY13" s="283">
        <f t="shared" si="21"/>
        <v>29340</v>
      </c>
      <c r="BZ13" s="283">
        <f t="shared" si="22"/>
        <v>0</v>
      </c>
      <c r="CA13" s="283">
        <f t="shared" si="23"/>
        <v>22928</v>
      </c>
      <c r="CB13" s="283">
        <f t="shared" si="24"/>
        <v>843</v>
      </c>
      <c r="CC13" s="283">
        <f t="shared" si="25"/>
        <v>5392</v>
      </c>
      <c r="CD13" s="283">
        <f t="shared" si="26"/>
        <v>0</v>
      </c>
      <c r="CE13" s="283">
        <f t="shared" si="27"/>
        <v>177</v>
      </c>
      <c r="CF13" s="283">
        <f t="shared" si="28"/>
        <v>2302</v>
      </c>
      <c r="CG13" s="283">
        <f t="shared" si="48"/>
        <v>0</v>
      </c>
      <c r="CH13" s="283">
        <f t="shared" si="49"/>
        <v>1126</v>
      </c>
      <c r="CI13" s="283">
        <f t="shared" si="50"/>
        <v>183</v>
      </c>
      <c r="CJ13" s="283">
        <f t="shared" si="51"/>
        <v>33</v>
      </c>
      <c r="CK13" s="283">
        <f t="shared" si="52"/>
        <v>5</v>
      </c>
      <c r="CL13" s="283">
        <f t="shared" si="53"/>
        <v>955</v>
      </c>
      <c r="CM13" s="283">
        <f t="shared" si="54"/>
        <v>22879</v>
      </c>
      <c r="CN13" s="283">
        <f t="shared" si="55"/>
        <v>0</v>
      </c>
      <c r="CO13" s="283">
        <f t="shared" si="56"/>
        <v>21916</v>
      </c>
      <c r="CP13" s="283">
        <f t="shared" si="57"/>
        <v>41</v>
      </c>
      <c r="CQ13" s="283">
        <f t="shared" si="58"/>
        <v>466</v>
      </c>
      <c r="CR13" s="283">
        <f t="shared" si="59"/>
        <v>23</v>
      </c>
      <c r="CS13" s="283">
        <f t="shared" si="60"/>
        <v>433</v>
      </c>
      <c r="CT13" s="283">
        <f t="shared" si="31"/>
        <v>20922</v>
      </c>
      <c r="CU13" s="283">
        <f t="shared" si="32"/>
        <v>0</v>
      </c>
      <c r="CV13" s="283">
        <f t="shared" si="33"/>
        <v>20169</v>
      </c>
      <c r="CW13" s="283">
        <f t="shared" si="34"/>
        <v>14</v>
      </c>
      <c r="CX13" s="283">
        <f t="shared" si="35"/>
        <v>466</v>
      </c>
      <c r="CY13" s="283">
        <f t="shared" si="36"/>
        <v>23</v>
      </c>
      <c r="CZ13" s="283">
        <f t="shared" si="37"/>
        <v>250</v>
      </c>
      <c r="DA13" s="283">
        <f t="shared" si="38"/>
        <v>1957</v>
      </c>
      <c r="DB13" s="283">
        <f t="shared" si="61"/>
        <v>0</v>
      </c>
      <c r="DC13" s="283">
        <f t="shared" si="62"/>
        <v>1747</v>
      </c>
      <c r="DD13" s="283">
        <f t="shared" si="63"/>
        <v>27</v>
      </c>
      <c r="DE13" s="283">
        <f t="shared" si="64"/>
        <v>0</v>
      </c>
      <c r="DF13" s="283">
        <f t="shared" si="65"/>
        <v>0</v>
      </c>
      <c r="DG13" s="283">
        <f t="shared" si="66"/>
        <v>183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120993</v>
      </c>
      <c r="E14" s="283">
        <f t="shared" si="1"/>
        <v>85548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61162</v>
      </c>
      <c r="K14" s="283">
        <v>0</v>
      </c>
      <c r="L14" s="283">
        <v>61162</v>
      </c>
      <c r="M14" s="283">
        <v>0</v>
      </c>
      <c r="N14" s="283">
        <f t="shared" si="4"/>
        <v>9369</v>
      </c>
      <c r="O14" s="283">
        <v>30</v>
      </c>
      <c r="P14" s="283">
        <v>9339</v>
      </c>
      <c r="Q14" s="283">
        <v>0</v>
      </c>
      <c r="R14" s="283">
        <f t="shared" si="5"/>
        <v>13757</v>
      </c>
      <c r="S14" s="283">
        <v>0</v>
      </c>
      <c r="T14" s="283">
        <v>13757</v>
      </c>
      <c r="U14" s="283">
        <v>0</v>
      </c>
      <c r="V14" s="283">
        <f t="shared" si="6"/>
        <v>130</v>
      </c>
      <c r="W14" s="283">
        <v>0</v>
      </c>
      <c r="X14" s="283">
        <v>130</v>
      </c>
      <c r="Y14" s="283">
        <v>0</v>
      </c>
      <c r="Z14" s="283">
        <f t="shared" si="7"/>
        <v>1130</v>
      </c>
      <c r="AA14" s="283">
        <v>0</v>
      </c>
      <c r="AB14" s="283">
        <v>1130</v>
      </c>
      <c r="AC14" s="283">
        <v>0</v>
      </c>
      <c r="AD14" s="283">
        <f t="shared" si="8"/>
        <v>31176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29906</v>
      </c>
      <c r="AJ14" s="283">
        <v>162</v>
      </c>
      <c r="AK14" s="283">
        <v>0</v>
      </c>
      <c r="AL14" s="283">
        <v>29744</v>
      </c>
      <c r="AM14" s="283">
        <f t="shared" si="11"/>
        <v>944</v>
      </c>
      <c r="AN14" s="283">
        <v>0</v>
      </c>
      <c r="AO14" s="283">
        <v>0</v>
      </c>
      <c r="AP14" s="283">
        <v>944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326</v>
      </c>
      <c r="AZ14" s="283">
        <v>19</v>
      </c>
      <c r="BA14" s="283">
        <v>0</v>
      </c>
      <c r="BB14" s="283">
        <v>307</v>
      </c>
      <c r="BC14" s="283">
        <f t="shared" si="15"/>
        <v>4269</v>
      </c>
      <c r="BD14" s="283">
        <f t="shared" si="16"/>
        <v>2469</v>
      </c>
      <c r="BE14" s="283">
        <v>0</v>
      </c>
      <c r="BF14" s="283">
        <v>608</v>
      </c>
      <c r="BG14" s="283">
        <v>9</v>
      </c>
      <c r="BH14" s="283">
        <v>0</v>
      </c>
      <c r="BI14" s="283">
        <v>0</v>
      </c>
      <c r="BJ14" s="283">
        <v>1852</v>
      </c>
      <c r="BK14" s="283">
        <f t="shared" si="18"/>
        <v>1800</v>
      </c>
      <c r="BL14" s="283">
        <v>0</v>
      </c>
      <c r="BM14" s="283">
        <v>1727</v>
      </c>
      <c r="BN14" s="283">
        <v>34</v>
      </c>
      <c r="BO14" s="283">
        <v>0</v>
      </c>
      <c r="BP14" s="283">
        <v>0</v>
      </c>
      <c r="BQ14" s="283">
        <v>39</v>
      </c>
      <c r="BR14" s="283">
        <f t="shared" si="41"/>
        <v>88017</v>
      </c>
      <c r="BS14" s="283">
        <f t="shared" si="42"/>
        <v>0</v>
      </c>
      <c r="BT14" s="283">
        <f t="shared" si="43"/>
        <v>61770</v>
      </c>
      <c r="BU14" s="283">
        <f t="shared" si="44"/>
        <v>9378</v>
      </c>
      <c r="BV14" s="283">
        <f t="shared" si="45"/>
        <v>13757</v>
      </c>
      <c r="BW14" s="283">
        <f t="shared" si="46"/>
        <v>130</v>
      </c>
      <c r="BX14" s="283">
        <f t="shared" si="47"/>
        <v>2982</v>
      </c>
      <c r="BY14" s="283">
        <f t="shared" si="21"/>
        <v>85548</v>
      </c>
      <c r="BZ14" s="283">
        <f t="shared" si="22"/>
        <v>0</v>
      </c>
      <c r="CA14" s="283">
        <f t="shared" si="23"/>
        <v>61162</v>
      </c>
      <c r="CB14" s="283">
        <f t="shared" si="24"/>
        <v>9369</v>
      </c>
      <c r="CC14" s="283">
        <f t="shared" si="25"/>
        <v>13757</v>
      </c>
      <c r="CD14" s="283">
        <f t="shared" si="26"/>
        <v>130</v>
      </c>
      <c r="CE14" s="283">
        <f t="shared" si="27"/>
        <v>1130</v>
      </c>
      <c r="CF14" s="283">
        <f t="shared" si="28"/>
        <v>2469</v>
      </c>
      <c r="CG14" s="283">
        <f t="shared" si="48"/>
        <v>0</v>
      </c>
      <c r="CH14" s="283">
        <f t="shared" si="49"/>
        <v>608</v>
      </c>
      <c r="CI14" s="283">
        <f t="shared" si="50"/>
        <v>9</v>
      </c>
      <c r="CJ14" s="283">
        <f t="shared" si="51"/>
        <v>0</v>
      </c>
      <c r="CK14" s="283">
        <f t="shared" si="52"/>
        <v>0</v>
      </c>
      <c r="CL14" s="283">
        <f t="shared" si="53"/>
        <v>1852</v>
      </c>
      <c r="CM14" s="283">
        <f t="shared" si="54"/>
        <v>32976</v>
      </c>
      <c r="CN14" s="283">
        <f t="shared" si="55"/>
        <v>0</v>
      </c>
      <c r="CO14" s="283">
        <f t="shared" si="56"/>
        <v>31633</v>
      </c>
      <c r="CP14" s="283">
        <f t="shared" si="57"/>
        <v>978</v>
      </c>
      <c r="CQ14" s="283">
        <f t="shared" si="58"/>
        <v>0</v>
      </c>
      <c r="CR14" s="283">
        <f t="shared" si="59"/>
        <v>0</v>
      </c>
      <c r="CS14" s="283">
        <f t="shared" si="60"/>
        <v>365</v>
      </c>
      <c r="CT14" s="283">
        <f t="shared" si="31"/>
        <v>31176</v>
      </c>
      <c r="CU14" s="283">
        <f t="shared" si="32"/>
        <v>0</v>
      </c>
      <c r="CV14" s="283">
        <f t="shared" si="33"/>
        <v>29906</v>
      </c>
      <c r="CW14" s="283">
        <f t="shared" si="34"/>
        <v>944</v>
      </c>
      <c r="CX14" s="283">
        <f t="shared" si="35"/>
        <v>0</v>
      </c>
      <c r="CY14" s="283">
        <f t="shared" si="36"/>
        <v>0</v>
      </c>
      <c r="CZ14" s="283">
        <f t="shared" si="37"/>
        <v>326</v>
      </c>
      <c r="DA14" s="283">
        <f t="shared" si="38"/>
        <v>1800</v>
      </c>
      <c r="DB14" s="283">
        <f t="shared" si="61"/>
        <v>0</v>
      </c>
      <c r="DC14" s="283">
        <f t="shared" si="62"/>
        <v>1727</v>
      </c>
      <c r="DD14" s="283">
        <f t="shared" si="63"/>
        <v>34</v>
      </c>
      <c r="DE14" s="283">
        <f t="shared" si="64"/>
        <v>0</v>
      </c>
      <c r="DF14" s="283">
        <f t="shared" si="65"/>
        <v>0</v>
      </c>
      <c r="DG14" s="283">
        <f t="shared" si="66"/>
        <v>39</v>
      </c>
      <c r="DH14" s="283">
        <v>0</v>
      </c>
      <c r="DI14" s="283">
        <f t="shared" si="40"/>
        <v>6</v>
      </c>
      <c r="DJ14" s="283">
        <v>6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35409</v>
      </c>
      <c r="E15" s="283">
        <f t="shared" si="1"/>
        <v>24465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17750</v>
      </c>
      <c r="K15" s="283">
        <v>4780</v>
      </c>
      <c r="L15" s="283">
        <v>12970</v>
      </c>
      <c r="M15" s="283">
        <v>0</v>
      </c>
      <c r="N15" s="283">
        <f t="shared" si="4"/>
        <v>4799</v>
      </c>
      <c r="O15" s="283">
        <v>2118</v>
      </c>
      <c r="P15" s="283">
        <v>2681</v>
      </c>
      <c r="Q15" s="283">
        <v>0</v>
      </c>
      <c r="R15" s="283">
        <f t="shared" si="5"/>
        <v>1448</v>
      </c>
      <c r="S15" s="283">
        <v>0</v>
      </c>
      <c r="T15" s="283">
        <v>1448</v>
      </c>
      <c r="U15" s="283">
        <v>0</v>
      </c>
      <c r="V15" s="283">
        <f t="shared" si="6"/>
        <v>53</v>
      </c>
      <c r="W15" s="283">
        <v>0</v>
      </c>
      <c r="X15" s="283">
        <v>53</v>
      </c>
      <c r="Y15" s="283">
        <v>0</v>
      </c>
      <c r="Z15" s="283">
        <f t="shared" si="7"/>
        <v>415</v>
      </c>
      <c r="AA15" s="283">
        <v>0</v>
      </c>
      <c r="AB15" s="283">
        <v>415</v>
      </c>
      <c r="AC15" s="283">
        <v>0</v>
      </c>
      <c r="AD15" s="283">
        <f t="shared" si="8"/>
        <v>7188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7188</v>
      </c>
      <c r="AJ15" s="283">
        <v>0</v>
      </c>
      <c r="AK15" s="283">
        <v>0</v>
      </c>
      <c r="AL15" s="283">
        <v>7188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3756</v>
      </c>
      <c r="BD15" s="283">
        <f t="shared" si="16"/>
        <v>2780</v>
      </c>
      <c r="BE15" s="283">
        <v>0</v>
      </c>
      <c r="BF15" s="283">
        <v>276</v>
      </c>
      <c r="BG15" s="283">
        <v>199</v>
      </c>
      <c r="BH15" s="283">
        <v>1289</v>
      </c>
      <c r="BI15" s="283">
        <v>0</v>
      </c>
      <c r="BJ15" s="283">
        <v>1016</v>
      </c>
      <c r="BK15" s="283">
        <f t="shared" si="18"/>
        <v>976</v>
      </c>
      <c r="BL15" s="283">
        <v>0</v>
      </c>
      <c r="BM15" s="283">
        <v>623</v>
      </c>
      <c r="BN15" s="283">
        <v>9</v>
      </c>
      <c r="BO15" s="283">
        <v>297</v>
      </c>
      <c r="BP15" s="283">
        <v>0</v>
      </c>
      <c r="BQ15" s="283">
        <v>47</v>
      </c>
      <c r="BR15" s="283">
        <f t="shared" si="41"/>
        <v>27245</v>
      </c>
      <c r="BS15" s="283">
        <f t="shared" si="42"/>
        <v>0</v>
      </c>
      <c r="BT15" s="283">
        <f t="shared" si="43"/>
        <v>18026</v>
      </c>
      <c r="BU15" s="283">
        <f t="shared" si="44"/>
        <v>4998</v>
      </c>
      <c r="BV15" s="283">
        <f t="shared" si="45"/>
        <v>2737</v>
      </c>
      <c r="BW15" s="283">
        <f t="shared" si="46"/>
        <v>53</v>
      </c>
      <c r="BX15" s="283">
        <f t="shared" si="47"/>
        <v>1431</v>
      </c>
      <c r="BY15" s="283">
        <f t="shared" si="21"/>
        <v>24465</v>
      </c>
      <c r="BZ15" s="283">
        <f t="shared" si="22"/>
        <v>0</v>
      </c>
      <c r="CA15" s="283">
        <f t="shared" si="23"/>
        <v>17750</v>
      </c>
      <c r="CB15" s="283">
        <f t="shared" si="24"/>
        <v>4799</v>
      </c>
      <c r="CC15" s="283">
        <f t="shared" si="25"/>
        <v>1448</v>
      </c>
      <c r="CD15" s="283">
        <f t="shared" si="26"/>
        <v>53</v>
      </c>
      <c r="CE15" s="283">
        <f t="shared" si="27"/>
        <v>415</v>
      </c>
      <c r="CF15" s="283">
        <f t="shared" si="28"/>
        <v>2780</v>
      </c>
      <c r="CG15" s="283">
        <f t="shared" si="48"/>
        <v>0</v>
      </c>
      <c r="CH15" s="283">
        <f t="shared" si="49"/>
        <v>276</v>
      </c>
      <c r="CI15" s="283">
        <f t="shared" si="50"/>
        <v>199</v>
      </c>
      <c r="CJ15" s="283">
        <f t="shared" si="51"/>
        <v>1289</v>
      </c>
      <c r="CK15" s="283">
        <f t="shared" si="52"/>
        <v>0</v>
      </c>
      <c r="CL15" s="283">
        <f t="shared" si="53"/>
        <v>1016</v>
      </c>
      <c r="CM15" s="283">
        <f t="shared" si="54"/>
        <v>8164</v>
      </c>
      <c r="CN15" s="283">
        <f t="shared" si="55"/>
        <v>0</v>
      </c>
      <c r="CO15" s="283">
        <f t="shared" si="56"/>
        <v>7811</v>
      </c>
      <c r="CP15" s="283">
        <f t="shared" si="57"/>
        <v>9</v>
      </c>
      <c r="CQ15" s="283">
        <f t="shared" si="58"/>
        <v>297</v>
      </c>
      <c r="CR15" s="283">
        <f t="shared" si="59"/>
        <v>0</v>
      </c>
      <c r="CS15" s="283">
        <f t="shared" si="60"/>
        <v>47</v>
      </c>
      <c r="CT15" s="283">
        <f t="shared" si="31"/>
        <v>7188</v>
      </c>
      <c r="CU15" s="283">
        <f t="shared" si="32"/>
        <v>0</v>
      </c>
      <c r="CV15" s="283">
        <f t="shared" si="33"/>
        <v>7188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976</v>
      </c>
      <c r="DB15" s="283">
        <f t="shared" si="61"/>
        <v>0</v>
      </c>
      <c r="DC15" s="283">
        <f t="shared" si="62"/>
        <v>623</v>
      </c>
      <c r="DD15" s="283">
        <f t="shared" si="63"/>
        <v>9</v>
      </c>
      <c r="DE15" s="283">
        <f t="shared" si="64"/>
        <v>297</v>
      </c>
      <c r="DF15" s="283">
        <f t="shared" si="65"/>
        <v>0</v>
      </c>
      <c r="DG15" s="283">
        <f t="shared" si="66"/>
        <v>47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32805</v>
      </c>
      <c r="E16" s="283">
        <f t="shared" si="1"/>
        <v>21223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16487</v>
      </c>
      <c r="K16" s="283">
        <v>0</v>
      </c>
      <c r="L16" s="283">
        <v>16487</v>
      </c>
      <c r="M16" s="283">
        <v>0</v>
      </c>
      <c r="N16" s="283">
        <f t="shared" si="4"/>
        <v>661</v>
      </c>
      <c r="O16" s="283">
        <v>0</v>
      </c>
      <c r="P16" s="283">
        <v>661</v>
      </c>
      <c r="Q16" s="283">
        <v>0</v>
      </c>
      <c r="R16" s="283">
        <f t="shared" si="5"/>
        <v>3128</v>
      </c>
      <c r="S16" s="283">
        <v>66</v>
      </c>
      <c r="T16" s="283">
        <v>3062</v>
      </c>
      <c r="U16" s="283">
        <v>0</v>
      </c>
      <c r="V16" s="283">
        <f t="shared" si="6"/>
        <v>20</v>
      </c>
      <c r="W16" s="283">
        <v>0</v>
      </c>
      <c r="X16" s="283">
        <v>20</v>
      </c>
      <c r="Y16" s="283">
        <v>0</v>
      </c>
      <c r="Z16" s="283">
        <f t="shared" si="7"/>
        <v>927</v>
      </c>
      <c r="AA16" s="283">
        <v>0</v>
      </c>
      <c r="AB16" s="283">
        <v>927</v>
      </c>
      <c r="AC16" s="283">
        <v>0</v>
      </c>
      <c r="AD16" s="283">
        <f t="shared" si="8"/>
        <v>8441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8264</v>
      </c>
      <c r="AJ16" s="283">
        <v>0</v>
      </c>
      <c r="AK16" s="283">
        <v>0</v>
      </c>
      <c r="AL16" s="283">
        <v>8264</v>
      </c>
      <c r="AM16" s="283">
        <f t="shared" si="11"/>
        <v>130</v>
      </c>
      <c r="AN16" s="283">
        <v>0</v>
      </c>
      <c r="AO16" s="283">
        <v>0</v>
      </c>
      <c r="AP16" s="283">
        <v>130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47</v>
      </c>
      <c r="AZ16" s="283">
        <v>0</v>
      </c>
      <c r="BA16" s="283">
        <v>0</v>
      </c>
      <c r="BB16" s="283">
        <v>47</v>
      </c>
      <c r="BC16" s="283">
        <f t="shared" si="15"/>
        <v>3141</v>
      </c>
      <c r="BD16" s="283">
        <f t="shared" si="16"/>
        <v>931</v>
      </c>
      <c r="BE16" s="283">
        <v>0</v>
      </c>
      <c r="BF16" s="283">
        <v>443</v>
      </c>
      <c r="BG16" s="283">
        <v>97</v>
      </c>
      <c r="BH16" s="283">
        <v>0</v>
      </c>
      <c r="BI16" s="283">
        <v>0</v>
      </c>
      <c r="BJ16" s="283">
        <v>391</v>
      </c>
      <c r="BK16" s="283">
        <f t="shared" si="18"/>
        <v>2210</v>
      </c>
      <c r="BL16" s="283">
        <v>0</v>
      </c>
      <c r="BM16" s="283">
        <v>2132</v>
      </c>
      <c r="BN16" s="283">
        <v>26</v>
      </c>
      <c r="BO16" s="283">
        <v>0</v>
      </c>
      <c r="BP16" s="283">
        <v>0</v>
      </c>
      <c r="BQ16" s="283">
        <v>52</v>
      </c>
      <c r="BR16" s="283">
        <f t="shared" si="41"/>
        <v>22154</v>
      </c>
      <c r="BS16" s="283">
        <f t="shared" si="42"/>
        <v>0</v>
      </c>
      <c r="BT16" s="283">
        <f t="shared" si="43"/>
        <v>16930</v>
      </c>
      <c r="BU16" s="283">
        <f t="shared" si="44"/>
        <v>758</v>
      </c>
      <c r="BV16" s="283">
        <f t="shared" si="45"/>
        <v>3128</v>
      </c>
      <c r="BW16" s="283">
        <f t="shared" si="46"/>
        <v>20</v>
      </c>
      <c r="BX16" s="283">
        <f t="shared" si="47"/>
        <v>1318</v>
      </c>
      <c r="BY16" s="283">
        <f t="shared" si="21"/>
        <v>21223</v>
      </c>
      <c r="BZ16" s="283">
        <f t="shared" si="22"/>
        <v>0</v>
      </c>
      <c r="CA16" s="283">
        <f t="shared" si="23"/>
        <v>16487</v>
      </c>
      <c r="CB16" s="283">
        <f t="shared" si="24"/>
        <v>661</v>
      </c>
      <c r="CC16" s="283">
        <f t="shared" si="25"/>
        <v>3128</v>
      </c>
      <c r="CD16" s="283">
        <f t="shared" si="26"/>
        <v>20</v>
      </c>
      <c r="CE16" s="283">
        <f t="shared" si="27"/>
        <v>927</v>
      </c>
      <c r="CF16" s="283">
        <f t="shared" si="28"/>
        <v>931</v>
      </c>
      <c r="CG16" s="283">
        <f t="shared" si="48"/>
        <v>0</v>
      </c>
      <c r="CH16" s="283">
        <f t="shared" si="49"/>
        <v>443</v>
      </c>
      <c r="CI16" s="283">
        <f t="shared" si="50"/>
        <v>97</v>
      </c>
      <c r="CJ16" s="283">
        <f t="shared" si="51"/>
        <v>0</v>
      </c>
      <c r="CK16" s="283">
        <f t="shared" si="52"/>
        <v>0</v>
      </c>
      <c r="CL16" s="283">
        <f t="shared" si="53"/>
        <v>391</v>
      </c>
      <c r="CM16" s="283">
        <f t="shared" si="54"/>
        <v>10651</v>
      </c>
      <c r="CN16" s="283">
        <f t="shared" si="55"/>
        <v>0</v>
      </c>
      <c r="CO16" s="283">
        <f t="shared" si="56"/>
        <v>10396</v>
      </c>
      <c r="CP16" s="283">
        <f t="shared" si="57"/>
        <v>156</v>
      </c>
      <c r="CQ16" s="283">
        <f t="shared" si="58"/>
        <v>0</v>
      </c>
      <c r="CR16" s="283">
        <f t="shared" si="59"/>
        <v>0</v>
      </c>
      <c r="CS16" s="283">
        <f t="shared" si="60"/>
        <v>99</v>
      </c>
      <c r="CT16" s="283">
        <f t="shared" si="31"/>
        <v>8441</v>
      </c>
      <c r="CU16" s="283">
        <f t="shared" si="32"/>
        <v>0</v>
      </c>
      <c r="CV16" s="283">
        <f t="shared" si="33"/>
        <v>8264</v>
      </c>
      <c r="CW16" s="283">
        <f t="shared" si="34"/>
        <v>130</v>
      </c>
      <c r="CX16" s="283">
        <f t="shared" si="35"/>
        <v>0</v>
      </c>
      <c r="CY16" s="283">
        <f t="shared" si="36"/>
        <v>0</v>
      </c>
      <c r="CZ16" s="283">
        <f t="shared" si="37"/>
        <v>47</v>
      </c>
      <c r="DA16" s="283">
        <f t="shared" si="38"/>
        <v>2210</v>
      </c>
      <c r="DB16" s="283">
        <f t="shared" si="61"/>
        <v>0</v>
      </c>
      <c r="DC16" s="283">
        <f t="shared" si="62"/>
        <v>2132</v>
      </c>
      <c r="DD16" s="283">
        <f t="shared" si="63"/>
        <v>26</v>
      </c>
      <c r="DE16" s="283">
        <f t="shared" si="64"/>
        <v>0</v>
      </c>
      <c r="DF16" s="283">
        <f t="shared" si="65"/>
        <v>0</v>
      </c>
      <c r="DG16" s="283">
        <f t="shared" si="66"/>
        <v>52</v>
      </c>
      <c r="DH16" s="283">
        <v>65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47223</v>
      </c>
      <c r="E17" s="283">
        <f t="shared" si="1"/>
        <v>28952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24348</v>
      </c>
      <c r="K17" s="283">
        <v>0</v>
      </c>
      <c r="L17" s="283">
        <v>24348</v>
      </c>
      <c r="M17" s="283">
        <v>0</v>
      </c>
      <c r="N17" s="283">
        <f t="shared" si="4"/>
        <v>0</v>
      </c>
      <c r="O17" s="283">
        <v>0</v>
      </c>
      <c r="P17" s="283">
        <v>0</v>
      </c>
      <c r="Q17" s="283">
        <v>0</v>
      </c>
      <c r="R17" s="283">
        <f t="shared" si="5"/>
        <v>3581</v>
      </c>
      <c r="S17" s="283">
        <v>0</v>
      </c>
      <c r="T17" s="283">
        <v>3581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1023</v>
      </c>
      <c r="AA17" s="283">
        <v>0</v>
      </c>
      <c r="AB17" s="283">
        <v>1023</v>
      </c>
      <c r="AC17" s="283">
        <v>0</v>
      </c>
      <c r="AD17" s="283">
        <f t="shared" si="8"/>
        <v>14273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14179</v>
      </c>
      <c r="AJ17" s="283">
        <v>0</v>
      </c>
      <c r="AK17" s="283">
        <v>0</v>
      </c>
      <c r="AL17" s="283">
        <v>14179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31</v>
      </c>
      <c r="AR17" s="283">
        <v>0</v>
      </c>
      <c r="AS17" s="283">
        <v>0</v>
      </c>
      <c r="AT17" s="283">
        <v>31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63</v>
      </c>
      <c r="AZ17" s="283">
        <v>0</v>
      </c>
      <c r="BA17" s="283">
        <v>0</v>
      </c>
      <c r="BB17" s="283">
        <v>63</v>
      </c>
      <c r="BC17" s="283">
        <f t="shared" si="15"/>
        <v>3998</v>
      </c>
      <c r="BD17" s="283">
        <f t="shared" si="16"/>
        <v>3385</v>
      </c>
      <c r="BE17" s="283">
        <v>0</v>
      </c>
      <c r="BF17" s="283">
        <v>2581</v>
      </c>
      <c r="BG17" s="283">
        <v>0</v>
      </c>
      <c r="BH17" s="283">
        <v>804</v>
      </c>
      <c r="BI17" s="283">
        <v>0</v>
      </c>
      <c r="BJ17" s="283">
        <v>0</v>
      </c>
      <c r="BK17" s="283">
        <f t="shared" si="18"/>
        <v>613</v>
      </c>
      <c r="BL17" s="283">
        <v>0</v>
      </c>
      <c r="BM17" s="283">
        <v>592</v>
      </c>
      <c r="BN17" s="283">
        <v>0</v>
      </c>
      <c r="BO17" s="283">
        <v>20</v>
      </c>
      <c r="BP17" s="283">
        <v>0</v>
      </c>
      <c r="BQ17" s="283">
        <v>1</v>
      </c>
      <c r="BR17" s="283">
        <f t="shared" si="41"/>
        <v>32337</v>
      </c>
      <c r="BS17" s="283">
        <f t="shared" si="42"/>
        <v>0</v>
      </c>
      <c r="BT17" s="283">
        <f t="shared" si="43"/>
        <v>26929</v>
      </c>
      <c r="BU17" s="283">
        <f t="shared" si="44"/>
        <v>0</v>
      </c>
      <c r="BV17" s="283">
        <f t="shared" si="45"/>
        <v>4385</v>
      </c>
      <c r="BW17" s="283">
        <f t="shared" si="46"/>
        <v>0</v>
      </c>
      <c r="BX17" s="283">
        <f t="shared" si="47"/>
        <v>1023</v>
      </c>
      <c r="BY17" s="283">
        <f t="shared" si="21"/>
        <v>28952</v>
      </c>
      <c r="BZ17" s="283">
        <f t="shared" si="22"/>
        <v>0</v>
      </c>
      <c r="CA17" s="283">
        <f t="shared" si="23"/>
        <v>24348</v>
      </c>
      <c r="CB17" s="283">
        <f t="shared" si="24"/>
        <v>0</v>
      </c>
      <c r="CC17" s="283">
        <f t="shared" si="25"/>
        <v>3581</v>
      </c>
      <c r="CD17" s="283">
        <f t="shared" si="26"/>
        <v>0</v>
      </c>
      <c r="CE17" s="283">
        <f t="shared" si="27"/>
        <v>1023</v>
      </c>
      <c r="CF17" s="283">
        <f t="shared" si="28"/>
        <v>3385</v>
      </c>
      <c r="CG17" s="283">
        <f t="shared" si="48"/>
        <v>0</v>
      </c>
      <c r="CH17" s="283">
        <f t="shared" si="49"/>
        <v>2581</v>
      </c>
      <c r="CI17" s="283">
        <f t="shared" si="50"/>
        <v>0</v>
      </c>
      <c r="CJ17" s="283">
        <f t="shared" si="51"/>
        <v>804</v>
      </c>
      <c r="CK17" s="283">
        <f t="shared" si="52"/>
        <v>0</v>
      </c>
      <c r="CL17" s="283">
        <f t="shared" si="53"/>
        <v>0</v>
      </c>
      <c r="CM17" s="283">
        <f t="shared" si="54"/>
        <v>14886</v>
      </c>
      <c r="CN17" s="283">
        <f t="shared" si="55"/>
        <v>0</v>
      </c>
      <c r="CO17" s="283">
        <f t="shared" si="56"/>
        <v>14771</v>
      </c>
      <c r="CP17" s="283">
        <f t="shared" si="57"/>
        <v>0</v>
      </c>
      <c r="CQ17" s="283">
        <f t="shared" si="58"/>
        <v>51</v>
      </c>
      <c r="CR17" s="283">
        <f t="shared" si="59"/>
        <v>0</v>
      </c>
      <c r="CS17" s="283">
        <f t="shared" si="60"/>
        <v>64</v>
      </c>
      <c r="CT17" s="283">
        <f t="shared" si="31"/>
        <v>14273</v>
      </c>
      <c r="CU17" s="283">
        <f t="shared" si="32"/>
        <v>0</v>
      </c>
      <c r="CV17" s="283">
        <f t="shared" si="33"/>
        <v>14179</v>
      </c>
      <c r="CW17" s="283">
        <f t="shared" si="34"/>
        <v>0</v>
      </c>
      <c r="CX17" s="283">
        <f t="shared" si="35"/>
        <v>31</v>
      </c>
      <c r="CY17" s="283">
        <f t="shared" si="36"/>
        <v>0</v>
      </c>
      <c r="CZ17" s="283">
        <f t="shared" si="37"/>
        <v>63</v>
      </c>
      <c r="DA17" s="283">
        <f t="shared" si="38"/>
        <v>613</v>
      </c>
      <c r="DB17" s="283">
        <f t="shared" si="61"/>
        <v>0</v>
      </c>
      <c r="DC17" s="283">
        <f t="shared" si="62"/>
        <v>592</v>
      </c>
      <c r="DD17" s="283">
        <f t="shared" si="63"/>
        <v>0</v>
      </c>
      <c r="DE17" s="283">
        <f t="shared" si="64"/>
        <v>20</v>
      </c>
      <c r="DF17" s="283">
        <f t="shared" si="65"/>
        <v>0</v>
      </c>
      <c r="DG17" s="283">
        <f t="shared" si="66"/>
        <v>1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47177</v>
      </c>
      <c r="E18" s="283">
        <f t="shared" si="1"/>
        <v>36277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31671</v>
      </c>
      <c r="K18" s="283">
        <v>323</v>
      </c>
      <c r="L18" s="283">
        <v>31348</v>
      </c>
      <c r="M18" s="283">
        <v>0</v>
      </c>
      <c r="N18" s="283">
        <f t="shared" si="4"/>
        <v>578</v>
      </c>
      <c r="O18" s="283">
        <v>0</v>
      </c>
      <c r="P18" s="283">
        <v>578</v>
      </c>
      <c r="Q18" s="283">
        <v>0</v>
      </c>
      <c r="R18" s="283">
        <f t="shared" si="5"/>
        <v>3431</v>
      </c>
      <c r="S18" s="283">
        <v>54</v>
      </c>
      <c r="T18" s="283">
        <v>3377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597</v>
      </c>
      <c r="AA18" s="283">
        <v>79</v>
      </c>
      <c r="AB18" s="283">
        <v>518</v>
      </c>
      <c r="AC18" s="283">
        <v>0</v>
      </c>
      <c r="AD18" s="283">
        <f t="shared" si="8"/>
        <v>8986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8851</v>
      </c>
      <c r="AJ18" s="283">
        <v>0</v>
      </c>
      <c r="AK18" s="283">
        <v>0</v>
      </c>
      <c r="AL18" s="283">
        <v>8851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135</v>
      </c>
      <c r="AZ18" s="283">
        <v>0</v>
      </c>
      <c r="BA18" s="283">
        <v>0</v>
      </c>
      <c r="BB18" s="283">
        <v>135</v>
      </c>
      <c r="BC18" s="283">
        <f t="shared" si="15"/>
        <v>1914</v>
      </c>
      <c r="BD18" s="283">
        <f t="shared" si="16"/>
        <v>1787</v>
      </c>
      <c r="BE18" s="283">
        <v>0</v>
      </c>
      <c r="BF18" s="283">
        <v>229</v>
      </c>
      <c r="BG18" s="283">
        <v>8</v>
      </c>
      <c r="BH18" s="283">
        <v>1</v>
      </c>
      <c r="BI18" s="283">
        <v>0</v>
      </c>
      <c r="BJ18" s="283">
        <v>1549</v>
      </c>
      <c r="BK18" s="283">
        <f t="shared" si="18"/>
        <v>127</v>
      </c>
      <c r="BL18" s="283">
        <v>0</v>
      </c>
      <c r="BM18" s="283">
        <v>65</v>
      </c>
      <c r="BN18" s="283">
        <v>0</v>
      </c>
      <c r="BO18" s="283">
        <v>0</v>
      </c>
      <c r="BP18" s="283">
        <v>0</v>
      </c>
      <c r="BQ18" s="283">
        <v>62</v>
      </c>
      <c r="BR18" s="283">
        <f t="shared" si="41"/>
        <v>38064</v>
      </c>
      <c r="BS18" s="283">
        <f t="shared" si="42"/>
        <v>0</v>
      </c>
      <c r="BT18" s="283">
        <f t="shared" si="43"/>
        <v>31900</v>
      </c>
      <c r="BU18" s="283">
        <f t="shared" si="44"/>
        <v>586</v>
      </c>
      <c r="BV18" s="283">
        <f t="shared" si="45"/>
        <v>3432</v>
      </c>
      <c r="BW18" s="283">
        <f t="shared" si="46"/>
        <v>0</v>
      </c>
      <c r="BX18" s="283">
        <f t="shared" si="47"/>
        <v>2146</v>
      </c>
      <c r="BY18" s="283">
        <f t="shared" si="21"/>
        <v>36277</v>
      </c>
      <c r="BZ18" s="283">
        <f t="shared" si="22"/>
        <v>0</v>
      </c>
      <c r="CA18" s="283">
        <f t="shared" si="23"/>
        <v>31671</v>
      </c>
      <c r="CB18" s="283">
        <f t="shared" si="24"/>
        <v>578</v>
      </c>
      <c r="CC18" s="283">
        <f t="shared" si="25"/>
        <v>3431</v>
      </c>
      <c r="CD18" s="283">
        <f t="shared" si="26"/>
        <v>0</v>
      </c>
      <c r="CE18" s="283">
        <f t="shared" si="27"/>
        <v>597</v>
      </c>
      <c r="CF18" s="283">
        <f t="shared" si="28"/>
        <v>1787</v>
      </c>
      <c r="CG18" s="283">
        <f t="shared" si="48"/>
        <v>0</v>
      </c>
      <c r="CH18" s="283">
        <f t="shared" si="49"/>
        <v>229</v>
      </c>
      <c r="CI18" s="283">
        <f t="shared" si="50"/>
        <v>8</v>
      </c>
      <c r="CJ18" s="283">
        <f t="shared" si="51"/>
        <v>1</v>
      </c>
      <c r="CK18" s="283">
        <f t="shared" si="52"/>
        <v>0</v>
      </c>
      <c r="CL18" s="283">
        <f t="shared" si="53"/>
        <v>1549</v>
      </c>
      <c r="CM18" s="283">
        <f t="shared" si="54"/>
        <v>9113</v>
      </c>
      <c r="CN18" s="283">
        <f t="shared" si="55"/>
        <v>0</v>
      </c>
      <c r="CO18" s="283">
        <f t="shared" si="56"/>
        <v>8916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197</v>
      </c>
      <c r="CT18" s="283">
        <f t="shared" si="31"/>
        <v>8986</v>
      </c>
      <c r="CU18" s="283">
        <f t="shared" si="32"/>
        <v>0</v>
      </c>
      <c r="CV18" s="283">
        <f t="shared" si="33"/>
        <v>8851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135</v>
      </c>
      <c r="DA18" s="283">
        <f t="shared" si="38"/>
        <v>127</v>
      </c>
      <c r="DB18" s="283">
        <f t="shared" si="61"/>
        <v>0</v>
      </c>
      <c r="DC18" s="283">
        <f t="shared" si="62"/>
        <v>65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62</v>
      </c>
      <c r="DH18" s="283">
        <v>0</v>
      </c>
      <c r="DI18" s="283">
        <f t="shared" si="40"/>
        <v>1</v>
      </c>
      <c r="DJ18" s="283">
        <v>1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19168</v>
      </c>
      <c r="E19" s="283">
        <f t="shared" si="1"/>
        <v>14330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12579</v>
      </c>
      <c r="K19" s="283">
        <v>0</v>
      </c>
      <c r="L19" s="283">
        <v>12579</v>
      </c>
      <c r="M19" s="283">
        <v>0</v>
      </c>
      <c r="N19" s="283">
        <f t="shared" si="4"/>
        <v>436</v>
      </c>
      <c r="O19" s="283">
        <v>0</v>
      </c>
      <c r="P19" s="283">
        <v>436</v>
      </c>
      <c r="Q19" s="283">
        <v>0</v>
      </c>
      <c r="R19" s="283">
        <f t="shared" si="5"/>
        <v>1187</v>
      </c>
      <c r="S19" s="283">
        <v>0</v>
      </c>
      <c r="T19" s="283">
        <v>1187</v>
      </c>
      <c r="U19" s="283">
        <v>0</v>
      </c>
      <c r="V19" s="283">
        <f t="shared" si="6"/>
        <v>15</v>
      </c>
      <c r="W19" s="283">
        <v>0</v>
      </c>
      <c r="X19" s="283">
        <v>15</v>
      </c>
      <c r="Y19" s="283">
        <v>0</v>
      </c>
      <c r="Z19" s="283">
        <f t="shared" si="7"/>
        <v>113</v>
      </c>
      <c r="AA19" s="283">
        <v>0</v>
      </c>
      <c r="AB19" s="283">
        <v>113</v>
      </c>
      <c r="AC19" s="283">
        <v>0</v>
      </c>
      <c r="AD19" s="283">
        <f t="shared" si="8"/>
        <v>3991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3991</v>
      </c>
      <c r="AJ19" s="283">
        <v>0</v>
      </c>
      <c r="AK19" s="283">
        <v>0</v>
      </c>
      <c r="AL19" s="283">
        <v>3991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847</v>
      </c>
      <c r="BD19" s="283">
        <f t="shared" si="16"/>
        <v>846</v>
      </c>
      <c r="BE19" s="283">
        <v>0</v>
      </c>
      <c r="BF19" s="283">
        <v>11</v>
      </c>
      <c r="BG19" s="283">
        <v>0</v>
      </c>
      <c r="BH19" s="283">
        <v>0</v>
      </c>
      <c r="BI19" s="283">
        <v>0</v>
      </c>
      <c r="BJ19" s="283">
        <v>835</v>
      </c>
      <c r="BK19" s="283">
        <f t="shared" si="18"/>
        <v>1</v>
      </c>
      <c r="BL19" s="283">
        <v>0</v>
      </c>
      <c r="BM19" s="283">
        <v>0</v>
      </c>
      <c r="BN19" s="283">
        <v>0</v>
      </c>
      <c r="BO19" s="283">
        <v>0</v>
      </c>
      <c r="BP19" s="283">
        <v>0</v>
      </c>
      <c r="BQ19" s="283">
        <v>1</v>
      </c>
      <c r="BR19" s="283">
        <f t="shared" si="41"/>
        <v>15176</v>
      </c>
      <c r="BS19" s="283">
        <f t="shared" si="42"/>
        <v>0</v>
      </c>
      <c r="BT19" s="283">
        <f t="shared" si="43"/>
        <v>12590</v>
      </c>
      <c r="BU19" s="283">
        <f t="shared" si="44"/>
        <v>436</v>
      </c>
      <c r="BV19" s="283">
        <f t="shared" si="45"/>
        <v>1187</v>
      </c>
      <c r="BW19" s="283">
        <f t="shared" si="46"/>
        <v>15</v>
      </c>
      <c r="BX19" s="283">
        <f t="shared" si="47"/>
        <v>948</v>
      </c>
      <c r="BY19" s="283">
        <f t="shared" si="21"/>
        <v>14330</v>
      </c>
      <c r="BZ19" s="283">
        <f t="shared" si="22"/>
        <v>0</v>
      </c>
      <c r="CA19" s="283">
        <f t="shared" si="23"/>
        <v>12579</v>
      </c>
      <c r="CB19" s="283">
        <f t="shared" si="24"/>
        <v>436</v>
      </c>
      <c r="CC19" s="283">
        <f t="shared" si="25"/>
        <v>1187</v>
      </c>
      <c r="CD19" s="283">
        <f t="shared" si="26"/>
        <v>15</v>
      </c>
      <c r="CE19" s="283">
        <f t="shared" si="27"/>
        <v>113</v>
      </c>
      <c r="CF19" s="283">
        <f t="shared" si="28"/>
        <v>846</v>
      </c>
      <c r="CG19" s="283">
        <f t="shared" si="48"/>
        <v>0</v>
      </c>
      <c r="CH19" s="283">
        <f t="shared" si="49"/>
        <v>11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835</v>
      </c>
      <c r="CM19" s="283">
        <f t="shared" si="54"/>
        <v>3992</v>
      </c>
      <c r="CN19" s="283">
        <f t="shared" si="55"/>
        <v>0</v>
      </c>
      <c r="CO19" s="283">
        <f t="shared" si="56"/>
        <v>3991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1</v>
      </c>
      <c r="CT19" s="283">
        <f t="shared" si="31"/>
        <v>3991</v>
      </c>
      <c r="CU19" s="283">
        <f t="shared" si="32"/>
        <v>0</v>
      </c>
      <c r="CV19" s="283">
        <f t="shared" si="33"/>
        <v>3991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</v>
      </c>
      <c r="DB19" s="283">
        <f t="shared" si="61"/>
        <v>0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1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23185</v>
      </c>
      <c r="E20" s="283">
        <f t="shared" si="1"/>
        <v>12352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10538</v>
      </c>
      <c r="K20" s="283">
        <v>0</v>
      </c>
      <c r="L20" s="283">
        <v>10538</v>
      </c>
      <c r="M20" s="283">
        <v>0</v>
      </c>
      <c r="N20" s="283">
        <f t="shared" si="4"/>
        <v>0</v>
      </c>
      <c r="O20" s="283">
        <v>0</v>
      </c>
      <c r="P20" s="283">
        <v>0</v>
      </c>
      <c r="Q20" s="283">
        <v>0</v>
      </c>
      <c r="R20" s="283">
        <f t="shared" si="5"/>
        <v>1796</v>
      </c>
      <c r="S20" s="283">
        <v>0</v>
      </c>
      <c r="T20" s="283">
        <v>1796</v>
      </c>
      <c r="U20" s="283">
        <v>0</v>
      </c>
      <c r="V20" s="283">
        <f t="shared" si="6"/>
        <v>18</v>
      </c>
      <c r="W20" s="283">
        <v>18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4186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4154</v>
      </c>
      <c r="AJ20" s="283">
        <v>0</v>
      </c>
      <c r="AK20" s="283">
        <v>0</v>
      </c>
      <c r="AL20" s="283">
        <v>4154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32</v>
      </c>
      <c r="AZ20" s="283">
        <v>0</v>
      </c>
      <c r="BA20" s="283">
        <v>0</v>
      </c>
      <c r="BB20" s="283">
        <v>32</v>
      </c>
      <c r="BC20" s="283">
        <f t="shared" si="15"/>
        <v>6647</v>
      </c>
      <c r="BD20" s="283">
        <f t="shared" si="16"/>
        <v>2181</v>
      </c>
      <c r="BE20" s="283">
        <v>0</v>
      </c>
      <c r="BF20" s="283">
        <v>1168</v>
      </c>
      <c r="BG20" s="283">
        <v>0</v>
      </c>
      <c r="BH20" s="283">
        <v>204</v>
      </c>
      <c r="BI20" s="283">
        <v>2</v>
      </c>
      <c r="BJ20" s="283">
        <v>807</v>
      </c>
      <c r="BK20" s="283">
        <f t="shared" si="18"/>
        <v>4466</v>
      </c>
      <c r="BL20" s="283">
        <v>0</v>
      </c>
      <c r="BM20" s="283">
        <v>3568</v>
      </c>
      <c r="BN20" s="283">
        <v>0</v>
      </c>
      <c r="BO20" s="283">
        <v>31</v>
      </c>
      <c r="BP20" s="283">
        <v>738</v>
      </c>
      <c r="BQ20" s="283">
        <v>129</v>
      </c>
      <c r="BR20" s="283">
        <f t="shared" si="41"/>
        <v>14533</v>
      </c>
      <c r="BS20" s="283">
        <f t="shared" si="42"/>
        <v>0</v>
      </c>
      <c r="BT20" s="283">
        <f t="shared" si="43"/>
        <v>11706</v>
      </c>
      <c r="BU20" s="283">
        <f t="shared" si="44"/>
        <v>0</v>
      </c>
      <c r="BV20" s="283">
        <f t="shared" si="45"/>
        <v>2000</v>
      </c>
      <c r="BW20" s="283">
        <f t="shared" si="46"/>
        <v>20</v>
      </c>
      <c r="BX20" s="283">
        <f t="shared" si="47"/>
        <v>807</v>
      </c>
      <c r="BY20" s="283">
        <f t="shared" si="21"/>
        <v>12352</v>
      </c>
      <c r="BZ20" s="283">
        <f t="shared" si="22"/>
        <v>0</v>
      </c>
      <c r="CA20" s="283">
        <f t="shared" si="23"/>
        <v>10538</v>
      </c>
      <c r="CB20" s="283">
        <f t="shared" si="24"/>
        <v>0</v>
      </c>
      <c r="CC20" s="283">
        <f t="shared" si="25"/>
        <v>1796</v>
      </c>
      <c r="CD20" s="283">
        <f t="shared" si="26"/>
        <v>18</v>
      </c>
      <c r="CE20" s="283">
        <f t="shared" si="27"/>
        <v>0</v>
      </c>
      <c r="CF20" s="283">
        <f t="shared" si="28"/>
        <v>2181</v>
      </c>
      <c r="CG20" s="283">
        <f t="shared" si="48"/>
        <v>0</v>
      </c>
      <c r="CH20" s="283">
        <f t="shared" si="49"/>
        <v>1168</v>
      </c>
      <c r="CI20" s="283">
        <f t="shared" si="50"/>
        <v>0</v>
      </c>
      <c r="CJ20" s="283">
        <f t="shared" si="51"/>
        <v>204</v>
      </c>
      <c r="CK20" s="283">
        <f t="shared" si="52"/>
        <v>2</v>
      </c>
      <c r="CL20" s="283">
        <f t="shared" si="53"/>
        <v>807</v>
      </c>
      <c r="CM20" s="283">
        <f t="shared" si="54"/>
        <v>8652</v>
      </c>
      <c r="CN20" s="283">
        <f t="shared" si="55"/>
        <v>0</v>
      </c>
      <c r="CO20" s="283">
        <f t="shared" si="56"/>
        <v>7722</v>
      </c>
      <c r="CP20" s="283">
        <f t="shared" si="57"/>
        <v>0</v>
      </c>
      <c r="CQ20" s="283">
        <f t="shared" si="58"/>
        <v>31</v>
      </c>
      <c r="CR20" s="283">
        <f t="shared" si="59"/>
        <v>738</v>
      </c>
      <c r="CS20" s="283">
        <f t="shared" si="60"/>
        <v>161</v>
      </c>
      <c r="CT20" s="283">
        <f t="shared" si="31"/>
        <v>4186</v>
      </c>
      <c r="CU20" s="283">
        <f t="shared" si="32"/>
        <v>0</v>
      </c>
      <c r="CV20" s="283">
        <f t="shared" si="33"/>
        <v>4154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32</v>
      </c>
      <c r="DA20" s="283">
        <f t="shared" si="38"/>
        <v>4466</v>
      </c>
      <c r="DB20" s="283">
        <f t="shared" si="61"/>
        <v>0</v>
      </c>
      <c r="DC20" s="283">
        <f t="shared" si="62"/>
        <v>3568</v>
      </c>
      <c r="DD20" s="283">
        <f t="shared" si="63"/>
        <v>0</v>
      </c>
      <c r="DE20" s="283">
        <f t="shared" si="64"/>
        <v>31</v>
      </c>
      <c r="DF20" s="283">
        <f t="shared" si="65"/>
        <v>738</v>
      </c>
      <c r="DG20" s="283">
        <f t="shared" si="66"/>
        <v>129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54511</v>
      </c>
      <c r="E21" s="283">
        <f t="shared" si="1"/>
        <v>35644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28989</v>
      </c>
      <c r="K21" s="283">
        <v>86</v>
      </c>
      <c r="L21" s="283">
        <v>28903</v>
      </c>
      <c r="M21" s="283">
        <v>0</v>
      </c>
      <c r="N21" s="283">
        <f t="shared" si="4"/>
        <v>1047</v>
      </c>
      <c r="O21" s="283">
        <v>1047</v>
      </c>
      <c r="P21" s="283">
        <v>0</v>
      </c>
      <c r="Q21" s="283">
        <v>0</v>
      </c>
      <c r="R21" s="283">
        <f t="shared" si="5"/>
        <v>5060</v>
      </c>
      <c r="S21" s="283">
        <v>0</v>
      </c>
      <c r="T21" s="283">
        <v>5060</v>
      </c>
      <c r="U21" s="283">
        <v>0</v>
      </c>
      <c r="V21" s="283">
        <f t="shared" si="6"/>
        <v>106</v>
      </c>
      <c r="W21" s="283">
        <v>106</v>
      </c>
      <c r="X21" s="283">
        <v>0</v>
      </c>
      <c r="Y21" s="283">
        <v>0</v>
      </c>
      <c r="Z21" s="283">
        <f t="shared" si="7"/>
        <v>442</v>
      </c>
      <c r="AA21" s="283">
        <v>2</v>
      </c>
      <c r="AB21" s="283">
        <v>440</v>
      </c>
      <c r="AC21" s="283">
        <v>0</v>
      </c>
      <c r="AD21" s="283">
        <f t="shared" si="8"/>
        <v>11738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11277</v>
      </c>
      <c r="AJ21" s="283">
        <v>0</v>
      </c>
      <c r="AK21" s="283">
        <v>1032</v>
      </c>
      <c r="AL21" s="283">
        <v>10245</v>
      </c>
      <c r="AM21" s="283">
        <f t="shared" si="11"/>
        <v>24</v>
      </c>
      <c r="AN21" s="283">
        <v>0</v>
      </c>
      <c r="AO21" s="283">
        <v>5</v>
      </c>
      <c r="AP21" s="283">
        <v>19</v>
      </c>
      <c r="AQ21" s="283">
        <f t="shared" si="12"/>
        <v>49</v>
      </c>
      <c r="AR21" s="283">
        <v>0</v>
      </c>
      <c r="AS21" s="283">
        <v>49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388</v>
      </c>
      <c r="AZ21" s="283">
        <v>0</v>
      </c>
      <c r="BA21" s="283">
        <v>0</v>
      </c>
      <c r="BB21" s="283">
        <v>388</v>
      </c>
      <c r="BC21" s="283">
        <f t="shared" si="15"/>
        <v>7129</v>
      </c>
      <c r="BD21" s="283">
        <f t="shared" si="16"/>
        <v>2763</v>
      </c>
      <c r="BE21" s="283">
        <v>0</v>
      </c>
      <c r="BF21" s="283">
        <v>51</v>
      </c>
      <c r="BG21" s="283">
        <v>5</v>
      </c>
      <c r="BH21" s="283">
        <v>0</v>
      </c>
      <c r="BI21" s="283">
        <v>2000</v>
      </c>
      <c r="BJ21" s="283">
        <v>707</v>
      </c>
      <c r="BK21" s="283">
        <f t="shared" si="18"/>
        <v>4366</v>
      </c>
      <c r="BL21" s="283">
        <v>0</v>
      </c>
      <c r="BM21" s="283">
        <v>1721</v>
      </c>
      <c r="BN21" s="283">
        <v>6</v>
      </c>
      <c r="BO21" s="283">
        <v>0</v>
      </c>
      <c r="BP21" s="283">
        <v>2118</v>
      </c>
      <c r="BQ21" s="283">
        <v>521</v>
      </c>
      <c r="BR21" s="283">
        <f t="shared" si="41"/>
        <v>38407</v>
      </c>
      <c r="BS21" s="283">
        <f t="shared" si="42"/>
        <v>0</v>
      </c>
      <c r="BT21" s="283">
        <f t="shared" si="43"/>
        <v>29040</v>
      </c>
      <c r="BU21" s="283">
        <f t="shared" si="44"/>
        <v>1052</v>
      </c>
      <c r="BV21" s="283">
        <f t="shared" si="45"/>
        <v>5060</v>
      </c>
      <c r="BW21" s="283">
        <f t="shared" si="46"/>
        <v>2106</v>
      </c>
      <c r="BX21" s="283">
        <f t="shared" si="47"/>
        <v>1149</v>
      </c>
      <c r="BY21" s="283">
        <f t="shared" si="21"/>
        <v>35644</v>
      </c>
      <c r="BZ21" s="283">
        <f t="shared" si="22"/>
        <v>0</v>
      </c>
      <c r="CA21" s="283">
        <f t="shared" si="23"/>
        <v>28989</v>
      </c>
      <c r="CB21" s="283">
        <f t="shared" si="24"/>
        <v>1047</v>
      </c>
      <c r="CC21" s="283">
        <f t="shared" si="25"/>
        <v>5060</v>
      </c>
      <c r="CD21" s="283">
        <f t="shared" si="26"/>
        <v>106</v>
      </c>
      <c r="CE21" s="283">
        <f t="shared" si="27"/>
        <v>442</v>
      </c>
      <c r="CF21" s="283">
        <f t="shared" si="28"/>
        <v>2763</v>
      </c>
      <c r="CG21" s="283">
        <f t="shared" si="48"/>
        <v>0</v>
      </c>
      <c r="CH21" s="283">
        <f t="shared" si="49"/>
        <v>51</v>
      </c>
      <c r="CI21" s="283">
        <f t="shared" si="50"/>
        <v>5</v>
      </c>
      <c r="CJ21" s="283">
        <f t="shared" si="51"/>
        <v>0</v>
      </c>
      <c r="CK21" s="283">
        <f t="shared" si="52"/>
        <v>2000</v>
      </c>
      <c r="CL21" s="283">
        <f t="shared" si="53"/>
        <v>707</v>
      </c>
      <c r="CM21" s="283">
        <f t="shared" si="54"/>
        <v>16104</v>
      </c>
      <c r="CN21" s="283">
        <f t="shared" si="55"/>
        <v>0</v>
      </c>
      <c r="CO21" s="283">
        <f t="shared" si="56"/>
        <v>12998</v>
      </c>
      <c r="CP21" s="283">
        <f t="shared" si="57"/>
        <v>30</v>
      </c>
      <c r="CQ21" s="283">
        <f t="shared" si="58"/>
        <v>49</v>
      </c>
      <c r="CR21" s="283">
        <f t="shared" si="59"/>
        <v>2118</v>
      </c>
      <c r="CS21" s="283">
        <f t="shared" si="60"/>
        <v>909</v>
      </c>
      <c r="CT21" s="283">
        <f t="shared" si="31"/>
        <v>11738</v>
      </c>
      <c r="CU21" s="283">
        <f t="shared" si="32"/>
        <v>0</v>
      </c>
      <c r="CV21" s="283">
        <f t="shared" si="33"/>
        <v>11277</v>
      </c>
      <c r="CW21" s="283">
        <f t="shared" si="34"/>
        <v>24</v>
      </c>
      <c r="CX21" s="283">
        <f t="shared" si="35"/>
        <v>49</v>
      </c>
      <c r="CY21" s="283">
        <f t="shared" si="36"/>
        <v>0</v>
      </c>
      <c r="CZ21" s="283">
        <f t="shared" si="37"/>
        <v>388</v>
      </c>
      <c r="DA21" s="283">
        <f t="shared" si="38"/>
        <v>4366</v>
      </c>
      <c r="DB21" s="283">
        <f t="shared" si="61"/>
        <v>0</v>
      </c>
      <c r="DC21" s="283">
        <f t="shared" si="62"/>
        <v>1721</v>
      </c>
      <c r="DD21" s="283">
        <f t="shared" si="63"/>
        <v>6</v>
      </c>
      <c r="DE21" s="283">
        <f t="shared" si="64"/>
        <v>0</v>
      </c>
      <c r="DF21" s="283">
        <f t="shared" si="65"/>
        <v>2118</v>
      </c>
      <c r="DG21" s="283">
        <f t="shared" si="66"/>
        <v>521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133653</v>
      </c>
      <c r="E22" s="283">
        <f t="shared" si="1"/>
        <v>90602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57910</v>
      </c>
      <c r="K22" s="283">
        <v>24799</v>
      </c>
      <c r="L22" s="283">
        <v>33111</v>
      </c>
      <c r="M22" s="283">
        <v>0</v>
      </c>
      <c r="N22" s="283">
        <f t="shared" si="4"/>
        <v>6105</v>
      </c>
      <c r="O22" s="283">
        <v>77</v>
      </c>
      <c r="P22" s="283">
        <v>6028</v>
      </c>
      <c r="Q22" s="283">
        <v>0</v>
      </c>
      <c r="R22" s="283">
        <f t="shared" si="5"/>
        <v>25737</v>
      </c>
      <c r="S22" s="283">
        <v>1954</v>
      </c>
      <c r="T22" s="283">
        <v>23783</v>
      </c>
      <c r="U22" s="283">
        <v>0</v>
      </c>
      <c r="V22" s="283">
        <f t="shared" si="6"/>
        <v>132</v>
      </c>
      <c r="W22" s="283">
        <v>0</v>
      </c>
      <c r="X22" s="283">
        <v>132</v>
      </c>
      <c r="Y22" s="283">
        <v>0</v>
      </c>
      <c r="Z22" s="283">
        <f t="shared" si="7"/>
        <v>718</v>
      </c>
      <c r="AA22" s="283">
        <v>0</v>
      </c>
      <c r="AB22" s="283">
        <v>718</v>
      </c>
      <c r="AC22" s="283">
        <v>0</v>
      </c>
      <c r="AD22" s="283">
        <f t="shared" si="8"/>
        <v>36079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35373</v>
      </c>
      <c r="AJ22" s="283">
        <v>0</v>
      </c>
      <c r="AK22" s="283">
        <v>0</v>
      </c>
      <c r="AL22" s="283">
        <v>35373</v>
      </c>
      <c r="AM22" s="283">
        <f t="shared" si="11"/>
        <v>557</v>
      </c>
      <c r="AN22" s="283">
        <v>0</v>
      </c>
      <c r="AO22" s="283">
        <v>0</v>
      </c>
      <c r="AP22" s="283">
        <v>557</v>
      </c>
      <c r="AQ22" s="283">
        <f t="shared" si="12"/>
        <v>53</v>
      </c>
      <c r="AR22" s="283">
        <v>0</v>
      </c>
      <c r="AS22" s="283">
        <v>0</v>
      </c>
      <c r="AT22" s="283">
        <v>53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96</v>
      </c>
      <c r="AZ22" s="283">
        <v>0</v>
      </c>
      <c r="BA22" s="283">
        <v>0</v>
      </c>
      <c r="BB22" s="283">
        <v>96</v>
      </c>
      <c r="BC22" s="283">
        <f t="shared" si="15"/>
        <v>6972</v>
      </c>
      <c r="BD22" s="283">
        <f t="shared" si="16"/>
        <v>3122</v>
      </c>
      <c r="BE22" s="283">
        <v>0</v>
      </c>
      <c r="BF22" s="283">
        <v>1734</v>
      </c>
      <c r="BG22" s="283">
        <v>1079</v>
      </c>
      <c r="BH22" s="283">
        <v>0</v>
      </c>
      <c r="BI22" s="283">
        <v>0</v>
      </c>
      <c r="BJ22" s="283">
        <v>309</v>
      </c>
      <c r="BK22" s="283">
        <f t="shared" si="18"/>
        <v>3850</v>
      </c>
      <c r="BL22" s="283">
        <v>0</v>
      </c>
      <c r="BM22" s="283">
        <v>3811</v>
      </c>
      <c r="BN22" s="283">
        <v>39</v>
      </c>
      <c r="BO22" s="283">
        <v>0</v>
      </c>
      <c r="BP22" s="283">
        <v>0</v>
      </c>
      <c r="BQ22" s="283">
        <v>0</v>
      </c>
      <c r="BR22" s="283">
        <f t="shared" si="41"/>
        <v>93724</v>
      </c>
      <c r="BS22" s="283">
        <f t="shared" si="42"/>
        <v>0</v>
      </c>
      <c r="BT22" s="283">
        <f t="shared" si="43"/>
        <v>59644</v>
      </c>
      <c r="BU22" s="283">
        <f t="shared" si="44"/>
        <v>7184</v>
      </c>
      <c r="BV22" s="283">
        <f t="shared" si="45"/>
        <v>25737</v>
      </c>
      <c r="BW22" s="283">
        <f t="shared" si="46"/>
        <v>132</v>
      </c>
      <c r="BX22" s="283">
        <f t="shared" si="47"/>
        <v>1027</v>
      </c>
      <c r="BY22" s="283">
        <f t="shared" si="21"/>
        <v>90602</v>
      </c>
      <c r="BZ22" s="283">
        <f t="shared" si="22"/>
        <v>0</v>
      </c>
      <c r="CA22" s="283">
        <f t="shared" si="23"/>
        <v>57910</v>
      </c>
      <c r="CB22" s="283">
        <f t="shared" si="24"/>
        <v>6105</v>
      </c>
      <c r="CC22" s="283">
        <f t="shared" si="25"/>
        <v>25737</v>
      </c>
      <c r="CD22" s="283">
        <f t="shared" si="26"/>
        <v>132</v>
      </c>
      <c r="CE22" s="283">
        <f t="shared" si="27"/>
        <v>718</v>
      </c>
      <c r="CF22" s="283">
        <f t="shared" si="28"/>
        <v>3122</v>
      </c>
      <c r="CG22" s="283">
        <f t="shared" si="48"/>
        <v>0</v>
      </c>
      <c r="CH22" s="283">
        <f t="shared" si="49"/>
        <v>1734</v>
      </c>
      <c r="CI22" s="283">
        <f t="shared" si="50"/>
        <v>1079</v>
      </c>
      <c r="CJ22" s="283">
        <f t="shared" si="51"/>
        <v>0</v>
      </c>
      <c r="CK22" s="283">
        <f t="shared" si="52"/>
        <v>0</v>
      </c>
      <c r="CL22" s="283">
        <f t="shared" si="53"/>
        <v>309</v>
      </c>
      <c r="CM22" s="283">
        <f t="shared" si="54"/>
        <v>39929</v>
      </c>
      <c r="CN22" s="283">
        <f t="shared" si="55"/>
        <v>0</v>
      </c>
      <c r="CO22" s="283">
        <f t="shared" si="56"/>
        <v>39184</v>
      </c>
      <c r="CP22" s="283">
        <f t="shared" si="57"/>
        <v>596</v>
      </c>
      <c r="CQ22" s="283">
        <f t="shared" si="58"/>
        <v>53</v>
      </c>
      <c r="CR22" s="283">
        <f t="shared" si="59"/>
        <v>0</v>
      </c>
      <c r="CS22" s="283">
        <f t="shared" si="60"/>
        <v>96</v>
      </c>
      <c r="CT22" s="283">
        <f t="shared" si="31"/>
        <v>36079</v>
      </c>
      <c r="CU22" s="283">
        <f t="shared" si="32"/>
        <v>0</v>
      </c>
      <c r="CV22" s="283">
        <f t="shared" si="33"/>
        <v>35373</v>
      </c>
      <c r="CW22" s="283">
        <f t="shared" si="34"/>
        <v>557</v>
      </c>
      <c r="CX22" s="283">
        <f t="shared" si="35"/>
        <v>53</v>
      </c>
      <c r="CY22" s="283">
        <f t="shared" si="36"/>
        <v>0</v>
      </c>
      <c r="CZ22" s="283">
        <f t="shared" si="37"/>
        <v>96</v>
      </c>
      <c r="DA22" s="283">
        <f t="shared" si="38"/>
        <v>3850</v>
      </c>
      <c r="DB22" s="283">
        <f t="shared" si="61"/>
        <v>0</v>
      </c>
      <c r="DC22" s="283">
        <f t="shared" si="62"/>
        <v>3811</v>
      </c>
      <c r="DD22" s="283">
        <f t="shared" si="63"/>
        <v>39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6383</v>
      </c>
      <c r="E23" s="283">
        <f t="shared" si="1"/>
        <v>3708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2786</v>
      </c>
      <c r="K23" s="283">
        <v>0</v>
      </c>
      <c r="L23" s="283">
        <v>2786</v>
      </c>
      <c r="M23" s="283">
        <v>0</v>
      </c>
      <c r="N23" s="283">
        <f t="shared" si="4"/>
        <v>34</v>
      </c>
      <c r="O23" s="283">
        <v>0</v>
      </c>
      <c r="P23" s="283">
        <v>34</v>
      </c>
      <c r="Q23" s="283">
        <v>0</v>
      </c>
      <c r="R23" s="283">
        <f t="shared" si="5"/>
        <v>871</v>
      </c>
      <c r="S23" s="283">
        <v>0</v>
      </c>
      <c r="T23" s="283">
        <v>871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17</v>
      </c>
      <c r="AA23" s="283">
        <v>0</v>
      </c>
      <c r="AB23" s="283">
        <v>17</v>
      </c>
      <c r="AC23" s="283">
        <v>0</v>
      </c>
      <c r="AD23" s="283">
        <f t="shared" si="8"/>
        <v>836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831</v>
      </c>
      <c r="AJ23" s="283">
        <v>0</v>
      </c>
      <c r="AK23" s="283">
        <v>0</v>
      </c>
      <c r="AL23" s="283">
        <v>831</v>
      </c>
      <c r="AM23" s="283">
        <f t="shared" si="11"/>
        <v>4</v>
      </c>
      <c r="AN23" s="283">
        <v>0</v>
      </c>
      <c r="AO23" s="283">
        <v>0</v>
      </c>
      <c r="AP23" s="283">
        <v>4</v>
      </c>
      <c r="AQ23" s="283">
        <f t="shared" si="12"/>
        <v>1</v>
      </c>
      <c r="AR23" s="283">
        <v>0</v>
      </c>
      <c r="AS23" s="283">
        <v>0</v>
      </c>
      <c r="AT23" s="283">
        <v>1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1839</v>
      </c>
      <c r="BD23" s="283">
        <f t="shared" si="16"/>
        <v>818</v>
      </c>
      <c r="BE23" s="283">
        <v>0</v>
      </c>
      <c r="BF23" s="283">
        <v>560</v>
      </c>
      <c r="BG23" s="283">
        <v>11</v>
      </c>
      <c r="BH23" s="283">
        <v>118</v>
      </c>
      <c r="BI23" s="283">
        <v>0</v>
      </c>
      <c r="BJ23" s="283">
        <v>129</v>
      </c>
      <c r="BK23" s="283">
        <f t="shared" si="18"/>
        <v>1021</v>
      </c>
      <c r="BL23" s="283">
        <v>0</v>
      </c>
      <c r="BM23" s="283">
        <v>969</v>
      </c>
      <c r="BN23" s="283">
        <v>5</v>
      </c>
      <c r="BO23" s="283">
        <v>37</v>
      </c>
      <c r="BP23" s="283">
        <v>0</v>
      </c>
      <c r="BQ23" s="283">
        <v>10</v>
      </c>
      <c r="BR23" s="283">
        <f t="shared" si="41"/>
        <v>4526</v>
      </c>
      <c r="BS23" s="283">
        <f t="shared" si="42"/>
        <v>0</v>
      </c>
      <c r="BT23" s="283">
        <f t="shared" si="43"/>
        <v>3346</v>
      </c>
      <c r="BU23" s="283">
        <f t="shared" si="44"/>
        <v>45</v>
      </c>
      <c r="BV23" s="283">
        <f t="shared" si="45"/>
        <v>989</v>
      </c>
      <c r="BW23" s="283">
        <f t="shared" si="46"/>
        <v>0</v>
      </c>
      <c r="BX23" s="283">
        <f t="shared" si="47"/>
        <v>146</v>
      </c>
      <c r="BY23" s="283">
        <f t="shared" si="21"/>
        <v>3708</v>
      </c>
      <c r="BZ23" s="283">
        <f t="shared" si="22"/>
        <v>0</v>
      </c>
      <c r="CA23" s="283">
        <f t="shared" si="23"/>
        <v>2786</v>
      </c>
      <c r="CB23" s="283">
        <f t="shared" si="24"/>
        <v>34</v>
      </c>
      <c r="CC23" s="283">
        <f t="shared" si="25"/>
        <v>871</v>
      </c>
      <c r="CD23" s="283">
        <f t="shared" si="26"/>
        <v>0</v>
      </c>
      <c r="CE23" s="283">
        <f t="shared" si="27"/>
        <v>17</v>
      </c>
      <c r="CF23" s="283">
        <f t="shared" si="28"/>
        <v>818</v>
      </c>
      <c r="CG23" s="283">
        <f t="shared" si="48"/>
        <v>0</v>
      </c>
      <c r="CH23" s="283">
        <f t="shared" si="49"/>
        <v>560</v>
      </c>
      <c r="CI23" s="283">
        <f t="shared" si="50"/>
        <v>11</v>
      </c>
      <c r="CJ23" s="283">
        <f t="shared" si="51"/>
        <v>118</v>
      </c>
      <c r="CK23" s="283">
        <f t="shared" si="52"/>
        <v>0</v>
      </c>
      <c r="CL23" s="283">
        <f t="shared" si="53"/>
        <v>129</v>
      </c>
      <c r="CM23" s="283">
        <f t="shared" si="54"/>
        <v>1857</v>
      </c>
      <c r="CN23" s="283">
        <f t="shared" si="55"/>
        <v>0</v>
      </c>
      <c r="CO23" s="283">
        <f t="shared" si="56"/>
        <v>1800</v>
      </c>
      <c r="CP23" s="283">
        <f t="shared" si="57"/>
        <v>9</v>
      </c>
      <c r="CQ23" s="283">
        <f t="shared" si="58"/>
        <v>38</v>
      </c>
      <c r="CR23" s="283">
        <f t="shared" si="59"/>
        <v>0</v>
      </c>
      <c r="CS23" s="283">
        <f t="shared" si="60"/>
        <v>10</v>
      </c>
      <c r="CT23" s="283">
        <f t="shared" si="31"/>
        <v>836</v>
      </c>
      <c r="CU23" s="283">
        <f t="shared" si="32"/>
        <v>0</v>
      </c>
      <c r="CV23" s="283">
        <f t="shared" si="33"/>
        <v>831</v>
      </c>
      <c r="CW23" s="283">
        <f t="shared" si="34"/>
        <v>4</v>
      </c>
      <c r="CX23" s="283">
        <f t="shared" si="35"/>
        <v>1</v>
      </c>
      <c r="CY23" s="283">
        <f t="shared" si="36"/>
        <v>0</v>
      </c>
      <c r="CZ23" s="283">
        <f t="shared" si="37"/>
        <v>0</v>
      </c>
      <c r="DA23" s="283">
        <f t="shared" si="38"/>
        <v>1021</v>
      </c>
      <c r="DB23" s="283">
        <f t="shared" si="61"/>
        <v>0</v>
      </c>
      <c r="DC23" s="283">
        <f t="shared" si="62"/>
        <v>969</v>
      </c>
      <c r="DD23" s="283">
        <f t="shared" si="63"/>
        <v>5</v>
      </c>
      <c r="DE23" s="283">
        <f t="shared" si="64"/>
        <v>37</v>
      </c>
      <c r="DF23" s="283">
        <f t="shared" si="65"/>
        <v>0</v>
      </c>
      <c r="DG23" s="283">
        <f t="shared" si="66"/>
        <v>10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86733</v>
      </c>
      <c r="E24" s="283">
        <f t="shared" si="1"/>
        <v>63213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52587</v>
      </c>
      <c r="K24" s="283">
        <v>0</v>
      </c>
      <c r="L24" s="283">
        <v>52587</v>
      </c>
      <c r="M24" s="283">
        <v>0</v>
      </c>
      <c r="N24" s="283">
        <f t="shared" si="4"/>
        <v>2443</v>
      </c>
      <c r="O24" s="283">
        <v>2443</v>
      </c>
      <c r="P24" s="283">
        <v>0</v>
      </c>
      <c r="Q24" s="283">
        <v>0</v>
      </c>
      <c r="R24" s="283">
        <f t="shared" si="5"/>
        <v>7968</v>
      </c>
      <c r="S24" s="283">
        <v>16</v>
      </c>
      <c r="T24" s="283">
        <v>7952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215</v>
      </c>
      <c r="AA24" s="283">
        <v>215</v>
      </c>
      <c r="AB24" s="283">
        <v>0</v>
      </c>
      <c r="AC24" s="283">
        <v>0</v>
      </c>
      <c r="AD24" s="283">
        <f t="shared" si="8"/>
        <v>19856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19677</v>
      </c>
      <c r="AJ24" s="283">
        <v>17</v>
      </c>
      <c r="AK24" s="283">
        <v>0</v>
      </c>
      <c r="AL24" s="283">
        <v>19660</v>
      </c>
      <c r="AM24" s="283">
        <f t="shared" si="11"/>
        <v>63</v>
      </c>
      <c r="AN24" s="283">
        <v>0</v>
      </c>
      <c r="AO24" s="283">
        <v>0</v>
      </c>
      <c r="AP24" s="283">
        <v>63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116</v>
      </c>
      <c r="AZ24" s="283">
        <v>14</v>
      </c>
      <c r="BA24" s="283">
        <v>0</v>
      </c>
      <c r="BB24" s="283">
        <v>102</v>
      </c>
      <c r="BC24" s="283">
        <f t="shared" si="15"/>
        <v>3664</v>
      </c>
      <c r="BD24" s="283">
        <f t="shared" si="16"/>
        <v>3168</v>
      </c>
      <c r="BE24" s="283">
        <v>0</v>
      </c>
      <c r="BF24" s="283">
        <v>596</v>
      </c>
      <c r="BG24" s="283">
        <v>715</v>
      </c>
      <c r="BH24" s="283">
        <v>0</v>
      </c>
      <c r="BI24" s="283">
        <v>0</v>
      </c>
      <c r="BJ24" s="283">
        <v>1857</v>
      </c>
      <c r="BK24" s="283">
        <f t="shared" si="18"/>
        <v>496</v>
      </c>
      <c r="BL24" s="283">
        <v>0</v>
      </c>
      <c r="BM24" s="283">
        <v>235</v>
      </c>
      <c r="BN24" s="283">
        <v>34</v>
      </c>
      <c r="BO24" s="283">
        <v>0</v>
      </c>
      <c r="BP24" s="283">
        <v>17</v>
      </c>
      <c r="BQ24" s="283">
        <v>210</v>
      </c>
      <c r="BR24" s="283">
        <f t="shared" si="41"/>
        <v>66381</v>
      </c>
      <c r="BS24" s="283">
        <f t="shared" si="42"/>
        <v>0</v>
      </c>
      <c r="BT24" s="283">
        <f t="shared" si="43"/>
        <v>53183</v>
      </c>
      <c r="BU24" s="283">
        <f t="shared" si="44"/>
        <v>3158</v>
      </c>
      <c r="BV24" s="283">
        <f t="shared" si="45"/>
        <v>7968</v>
      </c>
      <c r="BW24" s="283">
        <f t="shared" si="46"/>
        <v>0</v>
      </c>
      <c r="BX24" s="283">
        <f t="shared" si="47"/>
        <v>2072</v>
      </c>
      <c r="BY24" s="283">
        <f t="shared" si="21"/>
        <v>63213</v>
      </c>
      <c r="BZ24" s="283">
        <f t="shared" si="22"/>
        <v>0</v>
      </c>
      <c r="CA24" s="283">
        <f t="shared" si="23"/>
        <v>52587</v>
      </c>
      <c r="CB24" s="283">
        <f t="shared" si="24"/>
        <v>2443</v>
      </c>
      <c r="CC24" s="283">
        <f t="shared" si="25"/>
        <v>7968</v>
      </c>
      <c r="CD24" s="283">
        <f t="shared" si="26"/>
        <v>0</v>
      </c>
      <c r="CE24" s="283">
        <f t="shared" si="27"/>
        <v>215</v>
      </c>
      <c r="CF24" s="283">
        <f t="shared" si="28"/>
        <v>3168</v>
      </c>
      <c r="CG24" s="283">
        <f t="shared" si="48"/>
        <v>0</v>
      </c>
      <c r="CH24" s="283">
        <f t="shared" si="49"/>
        <v>596</v>
      </c>
      <c r="CI24" s="283">
        <f t="shared" si="50"/>
        <v>715</v>
      </c>
      <c r="CJ24" s="283">
        <f t="shared" si="51"/>
        <v>0</v>
      </c>
      <c r="CK24" s="283">
        <f t="shared" si="52"/>
        <v>0</v>
      </c>
      <c r="CL24" s="283">
        <f t="shared" si="53"/>
        <v>1857</v>
      </c>
      <c r="CM24" s="283">
        <f t="shared" si="54"/>
        <v>20352</v>
      </c>
      <c r="CN24" s="283">
        <f t="shared" si="55"/>
        <v>0</v>
      </c>
      <c r="CO24" s="283">
        <f t="shared" si="56"/>
        <v>19912</v>
      </c>
      <c r="CP24" s="283">
        <f t="shared" si="57"/>
        <v>97</v>
      </c>
      <c r="CQ24" s="283">
        <f t="shared" si="58"/>
        <v>0</v>
      </c>
      <c r="CR24" s="283">
        <f t="shared" si="59"/>
        <v>17</v>
      </c>
      <c r="CS24" s="283">
        <f t="shared" si="60"/>
        <v>326</v>
      </c>
      <c r="CT24" s="283">
        <f t="shared" si="31"/>
        <v>19856</v>
      </c>
      <c r="CU24" s="283">
        <f t="shared" si="32"/>
        <v>0</v>
      </c>
      <c r="CV24" s="283">
        <f t="shared" si="33"/>
        <v>19677</v>
      </c>
      <c r="CW24" s="283">
        <f t="shared" si="34"/>
        <v>63</v>
      </c>
      <c r="CX24" s="283">
        <f t="shared" si="35"/>
        <v>0</v>
      </c>
      <c r="CY24" s="283">
        <f t="shared" si="36"/>
        <v>0</v>
      </c>
      <c r="CZ24" s="283">
        <f t="shared" si="37"/>
        <v>116</v>
      </c>
      <c r="DA24" s="283">
        <f t="shared" si="38"/>
        <v>496</v>
      </c>
      <c r="DB24" s="283">
        <f t="shared" si="61"/>
        <v>0</v>
      </c>
      <c r="DC24" s="283">
        <f t="shared" si="62"/>
        <v>235</v>
      </c>
      <c r="DD24" s="283">
        <f t="shared" si="63"/>
        <v>34</v>
      </c>
      <c r="DE24" s="283">
        <f t="shared" si="64"/>
        <v>0</v>
      </c>
      <c r="DF24" s="283">
        <f t="shared" si="65"/>
        <v>17</v>
      </c>
      <c r="DG24" s="283">
        <f t="shared" si="66"/>
        <v>210</v>
      </c>
      <c r="DH24" s="283">
        <v>0</v>
      </c>
      <c r="DI24" s="283">
        <f t="shared" si="40"/>
        <v>12</v>
      </c>
      <c r="DJ24" s="283">
        <v>9</v>
      </c>
      <c r="DK24" s="283">
        <v>0</v>
      </c>
      <c r="DL24" s="283">
        <v>0</v>
      </c>
      <c r="DM24" s="283">
        <v>3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50187</v>
      </c>
      <c r="E25" s="283">
        <f t="shared" si="1"/>
        <v>32617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25524</v>
      </c>
      <c r="K25" s="283">
        <v>1</v>
      </c>
      <c r="L25" s="283">
        <v>25523</v>
      </c>
      <c r="M25" s="283">
        <v>0</v>
      </c>
      <c r="N25" s="283">
        <f t="shared" si="4"/>
        <v>2200</v>
      </c>
      <c r="O25" s="283">
        <v>1</v>
      </c>
      <c r="P25" s="283">
        <v>2199</v>
      </c>
      <c r="Q25" s="283">
        <v>0</v>
      </c>
      <c r="R25" s="283">
        <f t="shared" si="5"/>
        <v>4423</v>
      </c>
      <c r="S25" s="283">
        <v>0</v>
      </c>
      <c r="T25" s="283">
        <v>4423</v>
      </c>
      <c r="U25" s="283">
        <v>0</v>
      </c>
      <c r="V25" s="283">
        <f t="shared" si="6"/>
        <v>109</v>
      </c>
      <c r="W25" s="283">
        <v>1</v>
      </c>
      <c r="X25" s="283">
        <v>108</v>
      </c>
      <c r="Y25" s="283">
        <v>0</v>
      </c>
      <c r="Z25" s="283">
        <f t="shared" si="7"/>
        <v>361</v>
      </c>
      <c r="AA25" s="283">
        <v>1</v>
      </c>
      <c r="AB25" s="283">
        <v>360</v>
      </c>
      <c r="AC25" s="283">
        <v>0</v>
      </c>
      <c r="AD25" s="283">
        <f t="shared" si="8"/>
        <v>12171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11821</v>
      </c>
      <c r="AJ25" s="283">
        <v>0</v>
      </c>
      <c r="AK25" s="283">
        <v>415</v>
      </c>
      <c r="AL25" s="283">
        <v>11406</v>
      </c>
      <c r="AM25" s="283">
        <f t="shared" si="11"/>
        <v>86</v>
      </c>
      <c r="AN25" s="283">
        <v>0</v>
      </c>
      <c r="AO25" s="283">
        <v>36</v>
      </c>
      <c r="AP25" s="283">
        <v>50</v>
      </c>
      <c r="AQ25" s="283">
        <f t="shared" si="12"/>
        <v>172</v>
      </c>
      <c r="AR25" s="283">
        <v>0</v>
      </c>
      <c r="AS25" s="283">
        <v>172</v>
      </c>
      <c r="AT25" s="283">
        <v>0</v>
      </c>
      <c r="AU25" s="283">
        <f t="shared" si="13"/>
        <v>12</v>
      </c>
      <c r="AV25" s="283">
        <v>0</v>
      </c>
      <c r="AW25" s="283">
        <v>0</v>
      </c>
      <c r="AX25" s="283">
        <v>12</v>
      </c>
      <c r="AY25" s="283">
        <f t="shared" si="14"/>
        <v>80</v>
      </c>
      <c r="AZ25" s="283">
        <v>0</v>
      </c>
      <c r="BA25" s="283">
        <v>0</v>
      </c>
      <c r="BB25" s="283">
        <v>80</v>
      </c>
      <c r="BC25" s="283">
        <f t="shared" si="15"/>
        <v>5399</v>
      </c>
      <c r="BD25" s="283">
        <f t="shared" si="16"/>
        <v>3057</v>
      </c>
      <c r="BE25" s="283">
        <v>0</v>
      </c>
      <c r="BF25" s="283">
        <v>297</v>
      </c>
      <c r="BG25" s="283">
        <v>519</v>
      </c>
      <c r="BH25" s="283">
        <v>41</v>
      </c>
      <c r="BI25" s="283">
        <v>882</v>
      </c>
      <c r="BJ25" s="283">
        <v>1318</v>
      </c>
      <c r="BK25" s="283">
        <f t="shared" si="18"/>
        <v>2342</v>
      </c>
      <c r="BL25" s="283">
        <v>0</v>
      </c>
      <c r="BM25" s="283">
        <v>65</v>
      </c>
      <c r="BN25" s="283">
        <v>31</v>
      </c>
      <c r="BO25" s="283">
        <v>0</v>
      </c>
      <c r="BP25" s="283">
        <v>2187</v>
      </c>
      <c r="BQ25" s="283">
        <v>59</v>
      </c>
      <c r="BR25" s="283">
        <f t="shared" si="41"/>
        <v>35674</v>
      </c>
      <c r="BS25" s="283">
        <f t="shared" si="42"/>
        <v>0</v>
      </c>
      <c r="BT25" s="283">
        <f t="shared" si="43"/>
        <v>25821</v>
      </c>
      <c r="BU25" s="283">
        <f t="shared" si="44"/>
        <v>2719</v>
      </c>
      <c r="BV25" s="283">
        <f t="shared" si="45"/>
        <v>4464</v>
      </c>
      <c r="BW25" s="283">
        <f t="shared" si="46"/>
        <v>991</v>
      </c>
      <c r="BX25" s="283">
        <f t="shared" si="47"/>
        <v>1679</v>
      </c>
      <c r="BY25" s="283">
        <f t="shared" si="21"/>
        <v>32617</v>
      </c>
      <c r="BZ25" s="283">
        <f t="shared" si="22"/>
        <v>0</v>
      </c>
      <c r="CA25" s="283">
        <f t="shared" si="23"/>
        <v>25524</v>
      </c>
      <c r="CB25" s="283">
        <f t="shared" si="24"/>
        <v>2200</v>
      </c>
      <c r="CC25" s="283">
        <f t="shared" si="25"/>
        <v>4423</v>
      </c>
      <c r="CD25" s="283">
        <f t="shared" si="26"/>
        <v>109</v>
      </c>
      <c r="CE25" s="283">
        <f t="shared" si="27"/>
        <v>361</v>
      </c>
      <c r="CF25" s="283">
        <f t="shared" si="28"/>
        <v>3057</v>
      </c>
      <c r="CG25" s="283">
        <f t="shared" si="48"/>
        <v>0</v>
      </c>
      <c r="CH25" s="283">
        <f t="shared" si="49"/>
        <v>297</v>
      </c>
      <c r="CI25" s="283">
        <f t="shared" si="50"/>
        <v>519</v>
      </c>
      <c r="CJ25" s="283">
        <f t="shared" si="51"/>
        <v>41</v>
      </c>
      <c r="CK25" s="283">
        <f t="shared" si="52"/>
        <v>882</v>
      </c>
      <c r="CL25" s="283">
        <f t="shared" si="53"/>
        <v>1318</v>
      </c>
      <c r="CM25" s="283">
        <f t="shared" si="54"/>
        <v>14513</v>
      </c>
      <c r="CN25" s="283">
        <f t="shared" si="55"/>
        <v>0</v>
      </c>
      <c r="CO25" s="283">
        <f t="shared" si="56"/>
        <v>11886</v>
      </c>
      <c r="CP25" s="283">
        <f t="shared" si="57"/>
        <v>117</v>
      </c>
      <c r="CQ25" s="283">
        <f t="shared" si="58"/>
        <v>172</v>
      </c>
      <c r="CR25" s="283">
        <f t="shared" si="59"/>
        <v>2199</v>
      </c>
      <c r="CS25" s="283">
        <f t="shared" si="60"/>
        <v>139</v>
      </c>
      <c r="CT25" s="283">
        <f t="shared" si="31"/>
        <v>12171</v>
      </c>
      <c r="CU25" s="283">
        <f t="shared" si="32"/>
        <v>0</v>
      </c>
      <c r="CV25" s="283">
        <f t="shared" si="33"/>
        <v>11821</v>
      </c>
      <c r="CW25" s="283">
        <f t="shared" si="34"/>
        <v>86</v>
      </c>
      <c r="CX25" s="283">
        <f t="shared" si="35"/>
        <v>172</v>
      </c>
      <c r="CY25" s="283">
        <f t="shared" si="36"/>
        <v>12</v>
      </c>
      <c r="CZ25" s="283">
        <f t="shared" si="37"/>
        <v>80</v>
      </c>
      <c r="DA25" s="283">
        <f t="shared" si="38"/>
        <v>2342</v>
      </c>
      <c r="DB25" s="283">
        <f t="shared" si="61"/>
        <v>0</v>
      </c>
      <c r="DC25" s="283">
        <f t="shared" si="62"/>
        <v>65</v>
      </c>
      <c r="DD25" s="283">
        <f t="shared" si="63"/>
        <v>31</v>
      </c>
      <c r="DE25" s="283">
        <f t="shared" si="64"/>
        <v>0</v>
      </c>
      <c r="DF25" s="283">
        <f t="shared" si="65"/>
        <v>2187</v>
      </c>
      <c r="DG25" s="283">
        <f t="shared" si="66"/>
        <v>59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54740</v>
      </c>
      <c r="E26" s="283">
        <f t="shared" si="1"/>
        <v>41574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33827</v>
      </c>
      <c r="K26" s="283">
        <v>0</v>
      </c>
      <c r="L26" s="283">
        <v>33827</v>
      </c>
      <c r="M26" s="283">
        <v>0</v>
      </c>
      <c r="N26" s="283">
        <f t="shared" si="4"/>
        <v>729</v>
      </c>
      <c r="O26" s="283">
        <v>0</v>
      </c>
      <c r="P26" s="283">
        <v>729</v>
      </c>
      <c r="Q26" s="283">
        <v>0</v>
      </c>
      <c r="R26" s="283">
        <f t="shared" si="5"/>
        <v>6343</v>
      </c>
      <c r="S26" s="283">
        <v>0</v>
      </c>
      <c r="T26" s="283">
        <v>6343</v>
      </c>
      <c r="U26" s="283">
        <v>0</v>
      </c>
      <c r="V26" s="283">
        <f t="shared" si="6"/>
        <v>100</v>
      </c>
      <c r="W26" s="283">
        <v>44</v>
      </c>
      <c r="X26" s="283">
        <v>56</v>
      </c>
      <c r="Y26" s="283">
        <v>0</v>
      </c>
      <c r="Z26" s="283">
        <f t="shared" si="7"/>
        <v>575</v>
      </c>
      <c r="AA26" s="283">
        <v>0</v>
      </c>
      <c r="AB26" s="283">
        <v>575</v>
      </c>
      <c r="AC26" s="283">
        <v>0</v>
      </c>
      <c r="AD26" s="283">
        <f t="shared" si="8"/>
        <v>10119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10119</v>
      </c>
      <c r="AJ26" s="283">
        <v>0</v>
      </c>
      <c r="AK26" s="283">
        <v>0</v>
      </c>
      <c r="AL26" s="283">
        <v>10119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3047</v>
      </c>
      <c r="BD26" s="283">
        <f t="shared" si="16"/>
        <v>1594</v>
      </c>
      <c r="BE26" s="283">
        <v>0</v>
      </c>
      <c r="BF26" s="283">
        <v>291</v>
      </c>
      <c r="BG26" s="283">
        <v>146</v>
      </c>
      <c r="BH26" s="283">
        <v>59</v>
      </c>
      <c r="BI26" s="283">
        <v>2</v>
      </c>
      <c r="BJ26" s="283">
        <v>1096</v>
      </c>
      <c r="BK26" s="283">
        <f t="shared" si="18"/>
        <v>1453</v>
      </c>
      <c r="BL26" s="283">
        <v>0</v>
      </c>
      <c r="BM26" s="283">
        <v>1232</v>
      </c>
      <c r="BN26" s="283">
        <v>0</v>
      </c>
      <c r="BO26" s="283">
        <v>0</v>
      </c>
      <c r="BP26" s="283">
        <v>1</v>
      </c>
      <c r="BQ26" s="283">
        <v>220</v>
      </c>
      <c r="BR26" s="283">
        <f t="shared" si="41"/>
        <v>43168</v>
      </c>
      <c r="BS26" s="283">
        <f t="shared" si="42"/>
        <v>0</v>
      </c>
      <c r="BT26" s="283">
        <f t="shared" si="43"/>
        <v>34118</v>
      </c>
      <c r="BU26" s="283">
        <f t="shared" si="44"/>
        <v>875</v>
      </c>
      <c r="BV26" s="283">
        <f t="shared" si="45"/>
        <v>6402</v>
      </c>
      <c r="BW26" s="283">
        <f t="shared" si="46"/>
        <v>102</v>
      </c>
      <c r="BX26" s="283">
        <f t="shared" si="47"/>
        <v>1671</v>
      </c>
      <c r="BY26" s="283">
        <f t="shared" si="21"/>
        <v>41574</v>
      </c>
      <c r="BZ26" s="283">
        <f t="shared" si="22"/>
        <v>0</v>
      </c>
      <c r="CA26" s="283">
        <f t="shared" si="23"/>
        <v>33827</v>
      </c>
      <c r="CB26" s="283">
        <f t="shared" si="24"/>
        <v>729</v>
      </c>
      <c r="CC26" s="283">
        <f t="shared" si="25"/>
        <v>6343</v>
      </c>
      <c r="CD26" s="283">
        <f t="shared" si="26"/>
        <v>100</v>
      </c>
      <c r="CE26" s="283">
        <f t="shared" si="27"/>
        <v>575</v>
      </c>
      <c r="CF26" s="283">
        <f t="shared" si="28"/>
        <v>1594</v>
      </c>
      <c r="CG26" s="283">
        <f t="shared" si="48"/>
        <v>0</v>
      </c>
      <c r="CH26" s="283">
        <f t="shared" si="49"/>
        <v>291</v>
      </c>
      <c r="CI26" s="283">
        <f t="shared" si="50"/>
        <v>146</v>
      </c>
      <c r="CJ26" s="283">
        <f t="shared" si="51"/>
        <v>59</v>
      </c>
      <c r="CK26" s="283">
        <f t="shared" si="52"/>
        <v>2</v>
      </c>
      <c r="CL26" s="283">
        <f t="shared" si="53"/>
        <v>1096</v>
      </c>
      <c r="CM26" s="283">
        <f t="shared" si="54"/>
        <v>11572</v>
      </c>
      <c r="CN26" s="283">
        <f t="shared" si="55"/>
        <v>0</v>
      </c>
      <c r="CO26" s="283">
        <f t="shared" si="56"/>
        <v>11351</v>
      </c>
      <c r="CP26" s="283">
        <f t="shared" si="57"/>
        <v>0</v>
      </c>
      <c r="CQ26" s="283">
        <f t="shared" si="58"/>
        <v>0</v>
      </c>
      <c r="CR26" s="283">
        <f t="shared" si="59"/>
        <v>1</v>
      </c>
      <c r="CS26" s="283">
        <f t="shared" si="60"/>
        <v>220</v>
      </c>
      <c r="CT26" s="283">
        <f t="shared" si="31"/>
        <v>10119</v>
      </c>
      <c r="CU26" s="283">
        <f t="shared" si="32"/>
        <v>0</v>
      </c>
      <c r="CV26" s="283">
        <f t="shared" si="33"/>
        <v>10119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1453</v>
      </c>
      <c r="DB26" s="283">
        <f t="shared" si="61"/>
        <v>0</v>
      </c>
      <c r="DC26" s="283">
        <f t="shared" si="62"/>
        <v>1232</v>
      </c>
      <c r="DD26" s="283">
        <f t="shared" si="63"/>
        <v>0</v>
      </c>
      <c r="DE26" s="283">
        <f t="shared" si="64"/>
        <v>0</v>
      </c>
      <c r="DF26" s="283">
        <f t="shared" si="65"/>
        <v>1</v>
      </c>
      <c r="DG26" s="283">
        <f t="shared" si="66"/>
        <v>220</v>
      </c>
      <c r="DH26" s="283">
        <v>0</v>
      </c>
      <c r="DI26" s="283">
        <f t="shared" si="40"/>
        <v>1</v>
      </c>
      <c r="DJ26" s="283">
        <v>1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38350</v>
      </c>
      <c r="E27" s="283">
        <f t="shared" si="1"/>
        <v>29963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18026</v>
      </c>
      <c r="K27" s="283">
        <v>0</v>
      </c>
      <c r="L27" s="283">
        <v>18026</v>
      </c>
      <c r="M27" s="283">
        <v>0</v>
      </c>
      <c r="N27" s="283">
        <f t="shared" si="4"/>
        <v>824</v>
      </c>
      <c r="O27" s="283">
        <v>2</v>
      </c>
      <c r="P27" s="283">
        <v>822</v>
      </c>
      <c r="Q27" s="283">
        <v>0</v>
      </c>
      <c r="R27" s="283">
        <f t="shared" si="5"/>
        <v>7754</v>
      </c>
      <c r="S27" s="283">
        <v>0</v>
      </c>
      <c r="T27" s="283">
        <v>7754</v>
      </c>
      <c r="U27" s="283">
        <v>0</v>
      </c>
      <c r="V27" s="283">
        <f t="shared" si="6"/>
        <v>3019</v>
      </c>
      <c r="W27" s="283">
        <v>0</v>
      </c>
      <c r="X27" s="283">
        <v>3019</v>
      </c>
      <c r="Y27" s="283">
        <v>0</v>
      </c>
      <c r="Z27" s="283">
        <f t="shared" si="7"/>
        <v>340</v>
      </c>
      <c r="AA27" s="283">
        <v>0</v>
      </c>
      <c r="AB27" s="283">
        <v>340</v>
      </c>
      <c r="AC27" s="283">
        <v>0</v>
      </c>
      <c r="AD27" s="283">
        <f t="shared" si="8"/>
        <v>5436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5391</v>
      </c>
      <c r="AJ27" s="283">
        <v>0</v>
      </c>
      <c r="AK27" s="283">
        <v>0</v>
      </c>
      <c r="AL27" s="283">
        <v>5391</v>
      </c>
      <c r="AM27" s="283">
        <f t="shared" si="11"/>
        <v>37</v>
      </c>
      <c r="AN27" s="283">
        <v>0</v>
      </c>
      <c r="AO27" s="283">
        <v>0</v>
      </c>
      <c r="AP27" s="283">
        <v>37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8</v>
      </c>
      <c r="AV27" s="283">
        <v>0</v>
      </c>
      <c r="AW27" s="283">
        <v>0</v>
      </c>
      <c r="AX27" s="283">
        <v>8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2951</v>
      </c>
      <c r="BD27" s="283">
        <f t="shared" si="16"/>
        <v>475</v>
      </c>
      <c r="BE27" s="283">
        <v>0</v>
      </c>
      <c r="BF27" s="283">
        <v>78</v>
      </c>
      <c r="BG27" s="283">
        <v>297</v>
      </c>
      <c r="BH27" s="283">
        <v>34</v>
      </c>
      <c r="BI27" s="283">
        <v>66</v>
      </c>
      <c r="BJ27" s="283">
        <v>0</v>
      </c>
      <c r="BK27" s="283">
        <f t="shared" si="18"/>
        <v>2476</v>
      </c>
      <c r="BL27" s="283">
        <v>0</v>
      </c>
      <c r="BM27" s="283">
        <v>500</v>
      </c>
      <c r="BN27" s="283">
        <v>119</v>
      </c>
      <c r="BO27" s="283">
        <v>0</v>
      </c>
      <c r="BP27" s="283">
        <v>1857</v>
      </c>
      <c r="BQ27" s="283">
        <v>0</v>
      </c>
      <c r="BR27" s="283">
        <f t="shared" si="41"/>
        <v>30438</v>
      </c>
      <c r="BS27" s="283">
        <f t="shared" si="42"/>
        <v>0</v>
      </c>
      <c r="BT27" s="283">
        <f t="shared" si="43"/>
        <v>18104</v>
      </c>
      <c r="BU27" s="283">
        <f t="shared" si="44"/>
        <v>1121</v>
      </c>
      <c r="BV27" s="283">
        <f t="shared" si="45"/>
        <v>7788</v>
      </c>
      <c r="BW27" s="283">
        <f t="shared" si="46"/>
        <v>3085</v>
      </c>
      <c r="BX27" s="283">
        <f t="shared" si="47"/>
        <v>340</v>
      </c>
      <c r="BY27" s="283">
        <f t="shared" si="21"/>
        <v>29963</v>
      </c>
      <c r="BZ27" s="283">
        <f t="shared" si="22"/>
        <v>0</v>
      </c>
      <c r="CA27" s="283">
        <f t="shared" si="23"/>
        <v>18026</v>
      </c>
      <c r="CB27" s="283">
        <f t="shared" si="24"/>
        <v>824</v>
      </c>
      <c r="CC27" s="283">
        <f t="shared" si="25"/>
        <v>7754</v>
      </c>
      <c r="CD27" s="283">
        <f t="shared" si="26"/>
        <v>3019</v>
      </c>
      <c r="CE27" s="283">
        <f t="shared" si="27"/>
        <v>340</v>
      </c>
      <c r="CF27" s="283">
        <f t="shared" si="28"/>
        <v>475</v>
      </c>
      <c r="CG27" s="283">
        <f t="shared" si="48"/>
        <v>0</v>
      </c>
      <c r="CH27" s="283">
        <f t="shared" si="49"/>
        <v>78</v>
      </c>
      <c r="CI27" s="283">
        <f t="shared" si="50"/>
        <v>297</v>
      </c>
      <c r="CJ27" s="283">
        <f t="shared" si="51"/>
        <v>34</v>
      </c>
      <c r="CK27" s="283">
        <f t="shared" si="52"/>
        <v>66</v>
      </c>
      <c r="CL27" s="283">
        <f t="shared" si="53"/>
        <v>0</v>
      </c>
      <c r="CM27" s="283">
        <f t="shared" si="54"/>
        <v>7912</v>
      </c>
      <c r="CN27" s="283">
        <f t="shared" si="55"/>
        <v>0</v>
      </c>
      <c r="CO27" s="283">
        <f t="shared" si="56"/>
        <v>5891</v>
      </c>
      <c r="CP27" s="283">
        <f t="shared" si="57"/>
        <v>156</v>
      </c>
      <c r="CQ27" s="283">
        <f t="shared" si="58"/>
        <v>0</v>
      </c>
      <c r="CR27" s="283">
        <f t="shared" si="59"/>
        <v>1865</v>
      </c>
      <c r="CS27" s="283">
        <f t="shared" si="60"/>
        <v>0</v>
      </c>
      <c r="CT27" s="283">
        <f t="shared" si="31"/>
        <v>5436</v>
      </c>
      <c r="CU27" s="283">
        <f t="shared" si="32"/>
        <v>0</v>
      </c>
      <c r="CV27" s="283">
        <f t="shared" si="33"/>
        <v>5391</v>
      </c>
      <c r="CW27" s="283">
        <f t="shared" si="34"/>
        <v>37</v>
      </c>
      <c r="CX27" s="283">
        <f t="shared" si="35"/>
        <v>0</v>
      </c>
      <c r="CY27" s="283">
        <f t="shared" si="36"/>
        <v>8</v>
      </c>
      <c r="CZ27" s="283">
        <f t="shared" si="37"/>
        <v>0</v>
      </c>
      <c r="DA27" s="283">
        <f t="shared" si="38"/>
        <v>2476</v>
      </c>
      <c r="DB27" s="283">
        <f t="shared" si="61"/>
        <v>0</v>
      </c>
      <c r="DC27" s="283">
        <f t="shared" si="62"/>
        <v>500</v>
      </c>
      <c r="DD27" s="283">
        <f t="shared" si="63"/>
        <v>119</v>
      </c>
      <c r="DE27" s="283">
        <f t="shared" si="64"/>
        <v>0</v>
      </c>
      <c r="DF27" s="283">
        <f t="shared" si="65"/>
        <v>1857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12563</v>
      </c>
      <c r="E28" s="283">
        <f t="shared" si="1"/>
        <v>7464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5828</v>
      </c>
      <c r="K28" s="283">
        <v>4939</v>
      </c>
      <c r="L28" s="283">
        <v>889</v>
      </c>
      <c r="M28" s="283">
        <v>0</v>
      </c>
      <c r="N28" s="283">
        <f t="shared" si="4"/>
        <v>110</v>
      </c>
      <c r="O28" s="283">
        <v>56</v>
      </c>
      <c r="P28" s="283">
        <v>54</v>
      </c>
      <c r="Q28" s="283">
        <v>0</v>
      </c>
      <c r="R28" s="283">
        <f t="shared" si="5"/>
        <v>1393</v>
      </c>
      <c r="S28" s="283">
        <v>592</v>
      </c>
      <c r="T28" s="283">
        <v>801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133</v>
      </c>
      <c r="AA28" s="283">
        <v>49</v>
      </c>
      <c r="AB28" s="283">
        <v>0</v>
      </c>
      <c r="AC28" s="283">
        <v>84</v>
      </c>
      <c r="AD28" s="283">
        <f t="shared" si="8"/>
        <v>3822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3822</v>
      </c>
      <c r="AJ28" s="283">
        <v>0</v>
      </c>
      <c r="AK28" s="283">
        <v>0</v>
      </c>
      <c r="AL28" s="283">
        <v>3822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1277</v>
      </c>
      <c r="BD28" s="283">
        <f t="shared" si="16"/>
        <v>551</v>
      </c>
      <c r="BE28" s="283">
        <v>0</v>
      </c>
      <c r="BF28" s="283">
        <v>551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726</v>
      </c>
      <c r="BL28" s="283">
        <v>0</v>
      </c>
      <c r="BM28" s="283">
        <v>726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8015</v>
      </c>
      <c r="BS28" s="283">
        <f t="shared" si="42"/>
        <v>0</v>
      </c>
      <c r="BT28" s="283">
        <f t="shared" si="43"/>
        <v>6379</v>
      </c>
      <c r="BU28" s="283">
        <f t="shared" si="44"/>
        <v>110</v>
      </c>
      <c r="BV28" s="283">
        <f t="shared" si="45"/>
        <v>1393</v>
      </c>
      <c r="BW28" s="283">
        <f t="shared" si="46"/>
        <v>0</v>
      </c>
      <c r="BX28" s="283">
        <f t="shared" si="47"/>
        <v>133</v>
      </c>
      <c r="BY28" s="283">
        <f t="shared" si="21"/>
        <v>7464</v>
      </c>
      <c r="BZ28" s="283">
        <f t="shared" si="22"/>
        <v>0</v>
      </c>
      <c r="CA28" s="283">
        <f t="shared" si="23"/>
        <v>5828</v>
      </c>
      <c r="CB28" s="283">
        <f t="shared" si="24"/>
        <v>110</v>
      </c>
      <c r="CC28" s="283">
        <f t="shared" si="25"/>
        <v>1393</v>
      </c>
      <c r="CD28" s="283">
        <f t="shared" si="26"/>
        <v>0</v>
      </c>
      <c r="CE28" s="283">
        <f t="shared" si="27"/>
        <v>133</v>
      </c>
      <c r="CF28" s="283">
        <f t="shared" si="28"/>
        <v>551</v>
      </c>
      <c r="CG28" s="283">
        <f t="shared" si="48"/>
        <v>0</v>
      </c>
      <c r="CH28" s="283">
        <f t="shared" si="49"/>
        <v>551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4548</v>
      </c>
      <c r="CN28" s="283">
        <f t="shared" si="55"/>
        <v>0</v>
      </c>
      <c r="CO28" s="283">
        <f t="shared" si="56"/>
        <v>4548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3822</v>
      </c>
      <c r="CU28" s="283">
        <f t="shared" si="32"/>
        <v>0</v>
      </c>
      <c r="CV28" s="283">
        <f t="shared" si="33"/>
        <v>3822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726</v>
      </c>
      <c r="DB28" s="283">
        <f t="shared" si="61"/>
        <v>0</v>
      </c>
      <c r="DC28" s="283">
        <f t="shared" si="62"/>
        <v>726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29641</v>
      </c>
      <c r="E29" s="283">
        <f t="shared" si="1"/>
        <v>22316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15410</v>
      </c>
      <c r="K29" s="283">
        <v>0</v>
      </c>
      <c r="L29" s="283">
        <v>15410</v>
      </c>
      <c r="M29" s="283">
        <v>0</v>
      </c>
      <c r="N29" s="283">
        <f t="shared" si="4"/>
        <v>1250</v>
      </c>
      <c r="O29" s="283">
        <v>0</v>
      </c>
      <c r="P29" s="283">
        <v>1250</v>
      </c>
      <c r="Q29" s="283">
        <v>0</v>
      </c>
      <c r="R29" s="283">
        <f t="shared" si="5"/>
        <v>5434</v>
      </c>
      <c r="S29" s="283">
        <v>0</v>
      </c>
      <c r="T29" s="283">
        <v>5434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222</v>
      </c>
      <c r="AA29" s="283">
        <v>0</v>
      </c>
      <c r="AB29" s="283">
        <v>222</v>
      </c>
      <c r="AC29" s="283">
        <v>0</v>
      </c>
      <c r="AD29" s="283">
        <f t="shared" si="8"/>
        <v>5451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5409</v>
      </c>
      <c r="AJ29" s="283">
        <v>0</v>
      </c>
      <c r="AK29" s="283">
        <v>0</v>
      </c>
      <c r="AL29" s="283">
        <v>5409</v>
      </c>
      <c r="AM29" s="283">
        <f t="shared" si="11"/>
        <v>42</v>
      </c>
      <c r="AN29" s="283">
        <v>0</v>
      </c>
      <c r="AO29" s="283">
        <v>0</v>
      </c>
      <c r="AP29" s="283">
        <v>42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1874</v>
      </c>
      <c r="BD29" s="283">
        <f t="shared" si="16"/>
        <v>708</v>
      </c>
      <c r="BE29" s="283">
        <v>0</v>
      </c>
      <c r="BF29" s="283">
        <v>162</v>
      </c>
      <c r="BG29" s="283">
        <v>207</v>
      </c>
      <c r="BH29" s="283">
        <v>0</v>
      </c>
      <c r="BI29" s="283">
        <v>0</v>
      </c>
      <c r="BJ29" s="283">
        <v>339</v>
      </c>
      <c r="BK29" s="283">
        <f t="shared" si="18"/>
        <v>1166</v>
      </c>
      <c r="BL29" s="283">
        <v>0</v>
      </c>
      <c r="BM29" s="283">
        <v>781</v>
      </c>
      <c r="BN29" s="283">
        <v>385</v>
      </c>
      <c r="BO29" s="283">
        <v>0</v>
      </c>
      <c r="BP29" s="283">
        <v>0</v>
      </c>
      <c r="BQ29" s="283">
        <v>0</v>
      </c>
      <c r="BR29" s="283">
        <f t="shared" si="41"/>
        <v>23024</v>
      </c>
      <c r="BS29" s="283">
        <f t="shared" si="42"/>
        <v>0</v>
      </c>
      <c r="BT29" s="283">
        <f t="shared" si="43"/>
        <v>15572</v>
      </c>
      <c r="BU29" s="283">
        <f t="shared" si="44"/>
        <v>1457</v>
      </c>
      <c r="BV29" s="283">
        <f t="shared" si="45"/>
        <v>5434</v>
      </c>
      <c r="BW29" s="283">
        <f t="shared" si="46"/>
        <v>0</v>
      </c>
      <c r="BX29" s="283">
        <f t="shared" si="47"/>
        <v>561</v>
      </c>
      <c r="BY29" s="283">
        <f t="shared" si="21"/>
        <v>22316</v>
      </c>
      <c r="BZ29" s="283">
        <f t="shared" si="22"/>
        <v>0</v>
      </c>
      <c r="CA29" s="283">
        <f t="shared" si="23"/>
        <v>15410</v>
      </c>
      <c r="CB29" s="283">
        <f t="shared" si="24"/>
        <v>1250</v>
      </c>
      <c r="CC29" s="283">
        <f t="shared" si="25"/>
        <v>5434</v>
      </c>
      <c r="CD29" s="283">
        <f t="shared" si="26"/>
        <v>0</v>
      </c>
      <c r="CE29" s="283">
        <f t="shared" si="27"/>
        <v>222</v>
      </c>
      <c r="CF29" s="283">
        <f t="shared" si="28"/>
        <v>708</v>
      </c>
      <c r="CG29" s="283">
        <f t="shared" si="48"/>
        <v>0</v>
      </c>
      <c r="CH29" s="283">
        <f t="shared" si="49"/>
        <v>162</v>
      </c>
      <c r="CI29" s="283">
        <f t="shared" si="50"/>
        <v>207</v>
      </c>
      <c r="CJ29" s="283">
        <f t="shared" si="51"/>
        <v>0</v>
      </c>
      <c r="CK29" s="283">
        <f t="shared" si="52"/>
        <v>0</v>
      </c>
      <c r="CL29" s="283">
        <f t="shared" si="53"/>
        <v>339</v>
      </c>
      <c r="CM29" s="283">
        <f t="shared" si="54"/>
        <v>6617</v>
      </c>
      <c r="CN29" s="283">
        <f t="shared" si="55"/>
        <v>0</v>
      </c>
      <c r="CO29" s="283">
        <f t="shared" si="56"/>
        <v>6190</v>
      </c>
      <c r="CP29" s="283">
        <f t="shared" si="57"/>
        <v>427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5451</v>
      </c>
      <c r="CU29" s="283">
        <f t="shared" si="32"/>
        <v>0</v>
      </c>
      <c r="CV29" s="283">
        <f t="shared" si="33"/>
        <v>5409</v>
      </c>
      <c r="CW29" s="283">
        <f t="shared" si="34"/>
        <v>42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1166</v>
      </c>
      <c r="DB29" s="283">
        <f t="shared" si="61"/>
        <v>0</v>
      </c>
      <c r="DC29" s="283">
        <f t="shared" si="62"/>
        <v>781</v>
      </c>
      <c r="DD29" s="283">
        <f t="shared" si="63"/>
        <v>385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26968</v>
      </c>
      <c r="E30" s="283">
        <f t="shared" si="1"/>
        <v>15482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12114</v>
      </c>
      <c r="K30" s="283">
        <v>0</v>
      </c>
      <c r="L30" s="283">
        <v>12114</v>
      </c>
      <c r="M30" s="283">
        <v>0</v>
      </c>
      <c r="N30" s="283">
        <f t="shared" si="4"/>
        <v>505</v>
      </c>
      <c r="O30" s="283">
        <v>234</v>
      </c>
      <c r="P30" s="283">
        <v>271</v>
      </c>
      <c r="Q30" s="283">
        <v>0</v>
      </c>
      <c r="R30" s="283">
        <f t="shared" si="5"/>
        <v>2800</v>
      </c>
      <c r="S30" s="283">
        <v>0</v>
      </c>
      <c r="T30" s="283">
        <v>2800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63</v>
      </c>
      <c r="AA30" s="283">
        <v>63</v>
      </c>
      <c r="AB30" s="283">
        <v>0</v>
      </c>
      <c r="AC30" s="283">
        <v>0</v>
      </c>
      <c r="AD30" s="283">
        <f t="shared" si="8"/>
        <v>9217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9117</v>
      </c>
      <c r="AJ30" s="283">
        <v>3</v>
      </c>
      <c r="AK30" s="283">
        <v>0</v>
      </c>
      <c r="AL30" s="283">
        <v>9114</v>
      </c>
      <c r="AM30" s="283">
        <f t="shared" si="11"/>
        <v>26</v>
      </c>
      <c r="AN30" s="283">
        <v>0</v>
      </c>
      <c r="AO30" s="283">
        <v>0</v>
      </c>
      <c r="AP30" s="283">
        <v>26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59</v>
      </c>
      <c r="AV30" s="283">
        <v>0</v>
      </c>
      <c r="AW30" s="283">
        <v>0</v>
      </c>
      <c r="AX30" s="283">
        <v>59</v>
      </c>
      <c r="AY30" s="283">
        <f t="shared" si="14"/>
        <v>15</v>
      </c>
      <c r="AZ30" s="283">
        <v>0</v>
      </c>
      <c r="BA30" s="283">
        <v>0</v>
      </c>
      <c r="BB30" s="283">
        <v>15</v>
      </c>
      <c r="BC30" s="283">
        <f t="shared" si="15"/>
        <v>2269</v>
      </c>
      <c r="BD30" s="283">
        <f t="shared" si="16"/>
        <v>1974</v>
      </c>
      <c r="BE30" s="283">
        <v>0</v>
      </c>
      <c r="BF30" s="283">
        <v>808</v>
      </c>
      <c r="BG30" s="283">
        <v>346</v>
      </c>
      <c r="BH30" s="283">
        <v>381</v>
      </c>
      <c r="BI30" s="283">
        <v>87</v>
      </c>
      <c r="BJ30" s="283">
        <v>352</v>
      </c>
      <c r="BK30" s="283">
        <f t="shared" si="18"/>
        <v>295</v>
      </c>
      <c r="BL30" s="283">
        <v>0</v>
      </c>
      <c r="BM30" s="283">
        <v>176</v>
      </c>
      <c r="BN30" s="283">
        <v>22</v>
      </c>
      <c r="BO30" s="283">
        <v>0</v>
      </c>
      <c r="BP30" s="283">
        <v>84</v>
      </c>
      <c r="BQ30" s="283">
        <v>13</v>
      </c>
      <c r="BR30" s="283">
        <f t="shared" si="41"/>
        <v>17456</v>
      </c>
      <c r="BS30" s="283">
        <f t="shared" si="42"/>
        <v>0</v>
      </c>
      <c r="BT30" s="283">
        <f t="shared" si="43"/>
        <v>12922</v>
      </c>
      <c r="BU30" s="283">
        <f t="shared" si="44"/>
        <v>851</v>
      </c>
      <c r="BV30" s="283">
        <f t="shared" si="45"/>
        <v>3181</v>
      </c>
      <c r="BW30" s="283">
        <f t="shared" si="46"/>
        <v>87</v>
      </c>
      <c r="BX30" s="283">
        <f t="shared" si="47"/>
        <v>415</v>
      </c>
      <c r="BY30" s="283">
        <f t="shared" si="21"/>
        <v>15482</v>
      </c>
      <c r="BZ30" s="283">
        <f t="shared" si="22"/>
        <v>0</v>
      </c>
      <c r="CA30" s="283">
        <f t="shared" si="23"/>
        <v>12114</v>
      </c>
      <c r="CB30" s="283">
        <f t="shared" si="24"/>
        <v>505</v>
      </c>
      <c r="CC30" s="283">
        <f t="shared" si="25"/>
        <v>2800</v>
      </c>
      <c r="CD30" s="283">
        <f t="shared" si="26"/>
        <v>0</v>
      </c>
      <c r="CE30" s="283">
        <f t="shared" si="27"/>
        <v>63</v>
      </c>
      <c r="CF30" s="283">
        <f t="shared" si="28"/>
        <v>1974</v>
      </c>
      <c r="CG30" s="283">
        <f t="shared" si="48"/>
        <v>0</v>
      </c>
      <c r="CH30" s="283">
        <f t="shared" si="49"/>
        <v>808</v>
      </c>
      <c r="CI30" s="283">
        <f t="shared" si="50"/>
        <v>346</v>
      </c>
      <c r="CJ30" s="283">
        <f t="shared" si="51"/>
        <v>381</v>
      </c>
      <c r="CK30" s="283">
        <f t="shared" si="52"/>
        <v>87</v>
      </c>
      <c r="CL30" s="283">
        <f t="shared" si="53"/>
        <v>352</v>
      </c>
      <c r="CM30" s="283">
        <f t="shared" si="54"/>
        <v>9512</v>
      </c>
      <c r="CN30" s="283">
        <f t="shared" si="55"/>
        <v>0</v>
      </c>
      <c r="CO30" s="283">
        <f t="shared" si="56"/>
        <v>9293</v>
      </c>
      <c r="CP30" s="283">
        <f t="shared" si="57"/>
        <v>48</v>
      </c>
      <c r="CQ30" s="283">
        <f t="shared" si="58"/>
        <v>0</v>
      </c>
      <c r="CR30" s="283">
        <f t="shared" si="59"/>
        <v>143</v>
      </c>
      <c r="CS30" s="283">
        <f t="shared" si="60"/>
        <v>28</v>
      </c>
      <c r="CT30" s="283">
        <f t="shared" si="31"/>
        <v>9217</v>
      </c>
      <c r="CU30" s="283">
        <f t="shared" si="32"/>
        <v>0</v>
      </c>
      <c r="CV30" s="283">
        <f t="shared" si="33"/>
        <v>9117</v>
      </c>
      <c r="CW30" s="283">
        <f t="shared" si="34"/>
        <v>26</v>
      </c>
      <c r="CX30" s="283">
        <f t="shared" si="35"/>
        <v>0</v>
      </c>
      <c r="CY30" s="283">
        <f t="shared" si="36"/>
        <v>59</v>
      </c>
      <c r="CZ30" s="283">
        <f t="shared" si="37"/>
        <v>15</v>
      </c>
      <c r="DA30" s="283">
        <f t="shared" si="38"/>
        <v>295</v>
      </c>
      <c r="DB30" s="283">
        <f t="shared" si="61"/>
        <v>0</v>
      </c>
      <c r="DC30" s="283">
        <f t="shared" si="62"/>
        <v>176</v>
      </c>
      <c r="DD30" s="283">
        <f t="shared" si="63"/>
        <v>22</v>
      </c>
      <c r="DE30" s="283">
        <f t="shared" si="64"/>
        <v>0</v>
      </c>
      <c r="DF30" s="283">
        <f t="shared" si="65"/>
        <v>84</v>
      </c>
      <c r="DG30" s="283">
        <f t="shared" si="66"/>
        <v>13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15598</v>
      </c>
      <c r="E31" s="283">
        <f t="shared" si="1"/>
        <v>9486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7538</v>
      </c>
      <c r="K31" s="283">
        <v>0</v>
      </c>
      <c r="L31" s="283">
        <v>7538</v>
      </c>
      <c r="M31" s="283">
        <v>0</v>
      </c>
      <c r="N31" s="283">
        <f t="shared" si="4"/>
        <v>348</v>
      </c>
      <c r="O31" s="283">
        <v>0</v>
      </c>
      <c r="P31" s="283">
        <v>348</v>
      </c>
      <c r="Q31" s="283">
        <v>0</v>
      </c>
      <c r="R31" s="283">
        <f t="shared" si="5"/>
        <v>1536</v>
      </c>
      <c r="S31" s="283">
        <v>0</v>
      </c>
      <c r="T31" s="283">
        <v>1536</v>
      </c>
      <c r="U31" s="283">
        <v>0</v>
      </c>
      <c r="V31" s="283">
        <f t="shared" si="6"/>
        <v>18</v>
      </c>
      <c r="W31" s="283">
        <v>0</v>
      </c>
      <c r="X31" s="283">
        <v>18</v>
      </c>
      <c r="Y31" s="283">
        <v>0</v>
      </c>
      <c r="Z31" s="283">
        <f t="shared" si="7"/>
        <v>46</v>
      </c>
      <c r="AA31" s="283">
        <v>46</v>
      </c>
      <c r="AB31" s="283">
        <v>0</v>
      </c>
      <c r="AC31" s="283">
        <v>0</v>
      </c>
      <c r="AD31" s="283">
        <f t="shared" si="8"/>
        <v>5131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5083</v>
      </c>
      <c r="AJ31" s="283">
        <v>0</v>
      </c>
      <c r="AK31" s="283">
        <v>0</v>
      </c>
      <c r="AL31" s="283">
        <v>5083</v>
      </c>
      <c r="AM31" s="283">
        <f t="shared" si="11"/>
        <v>2</v>
      </c>
      <c r="AN31" s="283">
        <v>0</v>
      </c>
      <c r="AO31" s="283">
        <v>0</v>
      </c>
      <c r="AP31" s="283">
        <v>2</v>
      </c>
      <c r="AQ31" s="283">
        <f t="shared" si="12"/>
        <v>18</v>
      </c>
      <c r="AR31" s="283">
        <v>0</v>
      </c>
      <c r="AS31" s="283">
        <v>0</v>
      </c>
      <c r="AT31" s="283">
        <v>18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28</v>
      </c>
      <c r="AZ31" s="283">
        <v>0</v>
      </c>
      <c r="BA31" s="283">
        <v>0</v>
      </c>
      <c r="BB31" s="283">
        <v>28</v>
      </c>
      <c r="BC31" s="283">
        <f t="shared" si="15"/>
        <v>981</v>
      </c>
      <c r="BD31" s="283">
        <f t="shared" si="16"/>
        <v>736</v>
      </c>
      <c r="BE31" s="283">
        <v>0</v>
      </c>
      <c r="BF31" s="283">
        <v>349</v>
      </c>
      <c r="BG31" s="283">
        <v>93</v>
      </c>
      <c r="BH31" s="283">
        <v>1</v>
      </c>
      <c r="BI31" s="283">
        <v>0</v>
      </c>
      <c r="BJ31" s="283">
        <v>293</v>
      </c>
      <c r="BK31" s="283">
        <f t="shared" si="18"/>
        <v>245</v>
      </c>
      <c r="BL31" s="283">
        <v>0</v>
      </c>
      <c r="BM31" s="283">
        <v>169</v>
      </c>
      <c r="BN31" s="283">
        <v>40</v>
      </c>
      <c r="BO31" s="283">
        <v>0</v>
      </c>
      <c r="BP31" s="283">
        <v>0</v>
      </c>
      <c r="BQ31" s="283">
        <v>36</v>
      </c>
      <c r="BR31" s="283">
        <f t="shared" si="41"/>
        <v>10222</v>
      </c>
      <c r="BS31" s="283">
        <f t="shared" si="42"/>
        <v>0</v>
      </c>
      <c r="BT31" s="283">
        <f t="shared" si="43"/>
        <v>7887</v>
      </c>
      <c r="BU31" s="283">
        <f t="shared" si="44"/>
        <v>441</v>
      </c>
      <c r="BV31" s="283">
        <f t="shared" si="45"/>
        <v>1537</v>
      </c>
      <c r="BW31" s="283">
        <f t="shared" si="46"/>
        <v>18</v>
      </c>
      <c r="BX31" s="283">
        <f t="shared" si="47"/>
        <v>339</v>
      </c>
      <c r="BY31" s="283">
        <f t="shared" si="21"/>
        <v>9486</v>
      </c>
      <c r="BZ31" s="283">
        <f t="shared" si="22"/>
        <v>0</v>
      </c>
      <c r="CA31" s="283">
        <f t="shared" si="23"/>
        <v>7538</v>
      </c>
      <c r="CB31" s="283">
        <f t="shared" si="24"/>
        <v>348</v>
      </c>
      <c r="CC31" s="283">
        <f t="shared" si="25"/>
        <v>1536</v>
      </c>
      <c r="CD31" s="283">
        <f t="shared" si="26"/>
        <v>18</v>
      </c>
      <c r="CE31" s="283">
        <f t="shared" si="27"/>
        <v>46</v>
      </c>
      <c r="CF31" s="283">
        <f t="shared" si="28"/>
        <v>736</v>
      </c>
      <c r="CG31" s="283">
        <f t="shared" si="48"/>
        <v>0</v>
      </c>
      <c r="CH31" s="283">
        <f t="shared" si="49"/>
        <v>349</v>
      </c>
      <c r="CI31" s="283">
        <f t="shared" si="50"/>
        <v>93</v>
      </c>
      <c r="CJ31" s="283">
        <f t="shared" si="51"/>
        <v>1</v>
      </c>
      <c r="CK31" s="283">
        <f t="shared" si="52"/>
        <v>0</v>
      </c>
      <c r="CL31" s="283">
        <f t="shared" si="53"/>
        <v>293</v>
      </c>
      <c r="CM31" s="283">
        <f t="shared" si="54"/>
        <v>5376</v>
      </c>
      <c r="CN31" s="283">
        <f t="shared" si="55"/>
        <v>0</v>
      </c>
      <c r="CO31" s="283">
        <f t="shared" si="56"/>
        <v>5252</v>
      </c>
      <c r="CP31" s="283">
        <f t="shared" si="57"/>
        <v>42</v>
      </c>
      <c r="CQ31" s="283">
        <f t="shared" si="58"/>
        <v>18</v>
      </c>
      <c r="CR31" s="283">
        <f t="shared" si="59"/>
        <v>0</v>
      </c>
      <c r="CS31" s="283">
        <f t="shared" si="60"/>
        <v>64</v>
      </c>
      <c r="CT31" s="283">
        <f t="shared" si="31"/>
        <v>5131</v>
      </c>
      <c r="CU31" s="283">
        <f t="shared" si="32"/>
        <v>0</v>
      </c>
      <c r="CV31" s="283">
        <f t="shared" si="33"/>
        <v>5083</v>
      </c>
      <c r="CW31" s="283">
        <f t="shared" si="34"/>
        <v>2</v>
      </c>
      <c r="CX31" s="283">
        <f t="shared" si="35"/>
        <v>18</v>
      </c>
      <c r="CY31" s="283">
        <f t="shared" si="36"/>
        <v>0</v>
      </c>
      <c r="CZ31" s="283">
        <f t="shared" si="37"/>
        <v>28</v>
      </c>
      <c r="DA31" s="283">
        <f t="shared" si="38"/>
        <v>245</v>
      </c>
      <c r="DB31" s="283">
        <f t="shared" si="61"/>
        <v>0</v>
      </c>
      <c r="DC31" s="283">
        <f t="shared" si="62"/>
        <v>169</v>
      </c>
      <c r="DD31" s="283">
        <f t="shared" si="63"/>
        <v>40</v>
      </c>
      <c r="DE31" s="283">
        <f t="shared" si="64"/>
        <v>0</v>
      </c>
      <c r="DF31" s="283">
        <f t="shared" si="65"/>
        <v>0</v>
      </c>
      <c r="DG31" s="283">
        <f t="shared" si="66"/>
        <v>36</v>
      </c>
      <c r="DH31" s="283">
        <v>0</v>
      </c>
      <c r="DI31" s="283">
        <f t="shared" si="40"/>
        <v>0.91</v>
      </c>
      <c r="DJ31" s="283">
        <v>0.91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54398</v>
      </c>
      <c r="E32" s="283">
        <f t="shared" si="1"/>
        <v>32486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26143</v>
      </c>
      <c r="K32" s="283">
        <v>0</v>
      </c>
      <c r="L32" s="283">
        <v>26143</v>
      </c>
      <c r="M32" s="283">
        <v>0</v>
      </c>
      <c r="N32" s="283">
        <f t="shared" si="4"/>
        <v>942</v>
      </c>
      <c r="O32" s="283">
        <v>0</v>
      </c>
      <c r="P32" s="283">
        <v>942</v>
      </c>
      <c r="Q32" s="283">
        <v>0</v>
      </c>
      <c r="R32" s="283">
        <f t="shared" si="5"/>
        <v>4910</v>
      </c>
      <c r="S32" s="283">
        <v>0</v>
      </c>
      <c r="T32" s="283">
        <v>4910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491</v>
      </c>
      <c r="AA32" s="283">
        <v>0</v>
      </c>
      <c r="AB32" s="283">
        <v>491</v>
      </c>
      <c r="AC32" s="283">
        <v>0</v>
      </c>
      <c r="AD32" s="283">
        <f t="shared" si="8"/>
        <v>17869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17419</v>
      </c>
      <c r="AJ32" s="283">
        <v>0</v>
      </c>
      <c r="AK32" s="283">
        <v>0</v>
      </c>
      <c r="AL32" s="283">
        <v>17419</v>
      </c>
      <c r="AM32" s="283">
        <f t="shared" si="11"/>
        <v>401</v>
      </c>
      <c r="AN32" s="283">
        <v>0</v>
      </c>
      <c r="AO32" s="283">
        <v>0</v>
      </c>
      <c r="AP32" s="283">
        <v>401</v>
      </c>
      <c r="AQ32" s="283">
        <f t="shared" si="12"/>
        <v>38</v>
      </c>
      <c r="AR32" s="283">
        <v>0</v>
      </c>
      <c r="AS32" s="283">
        <v>0</v>
      </c>
      <c r="AT32" s="283">
        <v>38</v>
      </c>
      <c r="AU32" s="283">
        <f t="shared" si="13"/>
        <v>2</v>
      </c>
      <c r="AV32" s="283">
        <v>0</v>
      </c>
      <c r="AW32" s="283">
        <v>0</v>
      </c>
      <c r="AX32" s="283">
        <v>2</v>
      </c>
      <c r="AY32" s="283">
        <f t="shared" si="14"/>
        <v>9</v>
      </c>
      <c r="AZ32" s="283">
        <v>0</v>
      </c>
      <c r="BA32" s="283">
        <v>0</v>
      </c>
      <c r="BB32" s="283">
        <v>9</v>
      </c>
      <c r="BC32" s="283">
        <f t="shared" si="15"/>
        <v>4043</v>
      </c>
      <c r="BD32" s="283">
        <f t="shared" si="16"/>
        <v>1665</v>
      </c>
      <c r="BE32" s="283">
        <v>0</v>
      </c>
      <c r="BF32" s="283">
        <v>0</v>
      </c>
      <c r="BG32" s="283">
        <v>0</v>
      </c>
      <c r="BH32" s="283">
        <v>0</v>
      </c>
      <c r="BI32" s="283">
        <v>0</v>
      </c>
      <c r="BJ32" s="283">
        <v>1665</v>
      </c>
      <c r="BK32" s="283">
        <f t="shared" si="18"/>
        <v>2378</v>
      </c>
      <c r="BL32" s="283">
        <v>0</v>
      </c>
      <c r="BM32" s="283">
        <v>2222</v>
      </c>
      <c r="BN32" s="283">
        <v>32</v>
      </c>
      <c r="BO32" s="283">
        <v>0</v>
      </c>
      <c r="BP32" s="283">
        <v>0</v>
      </c>
      <c r="BQ32" s="283">
        <v>124</v>
      </c>
      <c r="BR32" s="283">
        <f t="shared" si="41"/>
        <v>34151</v>
      </c>
      <c r="BS32" s="283">
        <f t="shared" si="42"/>
        <v>0</v>
      </c>
      <c r="BT32" s="283">
        <f t="shared" si="43"/>
        <v>26143</v>
      </c>
      <c r="BU32" s="283">
        <f t="shared" si="44"/>
        <v>942</v>
      </c>
      <c r="BV32" s="283">
        <f t="shared" si="45"/>
        <v>4910</v>
      </c>
      <c r="BW32" s="283">
        <f t="shared" si="46"/>
        <v>0</v>
      </c>
      <c r="BX32" s="283">
        <f t="shared" si="47"/>
        <v>2156</v>
      </c>
      <c r="BY32" s="283">
        <f t="shared" si="21"/>
        <v>32486</v>
      </c>
      <c r="BZ32" s="283">
        <f t="shared" si="22"/>
        <v>0</v>
      </c>
      <c r="CA32" s="283">
        <f t="shared" si="23"/>
        <v>26143</v>
      </c>
      <c r="CB32" s="283">
        <f t="shared" si="24"/>
        <v>942</v>
      </c>
      <c r="CC32" s="283">
        <f t="shared" si="25"/>
        <v>4910</v>
      </c>
      <c r="CD32" s="283">
        <f t="shared" si="26"/>
        <v>0</v>
      </c>
      <c r="CE32" s="283">
        <f t="shared" si="27"/>
        <v>491</v>
      </c>
      <c r="CF32" s="283">
        <f t="shared" si="28"/>
        <v>1665</v>
      </c>
      <c r="CG32" s="283">
        <f t="shared" si="48"/>
        <v>0</v>
      </c>
      <c r="CH32" s="283">
        <f t="shared" si="49"/>
        <v>0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1665</v>
      </c>
      <c r="CM32" s="283">
        <f t="shared" si="54"/>
        <v>20247</v>
      </c>
      <c r="CN32" s="283">
        <f t="shared" si="55"/>
        <v>0</v>
      </c>
      <c r="CO32" s="283">
        <f t="shared" si="56"/>
        <v>19641</v>
      </c>
      <c r="CP32" s="283">
        <f t="shared" si="57"/>
        <v>433</v>
      </c>
      <c r="CQ32" s="283">
        <f t="shared" si="58"/>
        <v>38</v>
      </c>
      <c r="CR32" s="283">
        <f t="shared" si="59"/>
        <v>2</v>
      </c>
      <c r="CS32" s="283">
        <f t="shared" si="60"/>
        <v>133</v>
      </c>
      <c r="CT32" s="283">
        <f t="shared" si="31"/>
        <v>17869</v>
      </c>
      <c r="CU32" s="283">
        <f t="shared" si="32"/>
        <v>0</v>
      </c>
      <c r="CV32" s="283">
        <f t="shared" si="33"/>
        <v>17419</v>
      </c>
      <c r="CW32" s="283">
        <f t="shared" si="34"/>
        <v>401</v>
      </c>
      <c r="CX32" s="283">
        <f t="shared" si="35"/>
        <v>38</v>
      </c>
      <c r="CY32" s="283">
        <f t="shared" si="36"/>
        <v>2</v>
      </c>
      <c r="CZ32" s="283">
        <f t="shared" si="37"/>
        <v>9</v>
      </c>
      <c r="DA32" s="283">
        <f t="shared" si="38"/>
        <v>2378</v>
      </c>
      <c r="DB32" s="283">
        <f t="shared" si="61"/>
        <v>0</v>
      </c>
      <c r="DC32" s="283">
        <f t="shared" si="62"/>
        <v>2222</v>
      </c>
      <c r="DD32" s="283">
        <f t="shared" si="63"/>
        <v>32</v>
      </c>
      <c r="DE32" s="283">
        <f t="shared" si="64"/>
        <v>0</v>
      </c>
      <c r="DF32" s="283">
        <f t="shared" si="65"/>
        <v>0</v>
      </c>
      <c r="DG32" s="283">
        <f t="shared" si="66"/>
        <v>124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26334</v>
      </c>
      <c r="E33" s="283">
        <f t="shared" si="1"/>
        <v>20482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14787</v>
      </c>
      <c r="K33" s="283">
        <v>0</v>
      </c>
      <c r="L33" s="283">
        <v>14787</v>
      </c>
      <c r="M33" s="283">
        <v>0</v>
      </c>
      <c r="N33" s="283">
        <f t="shared" si="4"/>
        <v>2195</v>
      </c>
      <c r="O33" s="283">
        <v>0</v>
      </c>
      <c r="P33" s="283">
        <v>2195</v>
      </c>
      <c r="Q33" s="283">
        <v>0</v>
      </c>
      <c r="R33" s="283">
        <f t="shared" si="5"/>
        <v>3322</v>
      </c>
      <c r="S33" s="283">
        <v>0</v>
      </c>
      <c r="T33" s="283">
        <v>3322</v>
      </c>
      <c r="U33" s="283">
        <v>0</v>
      </c>
      <c r="V33" s="283">
        <f t="shared" si="6"/>
        <v>24</v>
      </c>
      <c r="W33" s="283">
        <v>0</v>
      </c>
      <c r="X33" s="283">
        <v>24</v>
      </c>
      <c r="Y33" s="283">
        <v>0</v>
      </c>
      <c r="Z33" s="283">
        <f t="shared" si="7"/>
        <v>154</v>
      </c>
      <c r="AA33" s="283">
        <v>0</v>
      </c>
      <c r="AB33" s="283">
        <v>154</v>
      </c>
      <c r="AC33" s="283">
        <v>0</v>
      </c>
      <c r="AD33" s="283">
        <f t="shared" si="8"/>
        <v>4553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4553</v>
      </c>
      <c r="AJ33" s="283">
        <v>0</v>
      </c>
      <c r="AK33" s="283">
        <v>0</v>
      </c>
      <c r="AL33" s="283">
        <v>4553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1299</v>
      </c>
      <c r="BD33" s="283">
        <f t="shared" si="16"/>
        <v>1256</v>
      </c>
      <c r="BE33" s="283">
        <v>0</v>
      </c>
      <c r="BF33" s="283">
        <v>0</v>
      </c>
      <c r="BG33" s="283">
        <v>0</v>
      </c>
      <c r="BH33" s="283">
        <v>291</v>
      </c>
      <c r="BI33" s="283">
        <v>3</v>
      </c>
      <c r="BJ33" s="283">
        <v>962</v>
      </c>
      <c r="BK33" s="283">
        <f t="shared" si="18"/>
        <v>43</v>
      </c>
      <c r="BL33" s="283">
        <v>0</v>
      </c>
      <c r="BM33" s="283">
        <v>43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21738</v>
      </c>
      <c r="BS33" s="283">
        <f t="shared" si="42"/>
        <v>0</v>
      </c>
      <c r="BT33" s="283">
        <f t="shared" si="43"/>
        <v>14787</v>
      </c>
      <c r="BU33" s="283">
        <f t="shared" si="44"/>
        <v>2195</v>
      </c>
      <c r="BV33" s="283">
        <f t="shared" si="45"/>
        <v>3613</v>
      </c>
      <c r="BW33" s="283">
        <f t="shared" si="46"/>
        <v>27</v>
      </c>
      <c r="BX33" s="283">
        <f t="shared" si="47"/>
        <v>1116</v>
      </c>
      <c r="BY33" s="283">
        <f t="shared" si="21"/>
        <v>20482</v>
      </c>
      <c r="BZ33" s="283">
        <f t="shared" si="22"/>
        <v>0</v>
      </c>
      <c r="CA33" s="283">
        <f t="shared" si="23"/>
        <v>14787</v>
      </c>
      <c r="CB33" s="283">
        <f t="shared" si="24"/>
        <v>2195</v>
      </c>
      <c r="CC33" s="283">
        <f t="shared" si="25"/>
        <v>3322</v>
      </c>
      <c r="CD33" s="283">
        <f t="shared" si="26"/>
        <v>24</v>
      </c>
      <c r="CE33" s="283">
        <f t="shared" si="27"/>
        <v>154</v>
      </c>
      <c r="CF33" s="283">
        <f t="shared" si="28"/>
        <v>1256</v>
      </c>
      <c r="CG33" s="283">
        <f t="shared" si="48"/>
        <v>0</v>
      </c>
      <c r="CH33" s="283">
        <f t="shared" si="49"/>
        <v>0</v>
      </c>
      <c r="CI33" s="283">
        <f t="shared" si="50"/>
        <v>0</v>
      </c>
      <c r="CJ33" s="283">
        <f t="shared" si="51"/>
        <v>291</v>
      </c>
      <c r="CK33" s="283">
        <f t="shared" si="52"/>
        <v>3</v>
      </c>
      <c r="CL33" s="283">
        <f t="shared" si="53"/>
        <v>962</v>
      </c>
      <c r="CM33" s="283">
        <f t="shared" si="54"/>
        <v>4596</v>
      </c>
      <c r="CN33" s="283">
        <f t="shared" si="55"/>
        <v>0</v>
      </c>
      <c r="CO33" s="283">
        <f t="shared" si="56"/>
        <v>4596</v>
      </c>
      <c r="CP33" s="283">
        <f t="shared" si="57"/>
        <v>0</v>
      </c>
      <c r="CQ33" s="283">
        <f t="shared" si="58"/>
        <v>0</v>
      </c>
      <c r="CR33" s="283">
        <f t="shared" si="59"/>
        <v>0</v>
      </c>
      <c r="CS33" s="283">
        <f t="shared" si="60"/>
        <v>0</v>
      </c>
      <c r="CT33" s="283">
        <f t="shared" si="31"/>
        <v>4553</v>
      </c>
      <c r="CU33" s="283">
        <f t="shared" si="32"/>
        <v>0</v>
      </c>
      <c r="CV33" s="283">
        <f t="shared" si="33"/>
        <v>4553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43</v>
      </c>
      <c r="DB33" s="283">
        <f t="shared" si="61"/>
        <v>0</v>
      </c>
      <c r="DC33" s="283">
        <f t="shared" si="62"/>
        <v>43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4</v>
      </c>
      <c r="DJ33" s="283">
        <v>0</v>
      </c>
      <c r="DK33" s="283">
        <v>0</v>
      </c>
      <c r="DL33" s="283">
        <v>0</v>
      </c>
      <c r="DM33" s="283">
        <v>4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20825.030000000002</v>
      </c>
      <c r="E34" s="283">
        <f t="shared" si="1"/>
        <v>14994.49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12111.94</v>
      </c>
      <c r="K34" s="283">
        <v>0</v>
      </c>
      <c r="L34" s="283">
        <v>12111.94</v>
      </c>
      <c r="M34" s="283">
        <v>0</v>
      </c>
      <c r="N34" s="283">
        <f t="shared" si="4"/>
        <v>222.37</v>
      </c>
      <c r="O34" s="283">
        <v>0</v>
      </c>
      <c r="P34" s="283">
        <v>222.37</v>
      </c>
      <c r="Q34" s="283">
        <v>0</v>
      </c>
      <c r="R34" s="283">
        <f t="shared" si="5"/>
        <v>2593.48</v>
      </c>
      <c r="S34" s="283">
        <v>0</v>
      </c>
      <c r="T34" s="283">
        <v>2593.48</v>
      </c>
      <c r="U34" s="283">
        <v>0</v>
      </c>
      <c r="V34" s="283">
        <f t="shared" si="6"/>
        <v>5.63</v>
      </c>
      <c r="W34" s="283">
        <v>0</v>
      </c>
      <c r="X34" s="283">
        <v>5.63</v>
      </c>
      <c r="Y34" s="283">
        <v>0</v>
      </c>
      <c r="Z34" s="283">
        <f t="shared" si="7"/>
        <v>61.07</v>
      </c>
      <c r="AA34" s="283">
        <v>0</v>
      </c>
      <c r="AB34" s="283">
        <v>61.07</v>
      </c>
      <c r="AC34" s="283">
        <v>0</v>
      </c>
      <c r="AD34" s="283">
        <f t="shared" si="8"/>
        <v>4839.05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4694.79</v>
      </c>
      <c r="AJ34" s="283">
        <v>0</v>
      </c>
      <c r="AK34" s="283">
        <v>0</v>
      </c>
      <c r="AL34" s="283">
        <v>4694.79</v>
      </c>
      <c r="AM34" s="283">
        <f t="shared" si="11"/>
        <v>144.26</v>
      </c>
      <c r="AN34" s="283">
        <v>0</v>
      </c>
      <c r="AO34" s="283">
        <v>0</v>
      </c>
      <c r="AP34" s="283">
        <v>144.26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991.49</v>
      </c>
      <c r="BD34" s="283">
        <f t="shared" si="16"/>
        <v>949.67</v>
      </c>
      <c r="BE34" s="283">
        <v>0</v>
      </c>
      <c r="BF34" s="283">
        <v>120.7</v>
      </c>
      <c r="BG34" s="283">
        <v>81.69</v>
      </c>
      <c r="BH34" s="283">
        <v>0</v>
      </c>
      <c r="BI34" s="283">
        <v>0</v>
      </c>
      <c r="BJ34" s="283">
        <v>747.28</v>
      </c>
      <c r="BK34" s="283">
        <f t="shared" si="18"/>
        <v>41.82</v>
      </c>
      <c r="BL34" s="283">
        <v>0</v>
      </c>
      <c r="BM34" s="283">
        <v>40.43</v>
      </c>
      <c r="BN34" s="283">
        <v>1.39</v>
      </c>
      <c r="BO34" s="283">
        <v>0</v>
      </c>
      <c r="BP34" s="283">
        <v>0</v>
      </c>
      <c r="BQ34" s="283">
        <v>0</v>
      </c>
      <c r="BR34" s="283">
        <f t="shared" si="41"/>
        <v>15944.16</v>
      </c>
      <c r="BS34" s="283">
        <f t="shared" si="42"/>
        <v>0</v>
      </c>
      <c r="BT34" s="283">
        <f t="shared" si="43"/>
        <v>12232.640000000001</v>
      </c>
      <c r="BU34" s="283">
        <f t="shared" si="44"/>
        <v>304.06</v>
      </c>
      <c r="BV34" s="283">
        <f t="shared" si="45"/>
        <v>2593.48</v>
      </c>
      <c r="BW34" s="283">
        <f t="shared" si="46"/>
        <v>5.63</v>
      </c>
      <c r="BX34" s="283">
        <f t="shared" si="47"/>
        <v>808.35</v>
      </c>
      <c r="BY34" s="283">
        <f t="shared" si="21"/>
        <v>14994.49</v>
      </c>
      <c r="BZ34" s="283">
        <f t="shared" si="22"/>
        <v>0</v>
      </c>
      <c r="CA34" s="283">
        <f t="shared" si="23"/>
        <v>12111.94</v>
      </c>
      <c r="CB34" s="283">
        <f t="shared" si="24"/>
        <v>222.37</v>
      </c>
      <c r="CC34" s="283">
        <f t="shared" si="25"/>
        <v>2593.48</v>
      </c>
      <c r="CD34" s="283">
        <f t="shared" si="26"/>
        <v>5.63</v>
      </c>
      <c r="CE34" s="283">
        <f t="shared" si="27"/>
        <v>61.07</v>
      </c>
      <c r="CF34" s="283">
        <f t="shared" si="28"/>
        <v>949.67</v>
      </c>
      <c r="CG34" s="283">
        <f t="shared" si="48"/>
        <v>0</v>
      </c>
      <c r="CH34" s="283">
        <f t="shared" si="49"/>
        <v>120.7</v>
      </c>
      <c r="CI34" s="283">
        <f t="shared" si="50"/>
        <v>81.69</v>
      </c>
      <c r="CJ34" s="283">
        <f t="shared" si="51"/>
        <v>0</v>
      </c>
      <c r="CK34" s="283">
        <f t="shared" si="52"/>
        <v>0</v>
      </c>
      <c r="CL34" s="283">
        <f t="shared" si="53"/>
        <v>747.28</v>
      </c>
      <c r="CM34" s="283">
        <f t="shared" si="54"/>
        <v>4880.87</v>
      </c>
      <c r="CN34" s="283">
        <f t="shared" si="55"/>
        <v>0</v>
      </c>
      <c r="CO34" s="283">
        <f t="shared" si="56"/>
        <v>4735.22</v>
      </c>
      <c r="CP34" s="283">
        <f t="shared" si="57"/>
        <v>145.64999999999998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4839.05</v>
      </c>
      <c r="CU34" s="283">
        <f t="shared" si="32"/>
        <v>0</v>
      </c>
      <c r="CV34" s="283">
        <f t="shared" si="33"/>
        <v>4694.79</v>
      </c>
      <c r="CW34" s="283">
        <f t="shared" si="34"/>
        <v>144.26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41.82</v>
      </c>
      <c r="DB34" s="283">
        <f t="shared" si="61"/>
        <v>0</v>
      </c>
      <c r="DC34" s="283">
        <f t="shared" si="62"/>
        <v>40.43</v>
      </c>
      <c r="DD34" s="283">
        <f t="shared" si="63"/>
        <v>1.39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21679</v>
      </c>
      <c r="E35" s="283">
        <f t="shared" si="1"/>
        <v>15197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12887</v>
      </c>
      <c r="K35" s="283">
        <v>30</v>
      </c>
      <c r="L35" s="283">
        <v>12857</v>
      </c>
      <c r="M35" s="283">
        <v>0</v>
      </c>
      <c r="N35" s="283">
        <f t="shared" si="4"/>
        <v>146</v>
      </c>
      <c r="O35" s="283">
        <v>11</v>
      </c>
      <c r="P35" s="283">
        <v>135</v>
      </c>
      <c r="Q35" s="283">
        <v>0</v>
      </c>
      <c r="R35" s="283">
        <f t="shared" si="5"/>
        <v>2098</v>
      </c>
      <c r="S35" s="283">
        <v>0</v>
      </c>
      <c r="T35" s="283">
        <v>2098</v>
      </c>
      <c r="U35" s="283">
        <v>0</v>
      </c>
      <c r="V35" s="283">
        <f t="shared" si="6"/>
        <v>17</v>
      </c>
      <c r="W35" s="283">
        <v>0</v>
      </c>
      <c r="X35" s="283">
        <v>17</v>
      </c>
      <c r="Y35" s="283">
        <v>0</v>
      </c>
      <c r="Z35" s="283">
        <f t="shared" si="7"/>
        <v>49</v>
      </c>
      <c r="AA35" s="283">
        <v>4</v>
      </c>
      <c r="AB35" s="283">
        <v>45</v>
      </c>
      <c r="AC35" s="283">
        <v>0</v>
      </c>
      <c r="AD35" s="283">
        <f t="shared" si="8"/>
        <v>3291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3291</v>
      </c>
      <c r="AJ35" s="283">
        <v>0</v>
      </c>
      <c r="AK35" s="283">
        <v>0</v>
      </c>
      <c r="AL35" s="283">
        <v>3291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3191</v>
      </c>
      <c r="BD35" s="283">
        <f t="shared" si="16"/>
        <v>2801</v>
      </c>
      <c r="BE35" s="283">
        <v>0</v>
      </c>
      <c r="BF35" s="283">
        <v>1793</v>
      </c>
      <c r="BG35" s="283">
        <v>539</v>
      </c>
      <c r="BH35" s="283">
        <v>459</v>
      </c>
      <c r="BI35" s="283">
        <v>10</v>
      </c>
      <c r="BJ35" s="283">
        <v>0</v>
      </c>
      <c r="BK35" s="283">
        <f t="shared" si="18"/>
        <v>390</v>
      </c>
      <c r="BL35" s="283">
        <v>0</v>
      </c>
      <c r="BM35" s="283">
        <v>367</v>
      </c>
      <c r="BN35" s="283">
        <v>19</v>
      </c>
      <c r="BO35" s="283">
        <v>4</v>
      </c>
      <c r="BP35" s="283">
        <v>0</v>
      </c>
      <c r="BQ35" s="283">
        <v>0</v>
      </c>
      <c r="BR35" s="283">
        <f t="shared" si="41"/>
        <v>17998</v>
      </c>
      <c r="BS35" s="283">
        <f t="shared" si="42"/>
        <v>0</v>
      </c>
      <c r="BT35" s="283">
        <f t="shared" si="43"/>
        <v>14680</v>
      </c>
      <c r="BU35" s="283">
        <f t="shared" si="44"/>
        <v>685</v>
      </c>
      <c r="BV35" s="283">
        <f t="shared" si="45"/>
        <v>2557</v>
      </c>
      <c r="BW35" s="283">
        <f t="shared" si="46"/>
        <v>27</v>
      </c>
      <c r="BX35" s="283">
        <f t="shared" si="47"/>
        <v>49</v>
      </c>
      <c r="BY35" s="283">
        <f t="shared" si="21"/>
        <v>15197</v>
      </c>
      <c r="BZ35" s="283">
        <f t="shared" si="22"/>
        <v>0</v>
      </c>
      <c r="CA35" s="283">
        <f t="shared" si="23"/>
        <v>12887</v>
      </c>
      <c r="CB35" s="283">
        <f t="shared" si="24"/>
        <v>146</v>
      </c>
      <c r="CC35" s="283">
        <f t="shared" si="25"/>
        <v>2098</v>
      </c>
      <c r="CD35" s="283">
        <f t="shared" si="26"/>
        <v>17</v>
      </c>
      <c r="CE35" s="283">
        <f t="shared" si="27"/>
        <v>49</v>
      </c>
      <c r="CF35" s="283">
        <f t="shared" si="28"/>
        <v>2801</v>
      </c>
      <c r="CG35" s="283">
        <f t="shared" si="48"/>
        <v>0</v>
      </c>
      <c r="CH35" s="283">
        <f t="shared" si="49"/>
        <v>1793</v>
      </c>
      <c r="CI35" s="283">
        <f t="shared" si="50"/>
        <v>539</v>
      </c>
      <c r="CJ35" s="283">
        <f t="shared" si="51"/>
        <v>459</v>
      </c>
      <c r="CK35" s="283">
        <f t="shared" si="52"/>
        <v>10</v>
      </c>
      <c r="CL35" s="283">
        <f t="shared" si="53"/>
        <v>0</v>
      </c>
      <c r="CM35" s="283">
        <f t="shared" si="54"/>
        <v>3681</v>
      </c>
      <c r="CN35" s="283">
        <f t="shared" si="55"/>
        <v>0</v>
      </c>
      <c r="CO35" s="283">
        <f t="shared" si="56"/>
        <v>3658</v>
      </c>
      <c r="CP35" s="283">
        <f t="shared" si="57"/>
        <v>19</v>
      </c>
      <c r="CQ35" s="283">
        <f t="shared" si="58"/>
        <v>4</v>
      </c>
      <c r="CR35" s="283">
        <f t="shared" si="59"/>
        <v>0</v>
      </c>
      <c r="CS35" s="283">
        <f t="shared" si="60"/>
        <v>0</v>
      </c>
      <c r="CT35" s="283">
        <f t="shared" si="31"/>
        <v>3291</v>
      </c>
      <c r="CU35" s="283">
        <f t="shared" si="32"/>
        <v>0</v>
      </c>
      <c r="CV35" s="283">
        <f t="shared" si="33"/>
        <v>3291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390</v>
      </c>
      <c r="DB35" s="283">
        <f t="shared" si="61"/>
        <v>0</v>
      </c>
      <c r="DC35" s="283">
        <f t="shared" si="62"/>
        <v>367</v>
      </c>
      <c r="DD35" s="283">
        <f t="shared" si="63"/>
        <v>19</v>
      </c>
      <c r="DE35" s="283">
        <f t="shared" si="64"/>
        <v>4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1</v>
      </c>
      <c r="DJ35" s="283">
        <v>1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32903</v>
      </c>
      <c r="E36" s="283">
        <f t="shared" si="1"/>
        <v>24907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18715</v>
      </c>
      <c r="K36" s="283">
        <v>21</v>
      </c>
      <c r="L36" s="283">
        <v>18694</v>
      </c>
      <c r="M36" s="283">
        <v>0</v>
      </c>
      <c r="N36" s="283">
        <f t="shared" si="4"/>
        <v>476</v>
      </c>
      <c r="O36" s="283">
        <v>3</v>
      </c>
      <c r="P36" s="283">
        <v>473</v>
      </c>
      <c r="Q36" s="283">
        <v>0</v>
      </c>
      <c r="R36" s="283">
        <f t="shared" si="5"/>
        <v>4634</v>
      </c>
      <c r="S36" s="283">
        <v>6</v>
      </c>
      <c r="T36" s="283">
        <v>4628</v>
      </c>
      <c r="U36" s="283">
        <v>0</v>
      </c>
      <c r="V36" s="283">
        <f t="shared" si="6"/>
        <v>40</v>
      </c>
      <c r="W36" s="283">
        <v>0</v>
      </c>
      <c r="X36" s="283">
        <v>40</v>
      </c>
      <c r="Y36" s="283">
        <v>0</v>
      </c>
      <c r="Z36" s="283">
        <f t="shared" si="7"/>
        <v>1042</v>
      </c>
      <c r="AA36" s="283">
        <v>2</v>
      </c>
      <c r="AB36" s="283">
        <v>1040</v>
      </c>
      <c r="AC36" s="283">
        <v>0</v>
      </c>
      <c r="AD36" s="283">
        <f t="shared" si="8"/>
        <v>6991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6983</v>
      </c>
      <c r="AJ36" s="283">
        <v>0</v>
      </c>
      <c r="AK36" s="283">
        <v>0</v>
      </c>
      <c r="AL36" s="283">
        <v>6983</v>
      </c>
      <c r="AM36" s="283">
        <f t="shared" si="11"/>
        <v>8</v>
      </c>
      <c r="AN36" s="283">
        <v>0</v>
      </c>
      <c r="AO36" s="283">
        <v>0</v>
      </c>
      <c r="AP36" s="283">
        <v>8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1005</v>
      </c>
      <c r="BD36" s="283">
        <f t="shared" si="16"/>
        <v>278</v>
      </c>
      <c r="BE36" s="283">
        <v>0</v>
      </c>
      <c r="BF36" s="283">
        <v>118</v>
      </c>
      <c r="BG36" s="283">
        <v>11</v>
      </c>
      <c r="BH36" s="283">
        <v>0</v>
      </c>
      <c r="BI36" s="283">
        <v>0</v>
      </c>
      <c r="BJ36" s="283">
        <v>149</v>
      </c>
      <c r="BK36" s="283">
        <f t="shared" si="18"/>
        <v>727</v>
      </c>
      <c r="BL36" s="283">
        <v>0</v>
      </c>
      <c r="BM36" s="283">
        <v>724</v>
      </c>
      <c r="BN36" s="283">
        <v>0</v>
      </c>
      <c r="BO36" s="283">
        <v>0</v>
      </c>
      <c r="BP36" s="283">
        <v>0</v>
      </c>
      <c r="BQ36" s="283">
        <v>3</v>
      </c>
      <c r="BR36" s="283">
        <f t="shared" si="41"/>
        <v>25185</v>
      </c>
      <c r="BS36" s="283">
        <f t="shared" si="42"/>
        <v>0</v>
      </c>
      <c r="BT36" s="283">
        <f t="shared" si="43"/>
        <v>18833</v>
      </c>
      <c r="BU36" s="283">
        <f t="shared" si="44"/>
        <v>487</v>
      </c>
      <c r="BV36" s="283">
        <f t="shared" si="45"/>
        <v>4634</v>
      </c>
      <c r="BW36" s="283">
        <f t="shared" si="46"/>
        <v>40</v>
      </c>
      <c r="BX36" s="283">
        <f t="shared" si="47"/>
        <v>1191</v>
      </c>
      <c r="BY36" s="283">
        <f t="shared" si="21"/>
        <v>24907</v>
      </c>
      <c r="BZ36" s="283">
        <f t="shared" si="22"/>
        <v>0</v>
      </c>
      <c r="CA36" s="283">
        <f t="shared" si="23"/>
        <v>18715</v>
      </c>
      <c r="CB36" s="283">
        <f t="shared" si="24"/>
        <v>476</v>
      </c>
      <c r="CC36" s="283">
        <f t="shared" si="25"/>
        <v>4634</v>
      </c>
      <c r="CD36" s="283">
        <f t="shared" si="26"/>
        <v>40</v>
      </c>
      <c r="CE36" s="283">
        <f t="shared" si="27"/>
        <v>1042</v>
      </c>
      <c r="CF36" s="283">
        <f t="shared" si="28"/>
        <v>278</v>
      </c>
      <c r="CG36" s="283">
        <f t="shared" si="48"/>
        <v>0</v>
      </c>
      <c r="CH36" s="283">
        <f t="shared" si="49"/>
        <v>118</v>
      </c>
      <c r="CI36" s="283">
        <f t="shared" si="50"/>
        <v>11</v>
      </c>
      <c r="CJ36" s="283">
        <f t="shared" si="51"/>
        <v>0</v>
      </c>
      <c r="CK36" s="283">
        <f t="shared" si="52"/>
        <v>0</v>
      </c>
      <c r="CL36" s="283">
        <f t="shared" si="53"/>
        <v>149</v>
      </c>
      <c r="CM36" s="283">
        <f t="shared" si="54"/>
        <v>7718</v>
      </c>
      <c r="CN36" s="283">
        <f t="shared" si="55"/>
        <v>0</v>
      </c>
      <c r="CO36" s="283">
        <f t="shared" si="56"/>
        <v>7707</v>
      </c>
      <c r="CP36" s="283">
        <f t="shared" si="57"/>
        <v>8</v>
      </c>
      <c r="CQ36" s="283">
        <f t="shared" si="58"/>
        <v>0</v>
      </c>
      <c r="CR36" s="283">
        <f t="shared" si="59"/>
        <v>0</v>
      </c>
      <c r="CS36" s="283">
        <f t="shared" si="60"/>
        <v>3</v>
      </c>
      <c r="CT36" s="283">
        <f t="shared" si="31"/>
        <v>6991</v>
      </c>
      <c r="CU36" s="283">
        <f t="shared" si="32"/>
        <v>0</v>
      </c>
      <c r="CV36" s="283">
        <f t="shared" si="33"/>
        <v>6983</v>
      </c>
      <c r="CW36" s="283">
        <f t="shared" si="34"/>
        <v>8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727</v>
      </c>
      <c r="DB36" s="283">
        <f t="shared" si="61"/>
        <v>0</v>
      </c>
      <c r="DC36" s="283">
        <f t="shared" si="62"/>
        <v>724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3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18876</v>
      </c>
      <c r="E37" s="283">
        <f t="shared" si="1"/>
        <v>13782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10570</v>
      </c>
      <c r="K37" s="283">
        <v>4</v>
      </c>
      <c r="L37" s="283">
        <v>10566</v>
      </c>
      <c r="M37" s="283">
        <v>0</v>
      </c>
      <c r="N37" s="283">
        <f t="shared" si="4"/>
        <v>323</v>
      </c>
      <c r="O37" s="283">
        <v>8</v>
      </c>
      <c r="P37" s="283">
        <v>315</v>
      </c>
      <c r="Q37" s="283">
        <v>0</v>
      </c>
      <c r="R37" s="283">
        <f t="shared" si="5"/>
        <v>2668</v>
      </c>
      <c r="S37" s="283">
        <v>8</v>
      </c>
      <c r="T37" s="283">
        <v>2660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221</v>
      </c>
      <c r="AA37" s="283">
        <v>0</v>
      </c>
      <c r="AB37" s="283">
        <v>221</v>
      </c>
      <c r="AC37" s="283">
        <v>0</v>
      </c>
      <c r="AD37" s="283">
        <f t="shared" si="8"/>
        <v>3761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3758</v>
      </c>
      <c r="AJ37" s="283">
        <v>0</v>
      </c>
      <c r="AK37" s="283">
        <v>0</v>
      </c>
      <c r="AL37" s="283">
        <v>3758</v>
      </c>
      <c r="AM37" s="283">
        <f t="shared" si="11"/>
        <v>1</v>
      </c>
      <c r="AN37" s="283">
        <v>0</v>
      </c>
      <c r="AO37" s="283">
        <v>0</v>
      </c>
      <c r="AP37" s="283">
        <v>1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2</v>
      </c>
      <c r="AZ37" s="283">
        <v>0</v>
      </c>
      <c r="BA37" s="283">
        <v>0</v>
      </c>
      <c r="BB37" s="283">
        <v>2</v>
      </c>
      <c r="BC37" s="283">
        <f t="shared" si="15"/>
        <v>1333</v>
      </c>
      <c r="BD37" s="283">
        <f t="shared" si="16"/>
        <v>101</v>
      </c>
      <c r="BE37" s="283">
        <v>0</v>
      </c>
      <c r="BF37" s="283">
        <v>34</v>
      </c>
      <c r="BG37" s="283">
        <v>6</v>
      </c>
      <c r="BH37" s="283">
        <v>0</v>
      </c>
      <c r="BI37" s="283">
        <v>0</v>
      </c>
      <c r="BJ37" s="283">
        <v>61</v>
      </c>
      <c r="BK37" s="283">
        <f t="shared" si="18"/>
        <v>1232</v>
      </c>
      <c r="BL37" s="283">
        <v>0</v>
      </c>
      <c r="BM37" s="283">
        <v>1231</v>
      </c>
      <c r="BN37" s="283">
        <v>0</v>
      </c>
      <c r="BO37" s="283">
        <v>0</v>
      </c>
      <c r="BP37" s="283">
        <v>0</v>
      </c>
      <c r="BQ37" s="283">
        <v>1</v>
      </c>
      <c r="BR37" s="283">
        <f t="shared" si="41"/>
        <v>13883</v>
      </c>
      <c r="BS37" s="283">
        <f t="shared" si="42"/>
        <v>0</v>
      </c>
      <c r="BT37" s="283">
        <f t="shared" si="43"/>
        <v>10604</v>
      </c>
      <c r="BU37" s="283">
        <f t="shared" si="44"/>
        <v>329</v>
      </c>
      <c r="BV37" s="283">
        <f t="shared" si="45"/>
        <v>2668</v>
      </c>
      <c r="BW37" s="283">
        <f t="shared" si="46"/>
        <v>0</v>
      </c>
      <c r="BX37" s="283">
        <f t="shared" si="47"/>
        <v>282</v>
      </c>
      <c r="BY37" s="283">
        <f t="shared" si="21"/>
        <v>13782</v>
      </c>
      <c r="BZ37" s="283">
        <f t="shared" si="22"/>
        <v>0</v>
      </c>
      <c r="CA37" s="283">
        <f t="shared" si="23"/>
        <v>10570</v>
      </c>
      <c r="CB37" s="283">
        <f t="shared" si="24"/>
        <v>323</v>
      </c>
      <c r="CC37" s="283">
        <f t="shared" si="25"/>
        <v>2668</v>
      </c>
      <c r="CD37" s="283">
        <f t="shared" si="26"/>
        <v>0</v>
      </c>
      <c r="CE37" s="283">
        <f t="shared" si="27"/>
        <v>221</v>
      </c>
      <c r="CF37" s="283">
        <f t="shared" si="28"/>
        <v>101</v>
      </c>
      <c r="CG37" s="283">
        <f t="shared" si="48"/>
        <v>0</v>
      </c>
      <c r="CH37" s="283">
        <f t="shared" si="49"/>
        <v>34</v>
      </c>
      <c r="CI37" s="283">
        <f t="shared" si="50"/>
        <v>6</v>
      </c>
      <c r="CJ37" s="283">
        <f t="shared" si="51"/>
        <v>0</v>
      </c>
      <c r="CK37" s="283">
        <f t="shared" si="52"/>
        <v>0</v>
      </c>
      <c r="CL37" s="283">
        <f t="shared" si="53"/>
        <v>61</v>
      </c>
      <c r="CM37" s="283">
        <f t="shared" si="54"/>
        <v>4993</v>
      </c>
      <c r="CN37" s="283">
        <f t="shared" si="55"/>
        <v>0</v>
      </c>
      <c r="CO37" s="283">
        <f t="shared" si="56"/>
        <v>4989</v>
      </c>
      <c r="CP37" s="283">
        <f t="shared" si="57"/>
        <v>1</v>
      </c>
      <c r="CQ37" s="283">
        <f t="shared" si="58"/>
        <v>0</v>
      </c>
      <c r="CR37" s="283">
        <f t="shared" si="59"/>
        <v>0</v>
      </c>
      <c r="CS37" s="283">
        <f t="shared" si="60"/>
        <v>3</v>
      </c>
      <c r="CT37" s="283">
        <f t="shared" si="31"/>
        <v>3761</v>
      </c>
      <c r="CU37" s="283">
        <f t="shared" si="32"/>
        <v>0</v>
      </c>
      <c r="CV37" s="283">
        <f t="shared" si="33"/>
        <v>3758</v>
      </c>
      <c r="CW37" s="283">
        <f t="shared" si="34"/>
        <v>1</v>
      </c>
      <c r="CX37" s="283">
        <f t="shared" si="35"/>
        <v>0</v>
      </c>
      <c r="CY37" s="283">
        <f t="shared" si="36"/>
        <v>0</v>
      </c>
      <c r="CZ37" s="283">
        <f t="shared" si="37"/>
        <v>2</v>
      </c>
      <c r="DA37" s="283">
        <f t="shared" si="38"/>
        <v>1232</v>
      </c>
      <c r="DB37" s="283">
        <f t="shared" si="61"/>
        <v>0</v>
      </c>
      <c r="DC37" s="283">
        <f t="shared" si="62"/>
        <v>1231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1</v>
      </c>
      <c r="DH37" s="283">
        <v>0</v>
      </c>
      <c r="DI37" s="283">
        <f t="shared" si="40"/>
        <v>1</v>
      </c>
      <c r="DJ37" s="283">
        <v>0</v>
      </c>
      <c r="DK37" s="283">
        <v>0</v>
      </c>
      <c r="DL37" s="283">
        <v>0</v>
      </c>
      <c r="DM37" s="283">
        <v>1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15826</v>
      </c>
      <c r="E38" s="283">
        <f t="shared" si="1"/>
        <v>9900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8909</v>
      </c>
      <c r="K38" s="283">
        <v>0</v>
      </c>
      <c r="L38" s="283">
        <v>8909</v>
      </c>
      <c r="M38" s="283">
        <v>0</v>
      </c>
      <c r="N38" s="283">
        <f t="shared" si="4"/>
        <v>290</v>
      </c>
      <c r="O38" s="283">
        <v>0</v>
      </c>
      <c r="P38" s="283">
        <v>290</v>
      </c>
      <c r="Q38" s="283">
        <v>0</v>
      </c>
      <c r="R38" s="283">
        <f t="shared" si="5"/>
        <v>485</v>
      </c>
      <c r="S38" s="283">
        <v>0</v>
      </c>
      <c r="T38" s="283">
        <v>485</v>
      </c>
      <c r="U38" s="283">
        <v>0</v>
      </c>
      <c r="V38" s="283">
        <f t="shared" si="6"/>
        <v>8</v>
      </c>
      <c r="W38" s="283">
        <v>0</v>
      </c>
      <c r="X38" s="283">
        <v>8</v>
      </c>
      <c r="Y38" s="283">
        <v>0</v>
      </c>
      <c r="Z38" s="283">
        <f t="shared" si="7"/>
        <v>208</v>
      </c>
      <c r="AA38" s="283">
        <v>0</v>
      </c>
      <c r="AB38" s="283">
        <v>156</v>
      </c>
      <c r="AC38" s="283">
        <v>52</v>
      </c>
      <c r="AD38" s="283">
        <f t="shared" si="8"/>
        <v>4390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4383</v>
      </c>
      <c r="AJ38" s="283">
        <v>0</v>
      </c>
      <c r="AK38" s="283">
        <v>0</v>
      </c>
      <c r="AL38" s="283">
        <v>4383</v>
      </c>
      <c r="AM38" s="283">
        <f t="shared" si="11"/>
        <v>4</v>
      </c>
      <c r="AN38" s="283">
        <v>0</v>
      </c>
      <c r="AO38" s="283">
        <v>0</v>
      </c>
      <c r="AP38" s="283">
        <v>4</v>
      </c>
      <c r="AQ38" s="283">
        <f t="shared" si="12"/>
        <v>3</v>
      </c>
      <c r="AR38" s="283">
        <v>0</v>
      </c>
      <c r="AS38" s="283">
        <v>0</v>
      </c>
      <c r="AT38" s="283">
        <v>3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1536</v>
      </c>
      <c r="BD38" s="283">
        <f t="shared" si="16"/>
        <v>1384</v>
      </c>
      <c r="BE38" s="283">
        <v>0</v>
      </c>
      <c r="BF38" s="283">
        <v>466</v>
      </c>
      <c r="BG38" s="283">
        <v>87</v>
      </c>
      <c r="BH38" s="283">
        <v>153</v>
      </c>
      <c r="BI38" s="283">
        <v>8</v>
      </c>
      <c r="BJ38" s="283">
        <v>670</v>
      </c>
      <c r="BK38" s="283">
        <f t="shared" si="18"/>
        <v>152</v>
      </c>
      <c r="BL38" s="283">
        <v>0</v>
      </c>
      <c r="BM38" s="283">
        <v>114</v>
      </c>
      <c r="BN38" s="283">
        <v>8</v>
      </c>
      <c r="BO38" s="283">
        <v>5</v>
      </c>
      <c r="BP38" s="283">
        <v>0</v>
      </c>
      <c r="BQ38" s="283">
        <v>25</v>
      </c>
      <c r="BR38" s="283">
        <f t="shared" si="41"/>
        <v>11284</v>
      </c>
      <c r="BS38" s="283">
        <f t="shared" si="42"/>
        <v>0</v>
      </c>
      <c r="BT38" s="283">
        <f t="shared" si="43"/>
        <v>9375</v>
      </c>
      <c r="BU38" s="283">
        <f t="shared" si="44"/>
        <v>377</v>
      </c>
      <c r="BV38" s="283">
        <f t="shared" si="45"/>
        <v>638</v>
      </c>
      <c r="BW38" s="283">
        <f t="shared" si="46"/>
        <v>16</v>
      </c>
      <c r="BX38" s="283">
        <f t="shared" si="47"/>
        <v>878</v>
      </c>
      <c r="BY38" s="283">
        <f t="shared" si="21"/>
        <v>9900</v>
      </c>
      <c r="BZ38" s="283">
        <f t="shared" si="22"/>
        <v>0</v>
      </c>
      <c r="CA38" s="283">
        <f t="shared" si="23"/>
        <v>8909</v>
      </c>
      <c r="CB38" s="283">
        <f t="shared" si="24"/>
        <v>290</v>
      </c>
      <c r="CC38" s="283">
        <f t="shared" si="25"/>
        <v>485</v>
      </c>
      <c r="CD38" s="283">
        <f t="shared" si="26"/>
        <v>8</v>
      </c>
      <c r="CE38" s="283">
        <f t="shared" si="27"/>
        <v>208</v>
      </c>
      <c r="CF38" s="283">
        <f t="shared" si="28"/>
        <v>1384</v>
      </c>
      <c r="CG38" s="283">
        <f t="shared" si="48"/>
        <v>0</v>
      </c>
      <c r="CH38" s="283">
        <f t="shared" si="49"/>
        <v>466</v>
      </c>
      <c r="CI38" s="283">
        <f t="shared" si="50"/>
        <v>87</v>
      </c>
      <c r="CJ38" s="283">
        <f t="shared" si="51"/>
        <v>153</v>
      </c>
      <c r="CK38" s="283">
        <f t="shared" si="52"/>
        <v>8</v>
      </c>
      <c r="CL38" s="283">
        <f t="shared" si="53"/>
        <v>670</v>
      </c>
      <c r="CM38" s="283">
        <f t="shared" si="54"/>
        <v>4542</v>
      </c>
      <c r="CN38" s="283">
        <f t="shared" si="55"/>
        <v>0</v>
      </c>
      <c r="CO38" s="283">
        <f t="shared" si="56"/>
        <v>4497</v>
      </c>
      <c r="CP38" s="283">
        <f t="shared" si="57"/>
        <v>12</v>
      </c>
      <c r="CQ38" s="283">
        <f t="shared" si="58"/>
        <v>8</v>
      </c>
      <c r="CR38" s="283">
        <f t="shared" si="59"/>
        <v>0</v>
      </c>
      <c r="CS38" s="283">
        <f t="shared" si="60"/>
        <v>25</v>
      </c>
      <c r="CT38" s="283">
        <f t="shared" si="31"/>
        <v>4390</v>
      </c>
      <c r="CU38" s="283">
        <f t="shared" si="32"/>
        <v>0</v>
      </c>
      <c r="CV38" s="283">
        <f t="shared" si="33"/>
        <v>4383</v>
      </c>
      <c r="CW38" s="283">
        <f t="shared" si="34"/>
        <v>4</v>
      </c>
      <c r="CX38" s="283">
        <f t="shared" si="35"/>
        <v>3</v>
      </c>
      <c r="CY38" s="283">
        <f t="shared" si="36"/>
        <v>0</v>
      </c>
      <c r="CZ38" s="283">
        <f t="shared" si="37"/>
        <v>0</v>
      </c>
      <c r="DA38" s="283">
        <f t="shared" si="38"/>
        <v>152</v>
      </c>
      <c r="DB38" s="283">
        <f t="shared" si="61"/>
        <v>0</v>
      </c>
      <c r="DC38" s="283">
        <f t="shared" si="62"/>
        <v>114</v>
      </c>
      <c r="DD38" s="283">
        <f t="shared" si="63"/>
        <v>8</v>
      </c>
      <c r="DE38" s="283">
        <f t="shared" si="64"/>
        <v>5</v>
      </c>
      <c r="DF38" s="283">
        <f t="shared" si="65"/>
        <v>0</v>
      </c>
      <c r="DG38" s="283">
        <f t="shared" si="66"/>
        <v>25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67">SUM(E39,AD39,BC39)</f>
        <v>14538</v>
      </c>
      <c r="E39" s="283">
        <f t="shared" ref="E39:E70" si="68">SUM(F39,J39,N39,R39,V39,Z39)</f>
        <v>8929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6618</v>
      </c>
      <c r="K39" s="283">
        <v>2948</v>
      </c>
      <c r="L39" s="283">
        <v>3670</v>
      </c>
      <c r="M39" s="283">
        <v>0</v>
      </c>
      <c r="N39" s="283">
        <f t="shared" ref="N39:N70" si="71">SUM(O39:Q39)</f>
        <v>222</v>
      </c>
      <c r="O39" s="283">
        <v>71</v>
      </c>
      <c r="P39" s="283">
        <v>151</v>
      </c>
      <c r="Q39" s="283">
        <v>0</v>
      </c>
      <c r="R39" s="283">
        <f t="shared" ref="R39:R70" si="72">SUM(S39:U39)</f>
        <v>2088</v>
      </c>
      <c r="S39" s="283">
        <v>324</v>
      </c>
      <c r="T39" s="283">
        <v>1764</v>
      </c>
      <c r="U39" s="283">
        <v>0</v>
      </c>
      <c r="V39" s="283">
        <f t="shared" ref="V39:V70" si="73">SUM(W39:Y39)</f>
        <v>0</v>
      </c>
      <c r="W39" s="283">
        <v>0</v>
      </c>
      <c r="X39" s="283">
        <v>0</v>
      </c>
      <c r="Y39" s="283">
        <v>0</v>
      </c>
      <c r="Z39" s="283">
        <f t="shared" ref="Z39:Z70" si="74">SUM(AA39:AC39)</f>
        <v>1</v>
      </c>
      <c r="AA39" s="283">
        <v>1</v>
      </c>
      <c r="AB39" s="283">
        <v>0</v>
      </c>
      <c r="AC39" s="283">
        <v>0</v>
      </c>
      <c r="AD39" s="283">
        <f t="shared" ref="AD39:AD70" si="75">SUM(AE39,AI39,AM39,AQ39,AU39,AY39)</f>
        <v>977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977</v>
      </c>
      <c r="AJ39" s="283">
        <v>0</v>
      </c>
      <c r="AK39" s="283">
        <v>0</v>
      </c>
      <c r="AL39" s="283">
        <v>977</v>
      </c>
      <c r="AM39" s="283">
        <f t="shared" ref="AM39:AM70" si="78">SUM(AN39:AP39)</f>
        <v>0</v>
      </c>
      <c r="AN39" s="283">
        <v>0</v>
      </c>
      <c r="AO39" s="283">
        <v>0</v>
      </c>
      <c r="AP39" s="283">
        <v>0</v>
      </c>
      <c r="AQ39" s="283">
        <f t="shared" ref="AQ39:AQ70" si="79">SUM(AR39:AT39)</f>
        <v>0</v>
      </c>
      <c r="AR39" s="283">
        <v>0</v>
      </c>
      <c r="AS39" s="283">
        <v>0</v>
      </c>
      <c r="AT39" s="283">
        <v>0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0</v>
      </c>
      <c r="AZ39" s="283">
        <v>0</v>
      </c>
      <c r="BA39" s="283">
        <v>0</v>
      </c>
      <c r="BB39" s="283">
        <v>0</v>
      </c>
      <c r="BC39" s="283">
        <f t="shared" ref="BC39:BC70" si="82">SUM(BD39,BK39)</f>
        <v>4632</v>
      </c>
      <c r="BD39" s="283">
        <f t="shared" ref="BD39:BD70" si="83">SUM(BE39:BJ39)</f>
        <v>1852</v>
      </c>
      <c r="BE39" s="283">
        <v>0</v>
      </c>
      <c r="BF39" s="283">
        <v>1527</v>
      </c>
      <c r="BG39" s="283">
        <v>54</v>
      </c>
      <c r="BH39" s="283">
        <v>263</v>
      </c>
      <c r="BI39" s="283">
        <v>0</v>
      </c>
      <c r="BJ39" s="283">
        <v>8</v>
      </c>
      <c r="BK39" s="283">
        <f t="shared" ref="BK39:BK70" si="84">SUM(BL39:BQ39)</f>
        <v>2780</v>
      </c>
      <c r="BL39" s="283">
        <v>0</v>
      </c>
      <c r="BM39" s="283">
        <v>2692</v>
      </c>
      <c r="BN39" s="283">
        <v>2</v>
      </c>
      <c r="BO39" s="283">
        <v>85</v>
      </c>
      <c r="BP39" s="283">
        <v>0</v>
      </c>
      <c r="BQ39" s="283">
        <v>1</v>
      </c>
      <c r="BR39" s="283">
        <f t="shared" si="41"/>
        <v>10781</v>
      </c>
      <c r="BS39" s="283">
        <f t="shared" si="42"/>
        <v>0</v>
      </c>
      <c r="BT39" s="283">
        <f t="shared" si="43"/>
        <v>8145</v>
      </c>
      <c r="BU39" s="283">
        <f t="shared" si="44"/>
        <v>276</v>
      </c>
      <c r="BV39" s="283">
        <f t="shared" si="45"/>
        <v>2351</v>
      </c>
      <c r="BW39" s="283">
        <f t="shared" si="46"/>
        <v>0</v>
      </c>
      <c r="BX39" s="283">
        <f t="shared" si="47"/>
        <v>9</v>
      </c>
      <c r="BY39" s="283">
        <f t="shared" ref="BY39:BY70" si="85">SUM(BZ39:CE39)</f>
        <v>8929</v>
      </c>
      <c r="BZ39" s="283">
        <f t="shared" ref="BZ39:BZ61" si="86">F39</f>
        <v>0</v>
      </c>
      <c r="CA39" s="283">
        <f t="shared" ref="CA39:CA61" si="87">J39</f>
        <v>6618</v>
      </c>
      <c r="CB39" s="283">
        <f t="shared" ref="CB39:CB61" si="88">N39</f>
        <v>222</v>
      </c>
      <c r="CC39" s="283">
        <f t="shared" ref="CC39:CC61" si="89">R39</f>
        <v>2088</v>
      </c>
      <c r="CD39" s="283">
        <f t="shared" ref="CD39:CD61" si="90">V39</f>
        <v>0</v>
      </c>
      <c r="CE39" s="283">
        <f t="shared" ref="CE39:CE61" si="91">Z39</f>
        <v>1</v>
      </c>
      <c r="CF39" s="283">
        <f t="shared" ref="CF39:CF70" si="92">SUM(CG39:CL39)</f>
        <v>1852</v>
      </c>
      <c r="CG39" s="283">
        <f t="shared" si="48"/>
        <v>0</v>
      </c>
      <c r="CH39" s="283">
        <f t="shared" si="49"/>
        <v>1527</v>
      </c>
      <c r="CI39" s="283">
        <f t="shared" si="50"/>
        <v>54</v>
      </c>
      <c r="CJ39" s="283">
        <f t="shared" si="51"/>
        <v>263</v>
      </c>
      <c r="CK39" s="283">
        <f t="shared" si="52"/>
        <v>0</v>
      </c>
      <c r="CL39" s="283">
        <f t="shared" si="53"/>
        <v>8</v>
      </c>
      <c r="CM39" s="283">
        <f t="shared" si="54"/>
        <v>3757</v>
      </c>
      <c r="CN39" s="283">
        <f t="shared" si="55"/>
        <v>0</v>
      </c>
      <c r="CO39" s="283">
        <f t="shared" si="56"/>
        <v>3669</v>
      </c>
      <c r="CP39" s="283">
        <f t="shared" si="57"/>
        <v>2</v>
      </c>
      <c r="CQ39" s="283">
        <f t="shared" si="58"/>
        <v>85</v>
      </c>
      <c r="CR39" s="283">
        <f t="shared" si="59"/>
        <v>0</v>
      </c>
      <c r="CS39" s="283">
        <f t="shared" si="60"/>
        <v>1</v>
      </c>
      <c r="CT39" s="283">
        <f t="shared" ref="CT39:CT70" si="93">SUM(CU39:CZ39)</f>
        <v>977</v>
      </c>
      <c r="CU39" s="283">
        <f t="shared" ref="CU39:CU61" si="94">AE39</f>
        <v>0</v>
      </c>
      <c r="CV39" s="283">
        <f t="shared" ref="CV39:CV61" si="95">AI39</f>
        <v>977</v>
      </c>
      <c r="CW39" s="283">
        <f t="shared" ref="CW39:CW61" si="96">AM39</f>
        <v>0</v>
      </c>
      <c r="CX39" s="283">
        <f t="shared" ref="CX39:CX61" si="97">AQ39</f>
        <v>0</v>
      </c>
      <c r="CY39" s="283">
        <f t="shared" ref="CY39:CY61" si="98">AU39</f>
        <v>0</v>
      </c>
      <c r="CZ39" s="283">
        <f t="shared" ref="CZ39:CZ61" si="99">AY39</f>
        <v>0</v>
      </c>
      <c r="DA39" s="283">
        <f t="shared" ref="DA39:DA70" si="100">SUM(DB39:DG39)</f>
        <v>2780</v>
      </c>
      <c r="DB39" s="283">
        <f t="shared" si="61"/>
        <v>0</v>
      </c>
      <c r="DC39" s="283">
        <f t="shared" si="62"/>
        <v>2692</v>
      </c>
      <c r="DD39" s="283">
        <f t="shared" si="63"/>
        <v>2</v>
      </c>
      <c r="DE39" s="283">
        <f t="shared" si="64"/>
        <v>85</v>
      </c>
      <c r="DF39" s="283">
        <f t="shared" si="65"/>
        <v>0</v>
      </c>
      <c r="DG39" s="283">
        <f t="shared" si="66"/>
        <v>1</v>
      </c>
      <c r="DH39" s="283">
        <v>0</v>
      </c>
      <c r="DI39" s="283">
        <f t="shared" ref="DI39:DI70" si="101">SUM(DJ39:DM39)</f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67"/>
        <v>9925</v>
      </c>
      <c r="E40" s="283">
        <f t="shared" si="68"/>
        <v>6328</v>
      </c>
      <c r="F40" s="283">
        <f t="shared" si="69"/>
        <v>0</v>
      </c>
      <c r="G40" s="283">
        <v>0</v>
      </c>
      <c r="H40" s="283">
        <v>0</v>
      </c>
      <c r="I40" s="283">
        <v>0</v>
      </c>
      <c r="J40" s="283">
        <f t="shared" si="70"/>
        <v>5705</v>
      </c>
      <c r="K40" s="283">
        <v>0</v>
      </c>
      <c r="L40" s="283">
        <v>5705</v>
      </c>
      <c r="M40" s="283">
        <v>0</v>
      </c>
      <c r="N40" s="283">
        <f t="shared" si="71"/>
        <v>0</v>
      </c>
      <c r="O40" s="283">
        <v>0</v>
      </c>
      <c r="P40" s="283">
        <v>0</v>
      </c>
      <c r="Q40" s="283">
        <v>0</v>
      </c>
      <c r="R40" s="283">
        <f t="shared" si="72"/>
        <v>623</v>
      </c>
      <c r="S40" s="283">
        <v>0</v>
      </c>
      <c r="T40" s="283">
        <v>623</v>
      </c>
      <c r="U40" s="283">
        <v>0</v>
      </c>
      <c r="V40" s="283">
        <f t="shared" si="73"/>
        <v>0</v>
      </c>
      <c r="W40" s="283">
        <v>0</v>
      </c>
      <c r="X40" s="283">
        <v>0</v>
      </c>
      <c r="Y40" s="283">
        <v>0</v>
      </c>
      <c r="Z40" s="283">
        <f t="shared" si="74"/>
        <v>0</v>
      </c>
      <c r="AA40" s="283">
        <v>0</v>
      </c>
      <c r="AB40" s="283">
        <v>0</v>
      </c>
      <c r="AC40" s="283">
        <v>0</v>
      </c>
      <c r="AD40" s="283">
        <f t="shared" si="75"/>
        <v>1329</v>
      </c>
      <c r="AE40" s="283">
        <f t="shared" si="76"/>
        <v>0</v>
      </c>
      <c r="AF40" s="283">
        <v>0</v>
      </c>
      <c r="AG40" s="283">
        <v>0</v>
      </c>
      <c r="AH40" s="283">
        <v>0</v>
      </c>
      <c r="AI40" s="283">
        <f t="shared" si="77"/>
        <v>1320</v>
      </c>
      <c r="AJ40" s="283">
        <v>0</v>
      </c>
      <c r="AK40" s="283">
        <v>0</v>
      </c>
      <c r="AL40" s="283">
        <v>1320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3</v>
      </c>
      <c r="AR40" s="283">
        <v>0</v>
      </c>
      <c r="AS40" s="283">
        <v>0</v>
      </c>
      <c r="AT40" s="283">
        <v>3</v>
      </c>
      <c r="AU40" s="283">
        <f t="shared" si="80"/>
        <v>0</v>
      </c>
      <c r="AV40" s="283">
        <v>0</v>
      </c>
      <c r="AW40" s="283">
        <v>0</v>
      </c>
      <c r="AX40" s="283">
        <v>0</v>
      </c>
      <c r="AY40" s="283">
        <f t="shared" si="81"/>
        <v>6</v>
      </c>
      <c r="AZ40" s="283">
        <v>0</v>
      </c>
      <c r="BA40" s="283">
        <v>0</v>
      </c>
      <c r="BB40" s="283">
        <v>6</v>
      </c>
      <c r="BC40" s="283">
        <f t="shared" si="82"/>
        <v>2268</v>
      </c>
      <c r="BD40" s="283">
        <f t="shared" si="83"/>
        <v>980</v>
      </c>
      <c r="BE40" s="283">
        <v>0</v>
      </c>
      <c r="BF40" s="283">
        <v>256</v>
      </c>
      <c r="BG40" s="283">
        <v>0</v>
      </c>
      <c r="BH40" s="283">
        <v>78</v>
      </c>
      <c r="BI40" s="283">
        <v>14</v>
      </c>
      <c r="BJ40" s="283">
        <v>632</v>
      </c>
      <c r="BK40" s="283">
        <f t="shared" si="84"/>
        <v>1288</v>
      </c>
      <c r="BL40" s="283">
        <v>0</v>
      </c>
      <c r="BM40" s="283">
        <v>990</v>
      </c>
      <c r="BN40" s="283">
        <v>0</v>
      </c>
      <c r="BO40" s="283">
        <v>11</v>
      </c>
      <c r="BP40" s="283">
        <v>0</v>
      </c>
      <c r="BQ40" s="283">
        <v>287</v>
      </c>
      <c r="BR40" s="283">
        <f t="shared" ref="BR40:BR61" si="102">SUM(BY40,CF40)</f>
        <v>7308</v>
      </c>
      <c r="BS40" s="283">
        <f t="shared" ref="BS40:BS61" si="103">SUM(BZ40,CG40)</f>
        <v>0</v>
      </c>
      <c r="BT40" s="283">
        <f t="shared" ref="BT40:BT61" si="104">SUM(CA40,CH40)</f>
        <v>5961</v>
      </c>
      <c r="BU40" s="283">
        <f t="shared" ref="BU40:BU61" si="105">SUM(CB40,CI40)</f>
        <v>0</v>
      </c>
      <c r="BV40" s="283">
        <f t="shared" ref="BV40:BV61" si="106">SUM(CC40,CJ40)</f>
        <v>701</v>
      </c>
      <c r="BW40" s="283">
        <f t="shared" ref="BW40:BW61" si="107">SUM(CD40,CK40)</f>
        <v>14</v>
      </c>
      <c r="BX40" s="283">
        <f t="shared" ref="BX40:BX61" si="108">SUM(CE40,CL40)</f>
        <v>632</v>
      </c>
      <c r="BY40" s="283">
        <f t="shared" si="85"/>
        <v>6328</v>
      </c>
      <c r="BZ40" s="283">
        <f t="shared" si="86"/>
        <v>0</v>
      </c>
      <c r="CA40" s="283">
        <f t="shared" si="87"/>
        <v>5705</v>
      </c>
      <c r="CB40" s="283">
        <f t="shared" si="88"/>
        <v>0</v>
      </c>
      <c r="CC40" s="283">
        <f t="shared" si="89"/>
        <v>623</v>
      </c>
      <c r="CD40" s="283">
        <f t="shared" si="90"/>
        <v>0</v>
      </c>
      <c r="CE40" s="283">
        <f t="shared" si="91"/>
        <v>0</v>
      </c>
      <c r="CF40" s="283">
        <f t="shared" si="92"/>
        <v>980</v>
      </c>
      <c r="CG40" s="283">
        <f t="shared" ref="CG40:CG61" si="109">BE40</f>
        <v>0</v>
      </c>
      <c r="CH40" s="283">
        <f t="shared" ref="CH40:CH61" si="110">BF40</f>
        <v>256</v>
      </c>
      <c r="CI40" s="283">
        <f t="shared" ref="CI40:CI61" si="111">BG40</f>
        <v>0</v>
      </c>
      <c r="CJ40" s="283">
        <f t="shared" ref="CJ40:CJ61" si="112">BH40</f>
        <v>78</v>
      </c>
      <c r="CK40" s="283">
        <f t="shared" ref="CK40:CK61" si="113">BI40</f>
        <v>14</v>
      </c>
      <c r="CL40" s="283">
        <f t="shared" ref="CL40:CL61" si="114">BJ40</f>
        <v>632</v>
      </c>
      <c r="CM40" s="283">
        <f t="shared" ref="CM40:CM61" si="115">SUM(CT40,DA40)</f>
        <v>2617</v>
      </c>
      <c r="CN40" s="283">
        <f t="shared" ref="CN40:CN61" si="116">SUM(CU40,DB40)</f>
        <v>0</v>
      </c>
      <c r="CO40" s="283">
        <f t="shared" ref="CO40:CO61" si="117">SUM(CV40,DC40)</f>
        <v>2310</v>
      </c>
      <c r="CP40" s="283">
        <f t="shared" ref="CP40:CP61" si="118">SUM(CW40,DD40)</f>
        <v>0</v>
      </c>
      <c r="CQ40" s="283">
        <f t="shared" ref="CQ40:CQ61" si="119">SUM(CX40,DE40)</f>
        <v>14</v>
      </c>
      <c r="CR40" s="283">
        <f t="shared" ref="CR40:CR61" si="120">SUM(CY40,DF40)</f>
        <v>0</v>
      </c>
      <c r="CS40" s="283">
        <f t="shared" ref="CS40:CS61" si="121">SUM(CZ40,DG40)</f>
        <v>293</v>
      </c>
      <c r="CT40" s="283">
        <f t="shared" si="93"/>
        <v>1329</v>
      </c>
      <c r="CU40" s="283">
        <f t="shared" si="94"/>
        <v>0</v>
      </c>
      <c r="CV40" s="283">
        <f t="shared" si="95"/>
        <v>1320</v>
      </c>
      <c r="CW40" s="283">
        <f t="shared" si="96"/>
        <v>0</v>
      </c>
      <c r="CX40" s="283">
        <f t="shared" si="97"/>
        <v>3</v>
      </c>
      <c r="CY40" s="283">
        <f t="shared" si="98"/>
        <v>0</v>
      </c>
      <c r="CZ40" s="283">
        <f t="shared" si="99"/>
        <v>6</v>
      </c>
      <c r="DA40" s="283">
        <f t="shared" si="100"/>
        <v>1288</v>
      </c>
      <c r="DB40" s="283">
        <f t="shared" ref="DB40:DB61" si="122">BL40</f>
        <v>0</v>
      </c>
      <c r="DC40" s="283">
        <f t="shared" ref="DC40:DC61" si="123">BM40</f>
        <v>990</v>
      </c>
      <c r="DD40" s="283">
        <f t="shared" ref="DD40:DD61" si="124">BN40</f>
        <v>0</v>
      </c>
      <c r="DE40" s="283">
        <f t="shared" ref="DE40:DE61" si="125">BO40</f>
        <v>11</v>
      </c>
      <c r="DF40" s="283">
        <f t="shared" ref="DF40:DF61" si="126">BP40</f>
        <v>0</v>
      </c>
      <c r="DG40" s="283">
        <f t="shared" ref="DG40:DG61" si="127">BQ40</f>
        <v>287</v>
      </c>
      <c r="DH40" s="283">
        <v>0</v>
      </c>
      <c r="DI40" s="283">
        <f t="shared" si="101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67"/>
        <v>25149</v>
      </c>
      <c r="E41" s="283">
        <f t="shared" si="68"/>
        <v>17117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13716</v>
      </c>
      <c r="K41" s="283">
        <v>461</v>
      </c>
      <c r="L41" s="283">
        <v>13255</v>
      </c>
      <c r="M41" s="283">
        <v>0</v>
      </c>
      <c r="N41" s="283">
        <f t="shared" si="71"/>
        <v>806</v>
      </c>
      <c r="O41" s="283">
        <v>0</v>
      </c>
      <c r="P41" s="283">
        <v>806</v>
      </c>
      <c r="Q41" s="283">
        <v>0</v>
      </c>
      <c r="R41" s="283">
        <f t="shared" si="72"/>
        <v>2595</v>
      </c>
      <c r="S41" s="283">
        <v>0</v>
      </c>
      <c r="T41" s="283">
        <v>2595</v>
      </c>
      <c r="U41" s="283">
        <v>0</v>
      </c>
      <c r="V41" s="283">
        <f t="shared" si="73"/>
        <v>0</v>
      </c>
      <c r="W41" s="283">
        <v>0</v>
      </c>
      <c r="X41" s="283">
        <v>0</v>
      </c>
      <c r="Y41" s="283">
        <v>0</v>
      </c>
      <c r="Z41" s="283">
        <f t="shared" si="74"/>
        <v>0</v>
      </c>
      <c r="AA41" s="283">
        <v>0</v>
      </c>
      <c r="AB41" s="283">
        <v>0</v>
      </c>
      <c r="AC41" s="283">
        <v>0</v>
      </c>
      <c r="AD41" s="283">
        <f t="shared" si="75"/>
        <v>4595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4576</v>
      </c>
      <c r="AJ41" s="283">
        <v>0</v>
      </c>
      <c r="AK41" s="283">
        <v>0</v>
      </c>
      <c r="AL41" s="283">
        <v>4576</v>
      </c>
      <c r="AM41" s="283">
        <f t="shared" si="78"/>
        <v>19</v>
      </c>
      <c r="AN41" s="283">
        <v>0</v>
      </c>
      <c r="AO41" s="283">
        <v>0</v>
      </c>
      <c r="AP41" s="283">
        <v>19</v>
      </c>
      <c r="AQ41" s="283">
        <f t="shared" si="79"/>
        <v>0</v>
      </c>
      <c r="AR41" s="283">
        <v>0</v>
      </c>
      <c r="AS41" s="283">
        <v>0</v>
      </c>
      <c r="AT41" s="283">
        <v>0</v>
      </c>
      <c r="AU41" s="283">
        <f t="shared" si="80"/>
        <v>0</v>
      </c>
      <c r="AV41" s="283">
        <v>0</v>
      </c>
      <c r="AW41" s="283">
        <v>0</v>
      </c>
      <c r="AX41" s="283">
        <v>0</v>
      </c>
      <c r="AY41" s="283">
        <f t="shared" si="81"/>
        <v>0</v>
      </c>
      <c r="AZ41" s="283">
        <v>0</v>
      </c>
      <c r="BA41" s="283">
        <v>0</v>
      </c>
      <c r="BB41" s="283">
        <v>0</v>
      </c>
      <c r="BC41" s="283">
        <f t="shared" si="82"/>
        <v>3437</v>
      </c>
      <c r="BD41" s="283">
        <f t="shared" si="83"/>
        <v>2313</v>
      </c>
      <c r="BE41" s="283">
        <v>0</v>
      </c>
      <c r="BF41" s="283">
        <v>1137</v>
      </c>
      <c r="BG41" s="283">
        <v>118</v>
      </c>
      <c r="BH41" s="283">
        <v>1058</v>
      </c>
      <c r="BI41" s="283">
        <v>0</v>
      </c>
      <c r="BJ41" s="283">
        <v>0</v>
      </c>
      <c r="BK41" s="283">
        <f t="shared" si="84"/>
        <v>1124</v>
      </c>
      <c r="BL41" s="283">
        <v>0</v>
      </c>
      <c r="BM41" s="283">
        <v>1085</v>
      </c>
      <c r="BN41" s="283">
        <v>39</v>
      </c>
      <c r="BO41" s="283">
        <v>0</v>
      </c>
      <c r="BP41" s="283">
        <v>0</v>
      </c>
      <c r="BQ41" s="283">
        <v>0</v>
      </c>
      <c r="BR41" s="283">
        <f t="shared" si="102"/>
        <v>19430</v>
      </c>
      <c r="BS41" s="283">
        <f t="shared" si="103"/>
        <v>0</v>
      </c>
      <c r="BT41" s="283">
        <f t="shared" si="104"/>
        <v>14853</v>
      </c>
      <c r="BU41" s="283">
        <f t="shared" si="105"/>
        <v>924</v>
      </c>
      <c r="BV41" s="283">
        <f t="shared" si="106"/>
        <v>3653</v>
      </c>
      <c r="BW41" s="283">
        <f t="shared" si="107"/>
        <v>0</v>
      </c>
      <c r="BX41" s="283">
        <f t="shared" si="108"/>
        <v>0</v>
      </c>
      <c r="BY41" s="283">
        <f t="shared" si="85"/>
        <v>17117</v>
      </c>
      <c r="BZ41" s="283">
        <f t="shared" si="86"/>
        <v>0</v>
      </c>
      <c r="CA41" s="283">
        <f t="shared" si="87"/>
        <v>13716</v>
      </c>
      <c r="CB41" s="283">
        <f t="shared" si="88"/>
        <v>806</v>
      </c>
      <c r="CC41" s="283">
        <f t="shared" si="89"/>
        <v>2595</v>
      </c>
      <c r="CD41" s="283">
        <f t="shared" si="90"/>
        <v>0</v>
      </c>
      <c r="CE41" s="283">
        <f t="shared" si="91"/>
        <v>0</v>
      </c>
      <c r="CF41" s="283">
        <f t="shared" si="92"/>
        <v>2313</v>
      </c>
      <c r="CG41" s="283">
        <f t="shared" si="109"/>
        <v>0</v>
      </c>
      <c r="CH41" s="283">
        <f t="shared" si="110"/>
        <v>1137</v>
      </c>
      <c r="CI41" s="283">
        <f t="shared" si="111"/>
        <v>118</v>
      </c>
      <c r="CJ41" s="283">
        <f t="shared" si="112"/>
        <v>1058</v>
      </c>
      <c r="CK41" s="283">
        <f t="shared" si="113"/>
        <v>0</v>
      </c>
      <c r="CL41" s="283">
        <f t="shared" si="114"/>
        <v>0</v>
      </c>
      <c r="CM41" s="283">
        <f t="shared" si="115"/>
        <v>5719</v>
      </c>
      <c r="CN41" s="283">
        <f t="shared" si="116"/>
        <v>0</v>
      </c>
      <c r="CO41" s="283">
        <f t="shared" si="117"/>
        <v>5661</v>
      </c>
      <c r="CP41" s="283">
        <f t="shared" si="118"/>
        <v>58</v>
      </c>
      <c r="CQ41" s="283">
        <f t="shared" si="119"/>
        <v>0</v>
      </c>
      <c r="CR41" s="283">
        <f t="shared" si="120"/>
        <v>0</v>
      </c>
      <c r="CS41" s="283">
        <f t="shared" si="121"/>
        <v>0</v>
      </c>
      <c r="CT41" s="283">
        <f t="shared" si="93"/>
        <v>4595</v>
      </c>
      <c r="CU41" s="283">
        <f t="shared" si="94"/>
        <v>0</v>
      </c>
      <c r="CV41" s="283">
        <f t="shared" si="95"/>
        <v>4576</v>
      </c>
      <c r="CW41" s="283">
        <f t="shared" si="96"/>
        <v>19</v>
      </c>
      <c r="CX41" s="283">
        <f t="shared" si="97"/>
        <v>0</v>
      </c>
      <c r="CY41" s="283">
        <f t="shared" si="98"/>
        <v>0</v>
      </c>
      <c r="CZ41" s="283">
        <f t="shared" si="99"/>
        <v>0</v>
      </c>
      <c r="DA41" s="283">
        <f t="shared" si="100"/>
        <v>1124</v>
      </c>
      <c r="DB41" s="283">
        <f t="shared" si="122"/>
        <v>0</v>
      </c>
      <c r="DC41" s="283">
        <f t="shared" si="123"/>
        <v>1085</v>
      </c>
      <c r="DD41" s="283">
        <f t="shared" si="124"/>
        <v>39</v>
      </c>
      <c r="DE41" s="283">
        <f t="shared" si="125"/>
        <v>0</v>
      </c>
      <c r="DF41" s="283">
        <f t="shared" si="126"/>
        <v>0</v>
      </c>
      <c r="DG41" s="283">
        <f t="shared" si="127"/>
        <v>0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67"/>
        <v>13731</v>
      </c>
      <c r="E42" s="283">
        <f t="shared" si="68"/>
        <v>9825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8382</v>
      </c>
      <c r="K42" s="283">
        <v>0</v>
      </c>
      <c r="L42" s="283">
        <v>8382</v>
      </c>
      <c r="M42" s="283">
        <v>0</v>
      </c>
      <c r="N42" s="283">
        <f t="shared" si="71"/>
        <v>396</v>
      </c>
      <c r="O42" s="283">
        <v>0</v>
      </c>
      <c r="P42" s="283">
        <v>396</v>
      </c>
      <c r="Q42" s="283">
        <v>0</v>
      </c>
      <c r="R42" s="283">
        <f t="shared" si="72"/>
        <v>853</v>
      </c>
      <c r="S42" s="283">
        <v>0</v>
      </c>
      <c r="T42" s="283">
        <v>853</v>
      </c>
      <c r="U42" s="283">
        <v>0</v>
      </c>
      <c r="V42" s="283">
        <f t="shared" si="73"/>
        <v>40</v>
      </c>
      <c r="W42" s="283">
        <v>0</v>
      </c>
      <c r="X42" s="283">
        <v>40</v>
      </c>
      <c r="Y42" s="283">
        <v>0</v>
      </c>
      <c r="Z42" s="283">
        <f t="shared" si="74"/>
        <v>154</v>
      </c>
      <c r="AA42" s="283">
        <v>0</v>
      </c>
      <c r="AB42" s="283">
        <v>154</v>
      </c>
      <c r="AC42" s="283">
        <v>0</v>
      </c>
      <c r="AD42" s="283">
        <f t="shared" si="75"/>
        <v>2791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2790</v>
      </c>
      <c r="AJ42" s="283">
        <v>0</v>
      </c>
      <c r="AK42" s="283">
        <v>0</v>
      </c>
      <c r="AL42" s="283">
        <v>2790</v>
      </c>
      <c r="AM42" s="283">
        <f t="shared" si="78"/>
        <v>0</v>
      </c>
      <c r="AN42" s="283">
        <v>0</v>
      </c>
      <c r="AO42" s="283">
        <v>0</v>
      </c>
      <c r="AP42" s="283">
        <v>0</v>
      </c>
      <c r="AQ42" s="283">
        <f t="shared" si="79"/>
        <v>0</v>
      </c>
      <c r="AR42" s="283">
        <v>0</v>
      </c>
      <c r="AS42" s="283">
        <v>0</v>
      </c>
      <c r="AT42" s="283">
        <v>0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1</v>
      </c>
      <c r="AZ42" s="283">
        <v>0</v>
      </c>
      <c r="BA42" s="283">
        <v>0</v>
      </c>
      <c r="BB42" s="283">
        <v>1</v>
      </c>
      <c r="BC42" s="283">
        <f t="shared" si="82"/>
        <v>1115</v>
      </c>
      <c r="BD42" s="283">
        <f t="shared" si="83"/>
        <v>933</v>
      </c>
      <c r="BE42" s="283">
        <v>0</v>
      </c>
      <c r="BF42" s="283">
        <v>257</v>
      </c>
      <c r="BG42" s="283">
        <v>10</v>
      </c>
      <c r="BH42" s="283">
        <v>0</v>
      </c>
      <c r="BI42" s="283">
        <v>0</v>
      </c>
      <c r="BJ42" s="283">
        <v>666</v>
      </c>
      <c r="BK42" s="283">
        <f t="shared" si="84"/>
        <v>182</v>
      </c>
      <c r="BL42" s="283">
        <v>0</v>
      </c>
      <c r="BM42" s="283">
        <v>122</v>
      </c>
      <c r="BN42" s="283">
        <v>5</v>
      </c>
      <c r="BO42" s="283">
        <v>0</v>
      </c>
      <c r="BP42" s="283">
        <v>0</v>
      </c>
      <c r="BQ42" s="283">
        <v>55</v>
      </c>
      <c r="BR42" s="283">
        <f t="shared" si="102"/>
        <v>10758</v>
      </c>
      <c r="BS42" s="283">
        <f t="shared" si="103"/>
        <v>0</v>
      </c>
      <c r="BT42" s="283">
        <f t="shared" si="104"/>
        <v>8639</v>
      </c>
      <c r="BU42" s="283">
        <f t="shared" si="105"/>
        <v>406</v>
      </c>
      <c r="BV42" s="283">
        <f t="shared" si="106"/>
        <v>853</v>
      </c>
      <c r="BW42" s="283">
        <f t="shared" si="107"/>
        <v>40</v>
      </c>
      <c r="BX42" s="283">
        <f t="shared" si="108"/>
        <v>820</v>
      </c>
      <c r="BY42" s="283">
        <f t="shared" si="85"/>
        <v>9825</v>
      </c>
      <c r="BZ42" s="283">
        <f t="shared" si="86"/>
        <v>0</v>
      </c>
      <c r="CA42" s="283">
        <f t="shared" si="87"/>
        <v>8382</v>
      </c>
      <c r="CB42" s="283">
        <f t="shared" si="88"/>
        <v>396</v>
      </c>
      <c r="CC42" s="283">
        <f t="shared" si="89"/>
        <v>853</v>
      </c>
      <c r="CD42" s="283">
        <f t="shared" si="90"/>
        <v>40</v>
      </c>
      <c r="CE42" s="283">
        <f t="shared" si="91"/>
        <v>154</v>
      </c>
      <c r="CF42" s="283">
        <f t="shared" si="92"/>
        <v>933</v>
      </c>
      <c r="CG42" s="283">
        <f t="shared" si="109"/>
        <v>0</v>
      </c>
      <c r="CH42" s="283">
        <f t="shared" si="110"/>
        <v>257</v>
      </c>
      <c r="CI42" s="283">
        <f t="shared" si="111"/>
        <v>10</v>
      </c>
      <c r="CJ42" s="283">
        <f t="shared" si="112"/>
        <v>0</v>
      </c>
      <c r="CK42" s="283">
        <f t="shared" si="113"/>
        <v>0</v>
      </c>
      <c r="CL42" s="283">
        <f t="shared" si="114"/>
        <v>666</v>
      </c>
      <c r="CM42" s="283">
        <f t="shared" si="115"/>
        <v>2973</v>
      </c>
      <c r="CN42" s="283">
        <f t="shared" si="116"/>
        <v>0</v>
      </c>
      <c r="CO42" s="283">
        <f t="shared" si="117"/>
        <v>2912</v>
      </c>
      <c r="CP42" s="283">
        <f t="shared" si="118"/>
        <v>5</v>
      </c>
      <c r="CQ42" s="283">
        <f t="shared" si="119"/>
        <v>0</v>
      </c>
      <c r="CR42" s="283">
        <f t="shared" si="120"/>
        <v>0</v>
      </c>
      <c r="CS42" s="283">
        <f t="shared" si="121"/>
        <v>56</v>
      </c>
      <c r="CT42" s="283">
        <f t="shared" si="93"/>
        <v>2791</v>
      </c>
      <c r="CU42" s="283">
        <f t="shared" si="94"/>
        <v>0</v>
      </c>
      <c r="CV42" s="283">
        <f t="shared" si="95"/>
        <v>2790</v>
      </c>
      <c r="CW42" s="283">
        <f t="shared" si="96"/>
        <v>0</v>
      </c>
      <c r="CX42" s="283">
        <f t="shared" si="97"/>
        <v>0</v>
      </c>
      <c r="CY42" s="283">
        <f t="shared" si="98"/>
        <v>0</v>
      </c>
      <c r="CZ42" s="283">
        <f t="shared" si="99"/>
        <v>1</v>
      </c>
      <c r="DA42" s="283">
        <f t="shared" si="100"/>
        <v>182</v>
      </c>
      <c r="DB42" s="283">
        <f t="shared" si="122"/>
        <v>0</v>
      </c>
      <c r="DC42" s="283">
        <f t="shared" si="123"/>
        <v>122</v>
      </c>
      <c r="DD42" s="283">
        <f t="shared" si="124"/>
        <v>5</v>
      </c>
      <c r="DE42" s="283">
        <f t="shared" si="125"/>
        <v>0</v>
      </c>
      <c r="DF42" s="283">
        <f t="shared" si="126"/>
        <v>0</v>
      </c>
      <c r="DG42" s="283">
        <f t="shared" si="127"/>
        <v>55</v>
      </c>
      <c r="DH42" s="283">
        <v>0</v>
      </c>
      <c r="DI42" s="283">
        <f t="shared" si="101"/>
        <v>2</v>
      </c>
      <c r="DJ42" s="283">
        <v>0</v>
      </c>
      <c r="DK42" s="283">
        <v>0</v>
      </c>
      <c r="DL42" s="283">
        <v>0</v>
      </c>
      <c r="DM42" s="283">
        <v>2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67"/>
        <v>12101</v>
      </c>
      <c r="E43" s="283">
        <f t="shared" si="68"/>
        <v>8826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7690</v>
      </c>
      <c r="K43" s="283">
        <v>546</v>
      </c>
      <c r="L43" s="283">
        <v>7144</v>
      </c>
      <c r="M43" s="283">
        <v>0</v>
      </c>
      <c r="N43" s="283">
        <f t="shared" si="71"/>
        <v>172</v>
      </c>
      <c r="O43" s="283">
        <v>0</v>
      </c>
      <c r="P43" s="283">
        <v>172</v>
      </c>
      <c r="Q43" s="283">
        <v>0</v>
      </c>
      <c r="R43" s="283">
        <f t="shared" si="72"/>
        <v>919</v>
      </c>
      <c r="S43" s="283">
        <v>0</v>
      </c>
      <c r="T43" s="283">
        <v>919</v>
      </c>
      <c r="U43" s="283">
        <v>0</v>
      </c>
      <c r="V43" s="283">
        <f t="shared" si="73"/>
        <v>0</v>
      </c>
      <c r="W43" s="283">
        <v>0</v>
      </c>
      <c r="X43" s="283">
        <v>0</v>
      </c>
      <c r="Y43" s="283">
        <v>0</v>
      </c>
      <c r="Z43" s="283">
        <f t="shared" si="74"/>
        <v>45</v>
      </c>
      <c r="AA43" s="283">
        <v>45</v>
      </c>
      <c r="AB43" s="283">
        <v>0</v>
      </c>
      <c r="AC43" s="283">
        <v>0</v>
      </c>
      <c r="AD43" s="283">
        <f t="shared" si="75"/>
        <v>1464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1413</v>
      </c>
      <c r="AJ43" s="283">
        <v>0</v>
      </c>
      <c r="AK43" s="283">
        <v>0</v>
      </c>
      <c r="AL43" s="283">
        <v>1413</v>
      </c>
      <c r="AM43" s="283">
        <f t="shared" si="78"/>
        <v>6</v>
      </c>
      <c r="AN43" s="283">
        <v>5</v>
      </c>
      <c r="AO43" s="283">
        <v>0</v>
      </c>
      <c r="AP43" s="283">
        <v>1</v>
      </c>
      <c r="AQ43" s="283">
        <f t="shared" si="79"/>
        <v>45</v>
      </c>
      <c r="AR43" s="283">
        <v>0</v>
      </c>
      <c r="AS43" s="283">
        <v>17</v>
      </c>
      <c r="AT43" s="283">
        <v>28</v>
      </c>
      <c r="AU43" s="283">
        <f t="shared" si="80"/>
        <v>0</v>
      </c>
      <c r="AV43" s="283">
        <v>0</v>
      </c>
      <c r="AW43" s="283">
        <v>0</v>
      </c>
      <c r="AX43" s="283">
        <v>0</v>
      </c>
      <c r="AY43" s="283">
        <f t="shared" si="81"/>
        <v>0</v>
      </c>
      <c r="AZ43" s="283">
        <v>0</v>
      </c>
      <c r="BA43" s="283">
        <v>0</v>
      </c>
      <c r="BB43" s="283">
        <v>0</v>
      </c>
      <c r="BC43" s="283">
        <f t="shared" si="82"/>
        <v>1811</v>
      </c>
      <c r="BD43" s="283">
        <f t="shared" si="83"/>
        <v>690</v>
      </c>
      <c r="BE43" s="283">
        <v>0</v>
      </c>
      <c r="BF43" s="283">
        <v>366</v>
      </c>
      <c r="BG43" s="283">
        <v>18</v>
      </c>
      <c r="BH43" s="283">
        <v>68</v>
      </c>
      <c r="BI43" s="283">
        <v>0</v>
      </c>
      <c r="BJ43" s="283">
        <v>238</v>
      </c>
      <c r="BK43" s="283">
        <f t="shared" si="84"/>
        <v>1121</v>
      </c>
      <c r="BL43" s="283">
        <v>0</v>
      </c>
      <c r="BM43" s="283">
        <v>941</v>
      </c>
      <c r="BN43" s="283">
        <v>5</v>
      </c>
      <c r="BO43" s="283">
        <v>115</v>
      </c>
      <c r="BP43" s="283">
        <v>0</v>
      </c>
      <c r="BQ43" s="283">
        <v>60</v>
      </c>
      <c r="BR43" s="283">
        <f t="shared" si="102"/>
        <v>9516</v>
      </c>
      <c r="BS43" s="283">
        <f t="shared" si="103"/>
        <v>0</v>
      </c>
      <c r="BT43" s="283">
        <f t="shared" si="104"/>
        <v>8056</v>
      </c>
      <c r="BU43" s="283">
        <f t="shared" si="105"/>
        <v>190</v>
      </c>
      <c r="BV43" s="283">
        <f t="shared" si="106"/>
        <v>987</v>
      </c>
      <c r="BW43" s="283">
        <f t="shared" si="107"/>
        <v>0</v>
      </c>
      <c r="BX43" s="283">
        <f t="shared" si="108"/>
        <v>283</v>
      </c>
      <c r="BY43" s="283">
        <f t="shared" si="85"/>
        <v>8826</v>
      </c>
      <c r="BZ43" s="283">
        <f t="shared" si="86"/>
        <v>0</v>
      </c>
      <c r="CA43" s="283">
        <f t="shared" si="87"/>
        <v>7690</v>
      </c>
      <c r="CB43" s="283">
        <f t="shared" si="88"/>
        <v>172</v>
      </c>
      <c r="CC43" s="283">
        <f t="shared" si="89"/>
        <v>919</v>
      </c>
      <c r="CD43" s="283">
        <f t="shared" si="90"/>
        <v>0</v>
      </c>
      <c r="CE43" s="283">
        <f t="shared" si="91"/>
        <v>45</v>
      </c>
      <c r="CF43" s="283">
        <f t="shared" si="92"/>
        <v>690</v>
      </c>
      <c r="CG43" s="283">
        <f t="shared" si="109"/>
        <v>0</v>
      </c>
      <c r="CH43" s="283">
        <f t="shared" si="110"/>
        <v>366</v>
      </c>
      <c r="CI43" s="283">
        <f t="shared" si="111"/>
        <v>18</v>
      </c>
      <c r="CJ43" s="283">
        <f t="shared" si="112"/>
        <v>68</v>
      </c>
      <c r="CK43" s="283">
        <f t="shared" si="113"/>
        <v>0</v>
      </c>
      <c r="CL43" s="283">
        <f t="shared" si="114"/>
        <v>238</v>
      </c>
      <c r="CM43" s="283">
        <f t="shared" si="115"/>
        <v>2585</v>
      </c>
      <c r="CN43" s="283">
        <f t="shared" si="116"/>
        <v>0</v>
      </c>
      <c r="CO43" s="283">
        <f t="shared" si="117"/>
        <v>2354</v>
      </c>
      <c r="CP43" s="283">
        <f t="shared" si="118"/>
        <v>11</v>
      </c>
      <c r="CQ43" s="283">
        <f t="shared" si="119"/>
        <v>160</v>
      </c>
      <c r="CR43" s="283">
        <f t="shared" si="120"/>
        <v>0</v>
      </c>
      <c r="CS43" s="283">
        <f t="shared" si="121"/>
        <v>60</v>
      </c>
      <c r="CT43" s="283">
        <f t="shared" si="93"/>
        <v>1464</v>
      </c>
      <c r="CU43" s="283">
        <f t="shared" si="94"/>
        <v>0</v>
      </c>
      <c r="CV43" s="283">
        <f t="shared" si="95"/>
        <v>1413</v>
      </c>
      <c r="CW43" s="283">
        <f t="shared" si="96"/>
        <v>6</v>
      </c>
      <c r="CX43" s="283">
        <f t="shared" si="97"/>
        <v>45</v>
      </c>
      <c r="CY43" s="283">
        <f t="shared" si="98"/>
        <v>0</v>
      </c>
      <c r="CZ43" s="283">
        <f t="shared" si="99"/>
        <v>0</v>
      </c>
      <c r="DA43" s="283">
        <f t="shared" si="100"/>
        <v>1121</v>
      </c>
      <c r="DB43" s="283">
        <f t="shared" si="122"/>
        <v>0</v>
      </c>
      <c r="DC43" s="283">
        <f t="shared" si="123"/>
        <v>941</v>
      </c>
      <c r="DD43" s="283">
        <f t="shared" si="124"/>
        <v>5</v>
      </c>
      <c r="DE43" s="283">
        <f t="shared" si="125"/>
        <v>115</v>
      </c>
      <c r="DF43" s="283">
        <f t="shared" si="126"/>
        <v>0</v>
      </c>
      <c r="DG43" s="283">
        <f t="shared" si="127"/>
        <v>60</v>
      </c>
      <c r="DH43" s="283">
        <v>0</v>
      </c>
      <c r="DI43" s="283">
        <f t="shared" si="101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67"/>
        <v>15120</v>
      </c>
      <c r="E44" s="283">
        <f t="shared" si="68"/>
        <v>13193</v>
      </c>
      <c r="F44" s="283">
        <f t="shared" si="69"/>
        <v>0</v>
      </c>
      <c r="G44" s="283">
        <v>0</v>
      </c>
      <c r="H44" s="283">
        <v>0</v>
      </c>
      <c r="I44" s="283">
        <v>0</v>
      </c>
      <c r="J44" s="283">
        <f t="shared" si="70"/>
        <v>11633</v>
      </c>
      <c r="K44" s="283">
        <v>0</v>
      </c>
      <c r="L44" s="283">
        <v>11633</v>
      </c>
      <c r="M44" s="283">
        <v>0</v>
      </c>
      <c r="N44" s="283">
        <f t="shared" si="71"/>
        <v>408</v>
      </c>
      <c r="O44" s="283">
        <v>0</v>
      </c>
      <c r="P44" s="283">
        <v>408</v>
      </c>
      <c r="Q44" s="283">
        <v>0</v>
      </c>
      <c r="R44" s="283">
        <f t="shared" si="72"/>
        <v>998</v>
      </c>
      <c r="S44" s="283">
        <v>0</v>
      </c>
      <c r="T44" s="283">
        <v>998</v>
      </c>
      <c r="U44" s="283">
        <v>0</v>
      </c>
      <c r="V44" s="283">
        <f t="shared" si="73"/>
        <v>17</v>
      </c>
      <c r="W44" s="283">
        <v>0</v>
      </c>
      <c r="X44" s="283">
        <v>17</v>
      </c>
      <c r="Y44" s="283">
        <v>0</v>
      </c>
      <c r="Z44" s="283">
        <f t="shared" si="74"/>
        <v>137</v>
      </c>
      <c r="AA44" s="283">
        <v>0</v>
      </c>
      <c r="AB44" s="283">
        <v>137</v>
      </c>
      <c r="AC44" s="283">
        <v>0</v>
      </c>
      <c r="AD44" s="283">
        <f t="shared" si="75"/>
        <v>1454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1454</v>
      </c>
      <c r="AJ44" s="283">
        <v>0</v>
      </c>
      <c r="AK44" s="283">
        <v>0</v>
      </c>
      <c r="AL44" s="283">
        <v>1454</v>
      </c>
      <c r="AM44" s="283">
        <f t="shared" si="78"/>
        <v>0</v>
      </c>
      <c r="AN44" s="283">
        <v>0</v>
      </c>
      <c r="AO44" s="283">
        <v>0</v>
      </c>
      <c r="AP44" s="283">
        <v>0</v>
      </c>
      <c r="AQ44" s="283">
        <f t="shared" si="79"/>
        <v>0</v>
      </c>
      <c r="AR44" s="283">
        <v>0</v>
      </c>
      <c r="AS44" s="283">
        <v>0</v>
      </c>
      <c r="AT44" s="283">
        <v>0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473</v>
      </c>
      <c r="BD44" s="283">
        <f t="shared" si="83"/>
        <v>473</v>
      </c>
      <c r="BE44" s="283">
        <v>0</v>
      </c>
      <c r="BF44" s="283">
        <v>5</v>
      </c>
      <c r="BG44" s="283">
        <v>0</v>
      </c>
      <c r="BH44" s="283">
        <v>0</v>
      </c>
      <c r="BI44" s="283">
        <v>0</v>
      </c>
      <c r="BJ44" s="283">
        <v>468</v>
      </c>
      <c r="BK44" s="283">
        <f t="shared" si="84"/>
        <v>0</v>
      </c>
      <c r="BL44" s="283">
        <v>0</v>
      </c>
      <c r="BM44" s="283">
        <v>0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102"/>
        <v>13666</v>
      </c>
      <c r="BS44" s="283">
        <f t="shared" si="103"/>
        <v>0</v>
      </c>
      <c r="BT44" s="283">
        <f t="shared" si="104"/>
        <v>11638</v>
      </c>
      <c r="BU44" s="283">
        <f t="shared" si="105"/>
        <v>408</v>
      </c>
      <c r="BV44" s="283">
        <f t="shared" si="106"/>
        <v>998</v>
      </c>
      <c r="BW44" s="283">
        <f t="shared" si="107"/>
        <v>17</v>
      </c>
      <c r="BX44" s="283">
        <f t="shared" si="108"/>
        <v>605</v>
      </c>
      <c r="BY44" s="283">
        <f t="shared" si="85"/>
        <v>13193</v>
      </c>
      <c r="BZ44" s="283">
        <f t="shared" si="86"/>
        <v>0</v>
      </c>
      <c r="CA44" s="283">
        <f t="shared" si="87"/>
        <v>11633</v>
      </c>
      <c r="CB44" s="283">
        <f t="shared" si="88"/>
        <v>408</v>
      </c>
      <c r="CC44" s="283">
        <f t="shared" si="89"/>
        <v>998</v>
      </c>
      <c r="CD44" s="283">
        <f t="shared" si="90"/>
        <v>17</v>
      </c>
      <c r="CE44" s="283">
        <f t="shared" si="91"/>
        <v>137</v>
      </c>
      <c r="CF44" s="283">
        <f t="shared" si="92"/>
        <v>473</v>
      </c>
      <c r="CG44" s="283">
        <f t="shared" si="109"/>
        <v>0</v>
      </c>
      <c r="CH44" s="283">
        <f t="shared" si="110"/>
        <v>5</v>
      </c>
      <c r="CI44" s="283">
        <f t="shared" si="111"/>
        <v>0</v>
      </c>
      <c r="CJ44" s="283">
        <f t="shared" si="112"/>
        <v>0</v>
      </c>
      <c r="CK44" s="283">
        <f t="shared" si="113"/>
        <v>0</v>
      </c>
      <c r="CL44" s="283">
        <f t="shared" si="114"/>
        <v>468</v>
      </c>
      <c r="CM44" s="283">
        <f t="shared" si="115"/>
        <v>1454</v>
      </c>
      <c r="CN44" s="283">
        <f t="shared" si="116"/>
        <v>0</v>
      </c>
      <c r="CO44" s="283">
        <f t="shared" si="117"/>
        <v>1454</v>
      </c>
      <c r="CP44" s="283">
        <f t="shared" si="118"/>
        <v>0</v>
      </c>
      <c r="CQ44" s="283">
        <f t="shared" si="119"/>
        <v>0</v>
      </c>
      <c r="CR44" s="283">
        <f t="shared" si="120"/>
        <v>0</v>
      </c>
      <c r="CS44" s="283">
        <f t="shared" si="121"/>
        <v>0</v>
      </c>
      <c r="CT44" s="283">
        <f t="shared" si="93"/>
        <v>1454</v>
      </c>
      <c r="CU44" s="283">
        <f t="shared" si="94"/>
        <v>0</v>
      </c>
      <c r="CV44" s="283">
        <f t="shared" si="95"/>
        <v>1454</v>
      </c>
      <c r="CW44" s="283">
        <f t="shared" si="96"/>
        <v>0</v>
      </c>
      <c r="CX44" s="283">
        <f t="shared" si="97"/>
        <v>0</v>
      </c>
      <c r="CY44" s="283">
        <f t="shared" si="98"/>
        <v>0</v>
      </c>
      <c r="CZ44" s="283">
        <f t="shared" si="99"/>
        <v>0</v>
      </c>
      <c r="DA44" s="283">
        <f t="shared" si="100"/>
        <v>0</v>
      </c>
      <c r="DB44" s="283">
        <f t="shared" si="122"/>
        <v>0</v>
      </c>
      <c r="DC44" s="283">
        <f t="shared" si="123"/>
        <v>0</v>
      </c>
      <c r="DD44" s="283">
        <f t="shared" si="124"/>
        <v>0</v>
      </c>
      <c r="DE44" s="283">
        <f t="shared" si="125"/>
        <v>0</v>
      </c>
      <c r="DF44" s="283">
        <f t="shared" si="126"/>
        <v>0</v>
      </c>
      <c r="DG44" s="283">
        <f t="shared" si="127"/>
        <v>0</v>
      </c>
      <c r="DH44" s="283">
        <v>0</v>
      </c>
      <c r="DI44" s="283">
        <f t="shared" si="101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67"/>
        <v>6742</v>
      </c>
      <c r="E45" s="283">
        <f t="shared" si="68"/>
        <v>4557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4041</v>
      </c>
      <c r="K45" s="283">
        <v>27</v>
      </c>
      <c r="L45" s="283">
        <v>4014</v>
      </c>
      <c r="M45" s="283">
        <v>0</v>
      </c>
      <c r="N45" s="283">
        <f t="shared" si="71"/>
        <v>134</v>
      </c>
      <c r="O45" s="283">
        <v>0</v>
      </c>
      <c r="P45" s="283">
        <v>134</v>
      </c>
      <c r="Q45" s="283">
        <v>0</v>
      </c>
      <c r="R45" s="283">
        <f t="shared" si="72"/>
        <v>188</v>
      </c>
      <c r="S45" s="283">
        <v>4</v>
      </c>
      <c r="T45" s="283">
        <v>184</v>
      </c>
      <c r="U45" s="283">
        <v>0</v>
      </c>
      <c r="V45" s="283">
        <f t="shared" si="73"/>
        <v>0</v>
      </c>
      <c r="W45" s="283">
        <v>0</v>
      </c>
      <c r="X45" s="283">
        <v>0</v>
      </c>
      <c r="Y45" s="283">
        <v>0</v>
      </c>
      <c r="Z45" s="283">
        <f t="shared" si="74"/>
        <v>194</v>
      </c>
      <c r="AA45" s="283">
        <v>156</v>
      </c>
      <c r="AB45" s="283">
        <v>38</v>
      </c>
      <c r="AC45" s="283">
        <v>0</v>
      </c>
      <c r="AD45" s="283">
        <f t="shared" si="75"/>
        <v>1801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1739</v>
      </c>
      <c r="AJ45" s="283">
        <v>0</v>
      </c>
      <c r="AK45" s="283">
        <v>0</v>
      </c>
      <c r="AL45" s="283">
        <v>1739</v>
      </c>
      <c r="AM45" s="283">
        <f t="shared" si="78"/>
        <v>1</v>
      </c>
      <c r="AN45" s="283">
        <v>0</v>
      </c>
      <c r="AO45" s="283">
        <v>0</v>
      </c>
      <c r="AP45" s="283">
        <v>1</v>
      </c>
      <c r="AQ45" s="283">
        <f t="shared" si="79"/>
        <v>0</v>
      </c>
      <c r="AR45" s="283">
        <v>0</v>
      </c>
      <c r="AS45" s="283">
        <v>0</v>
      </c>
      <c r="AT45" s="283">
        <v>0</v>
      </c>
      <c r="AU45" s="283">
        <f t="shared" si="80"/>
        <v>0</v>
      </c>
      <c r="AV45" s="283">
        <v>0</v>
      </c>
      <c r="AW45" s="283">
        <v>0</v>
      </c>
      <c r="AX45" s="283">
        <v>0</v>
      </c>
      <c r="AY45" s="283">
        <f t="shared" si="81"/>
        <v>61</v>
      </c>
      <c r="AZ45" s="283">
        <v>0</v>
      </c>
      <c r="BA45" s="283">
        <v>0</v>
      </c>
      <c r="BB45" s="283">
        <v>61</v>
      </c>
      <c r="BC45" s="283">
        <f t="shared" si="82"/>
        <v>384</v>
      </c>
      <c r="BD45" s="283">
        <f t="shared" si="83"/>
        <v>214</v>
      </c>
      <c r="BE45" s="283">
        <v>0</v>
      </c>
      <c r="BF45" s="283">
        <v>0</v>
      </c>
      <c r="BG45" s="283">
        <v>0</v>
      </c>
      <c r="BH45" s="283">
        <v>0</v>
      </c>
      <c r="BI45" s="283">
        <v>0</v>
      </c>
      <c r="BJ45" s="283">
        <v>214</v>
      </c>
      <c r="BK45" s="283">
        <f t="shared" si="84"/>
        <v>170</v>
      </c>
      <c r="BL45" s="283">
        <v>0</v>
      </c>
      <c r="BM45" s="283">
        <v>57</v>
      </c>
      <c r="BN45" s="283">
        <v>0</v>
      </c>
      <c r="BO45" s="283">
        <v>0</v>
      </c>
      <c r="BP45" s="283">
        <v>0</v>
      </c>
      <c r="BQ45" s="283">
        <v>113</v>
      </c>
      <c r="BR45" s="283">
        <f t="shared" si="102"/>
        <v>4771</v>
      </c>
      <c r="BS45" s="283">
        <f t="shared" si="103"/>
        <v>0</v>
      </c>
      <c r="BT45" s="283">
        <f t="shared" si="104"/>
        <v>4041</v>
      </c>
      <c r="BU45" s="283">
        <f t="shared" si="105"/>
        <v>134</v>
      </c>
      <c r="BV45" s="283">
        <f t="shared" si="106"/>
        <v>188</v>
      </c>
      <c r="BW45" s="283">
        <f t="shared" si="107"/>
        <v>0</v>
      </c>
      <c r="BX45" s="283">
        <f t="shared" si="108"/>
        <v>408</v>
      </c>
      <c r="BY45" s="283">
        <f t="shared" si="85"/>
        <v>4557</v>
      </c>
      <c r="BZ45" s="283">
        <f t="shared" si="86"/>
        <v>0</v>
      </c>
      <c r="CA45" s="283">
        <f t="shared" si="87"/>
        <v>4041</v>
      </c>
      <c r="CB45" s="283">
        <f t="shared" si="88"/>
        <v>134</v>
      </c>
      <c r="CC45" s="283">
        <f t="shared" si="89"/>
        <v>188</v>
      </c>
      <c r="CD45" s="283">
        <f t="shared" si="90"/>
        <v>0</v>
      </c>
      <c r="CE45" s="283">
        <f t="shared" si="91"/>
        <v>194</v>
      </c>
      <c r="CF45" s="283">
        <f t="shared" si="92"/>
        <v>214</v>
      </c>
      <c r="CG45" s="283">
        <f t="shared" si="109"/>
        <v>0</v>
      </c>
      <c r="CH45" s="283">
        <f t="shared" si="110"/>
        <v>0</v>
      </c>
      <c r="CI45" s="283">
        <f t="shared" si="111"/>
        <v>0</v>
      </c>
      <c r="CJ45" s="283">
        <f t="shared" si="112"/>
        <v>0</v>
      </c>
      <c r="CK45" s="283">
        <f t="shared" si="113"/>
        <v>0</v>
      </c>
      <c r="CL45" s="283">
        <f t="shared" si="114"/>
        <v>214</v>
      </c>
      <c r="CM45" s="283">
        <f t="shared" si="115"/>
        <v>1971</v>
      </c>
      <c r="CN45" s="283">
        <f t="shared" si="116"/>
        <v>0</v>
      </c>
      <c r="CO45" s="283">
        <f t="shared" si="117"/>
        <v>1796</v>
      </c>
      <c r="CP45" s="283">
        <f t="shared" si="118"/>
        <v>1</v>
      </c>
      <c r="CQ45" s="283">
        <f t="shared" si="119"/>
        <v>0</v>
      </c>
      <c r="CR45" s="283">
        <f t="shared" si="120"/>
        <v>0</v>
      </c>
      <c r="CS45" s="283">
        <f t="shared" si="121"/>
        <v>174</v>
      </c>
      <c r="CT45" s="283">
        <f t="shared" si="93"/>
        <v>1801</v>
      </c>
      <c r="CU45" s="283">
        <f t="shared" si="94"/>
        <v>0</v>
      </c>
      <c r="CV45" s="283">
        <f t="shared" si="95"/>
        <v>1739</v>
      </c>
      <c r="CW45" s="283">
        <f t="shared" si="96"/>
        <v>1</v>
      </c>
      <c r="CX45" s="283">
        <f t="shared" si="97"/>
        <v>0</v>
      </c>
      <c r="CY45" s="283">
        <f t="shared" si="98"/>
        <v>0</v>
      </c>
      <c r="CZ45" s="283">
        <f t="shared" si="99"/>
        <v>61</v>
      </c>
      <c r="DA45" s="283">
        <f t="shared" si="100"/>
        <v>170</v>
      </c>
      <c r="DB45" s="283">
        <f t="shared" si="122"/>
        <v>0</v>
      </c>
      <c r="DC45" s="283">
        <f t="shared" si="123"/>
        <v>57</v>
      </c>
      <c r="DD45" s="283">
        <f t="shared" si="124"/>
        <v>0</v>
      </c>
      <c r="DE45" s="283">
        <f t="shared" si="125"/>
        <v>0</v>
      </c>
      <c r="DF45" s="283">
        <f t="shared" si="126"/>
        <v>0</v>
      </c>
      <c r="DG45" s="283">
        <f t="shared" si="127"/>
        <v>113</v>
      </c>
      <c r="DH45" s="283">
        <v>0</v>
      </c>
      <c r="DI45" s="283">
        <f t="shared" si="101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67"/>
        <v>4779</v>
      </c>
      <c r="E46" s="283">
        <f t="shared" si="68"/>
        <v>3797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3328</v>
      </c>
      <c r="K46" s="283">
        <v>0</v>
      </c>
      <c r="L46" s="283">
        <v>3328</v>
      </c>
      <c r="M46" s="283">
        <v>0</v>
      </c>
      <c r="N46" s="283">
        <f t="shared" si="71"/>
        <v>85</v>
      </c>
      <c r="O46" s="283">
        <v>0</v>
      </c>
      <c r="P46" s="283">
        <v>85</v>
      </c>
      <c r="Q46" s="283">
        <v>0</v>
      </c>
      <c r="R46" s="283">
        <f t="shared" si="72"/>
        <v>317</v>
      </c>
      <c r="S46" s="283">
        <v>0</v>
      </c>
      <c r="T46" s="283">
        <v>317</v>
      </c>
      <c r="U46" s="283">
        <v>0</v>
      </c>
      <c r="V46" s="283">
        <f t="shared" si="73"/>
        <v>0</v>
      </c>
      <c r="W46" s="283">
        <v>0</v>
      </c>
      <c r="X46" s="283">
        <v>0</v>
      </c>
      <c r="Y46" s="283">
        <v>0</v>
      </c>
      <c r="Z46" s="283">
        <f t="shared" si="74"/>
        <v>67</v>
      </c>
      <c r="AA46" s="283">
        <v>0</v>
      </c>
      <c r="AB46" s="283">
        <v>67</v>
      </c>
      <c r="AC46" s="283">
        <v>0</v>
      </c>
      <c r="AD46" s="283">
        <f t="shared" si="75"/>
        <v>974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974</v>
      </c>
      <c r="AJ46" s="283">
        <v>0</v>
      </c>
      <c r="AK46" s="283">
        <v>0</v>
      </c>
      <c r="AL46" s="283">
        <v>974</v>
      </c>
      <c r="AM46" s="283">
        <f t="shared" si="78"/>
        <v>0</v>
      </c>
      <c r="AN46" s="283">
        <v>0</v>
      </c>
      <c r="AO46" s="283">
        <v>0</v>
      </c>
      <c r="AP46" s="283">
        <v>0</v>
      </c>
      <c r="AQ46" s="283">
        <f t="shared" si="79"/>
        <v>0</v>
      </c>
      <c r="AR46" s="283">
        <v>0</v>
      </c>
      <c r="AS46" s="283">
        <v>0</v>
      </c>
      <c r="AT46" s="283">
        <v>0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0</v>
      </c>
      <c r="AZ46" s="283">
        <v>0</v>
      </c>
      <c r="BA46" s="283">
        <v>0</v>
      </c>
      <c r="BB46" s="283">
        <v>0</v>
      </c>
      <c r="BC46" s="283">
        <f t="shared" si="82"/>
        <v>8</v>
      </c>
      <c r="BD46" s="283">
        <f t="shared" si="83"/>
        <v>0</v>
      </c>
      <c r="BE46" s="283">
        <v>0</v>
      </c>
      <c r="BF46" s="283"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f t="shared" si="84"/>
        <v>8</v>
      </c>
      <c r="BL46" s="283">
        <v>0</v>
      </c>
      <c r="BM46" s="283">
        <v>8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102"/>
        <v>3797</v>
      </c>
      <c r="BS46" s="283">
        <f t="shared" si="103"/>
        <v>0</v>
      </c>
      <c r="BT46" s="283">
        <f t="shared" si="104"/>
        <v>3328</v>
      </c>
      <c r="BU46" s="283">
        <f t="shared" si="105"/>
        <v>85</v>
      </c>
      <c r="BV46" s="283">
        <f t="shared" si="106"/>
        <v>317</v>
      </c>
      <c r="BW46" s="283">
        <f t="shared" si="107"/>
        <v>0</v>
      </c>
      <c r="BX46" s="283">
        <f t="shared" si="108"/>
        <v>67</v>
      </c>
      <c r="BY46" s="283">
        <f t="shared" si="85"/>
        <v>3797</v>
      </c>
      <c r="BZ46" s="283">
        <f t="shared" si="86"/>
        <v>0</v>
      </c>
      <c r="CA46" s="283">
        <f t="shared" si="87"/>
        <v>3328</v>
      </c>
      <c r="CB46" s="283">
        <f t="shared" si="88"/>
        <v>85</v>
      </c>
      <c r="CC46" s="283">
        <f t="shared" si="89"/>
        <v>317</v>
      </c>
      <c r="CD46" s="283">
        <f t="shared" si="90"/>
        <v>0</v>
      </c>
      <c r="CE46" s="283">
        <f t="shared" si="91"/>
        <v>67</v>
      </c>
      <c r="CF46" s="283">
        <f t="shared" si="92"/>
        <v>0</v>
      </c>
      <c r="CG46" s="283">
        <f t="shared" si="109"/>
        <v>0</v>
      </c>
      <c r="CH46" s="283">
        <f t="shared" si="110"/>
        <v>0</v>
      </c>
      <c r="CI46" s="283">
        <f t="shared" si="111"/>
        <v>0</v>
      </c>
      <c r="CJ46" s="283">
        <f t="shared" si="112"/>
        <v>0</v>
      </c>
      <c r="CK46" s="283">
        <f t="shared" si="113"/>
        <v>0</v>
      </c>
      <c r="CL46" s="283">
        <f t="shared" si="114"/>
        <v>0</v>
      </c>
      <c r="CM46" s="283">
        <f t="shared" si="115"/>
        <v>982</v>
      </c>
      <c r="CN46" s="283">
        <f t="shared" si="116"/>
        <v>0</v>
      </c>
      <c r="CO46" s="283">
        <f t="shared" si="117"/>
        <v>982</v>
      </c>
      <c r="CP46" s="283">
        <f t="shared" si="118"/>
        <v>0</v>
      </c>
      <c r="CQ46" s="283">
        <f t="shared" si="119"/>
        <v>0</v>
      </c>
      <c r="CR46" s="283">
        <f t="shared" si="120"/>
        <v>0</v>
      </c>
      <c r="CS46" s="283">
        <f t="shared" si="121"/>
        <v>0</v>
      </c>
      <c r="CT46" s="283">
        <f t="shared" si="93"/>
        <v>974</v>
      </c>
      <c r="CU46" s="283">
        <f t="shared" si="94"/>
        <v>0</v>
      </c>
      <c r="CV46" s="283">
        <f t="shared" si="95"/>
        <v>974</v>
      </c>
      <c r="CW46" s="283">
        <f t="shared" si="96"/>
        <v>0</v>
      </c>
      <c r="CX46" s="283">
        <f t="shared" si="97"/>
        <v>0</v>
      </c>
      <c r="CY46" s="283">
        <f t="shared" si="98"/>
        <v>0</v>
      </c>
      <c r="CZ46" s="283">
        <f t="shared" si="99"/>
        <v>0</v>
      </c>
      <c r="DA46" s="283">
        <f t="shared" si="100"/>
        <v>8</v>
      </c>
      <c r="DB46" s="283">
        <f t="shared" si="122"/>
        <v>0</v>
      </c>
      <c r="DC46" s="283">
        <f t="shared" si="123"/>
        <v>8</v>
      </c>
      <c r="DD46" s="283">
        <f t="shared" si="124"/>
        <v>0</v>
      </c>
      <c r="DE46" s="283">
        <f t="shared" si="125"/>
        <v>0</v>
      </c>
      <c r="DF46" s="283">
        <f t="shared" si="126"/>
        <v>0</v>
      </c>
      <c r="DG46" s="283">
        <f t="shared" si="127"/>
        <v>0</v>
      </c>
      <c r="DH46" s="283">
        <v>0</v>
      </c>
      <c r="DI46" s="283">
        <f t="shared" si="101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67"/>
        <v>1776</v>
      </c>
      <c r="E47" s="283">
        <f t="shared" si="68"/>
        <v>1459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1217</v>
      </c>
      <c r="K47" s="283">
        <v>0</v>
      </c>
      <c r="L47" s="283">
        <v>1217</v>
      </c>
      <c r="M47" s="283">
        <v>0</v>
      </c>
      <c r="N47" s="283">
        <f t="shared" si="71"/>
        <v>70</v>
      </c>
      <c r="O47" s="283">
        <v>0</v>
      </c>
      <c r="P47" s="283">
        <v>70</v>
      </c>
      <c r="Q47" s="283">
        <v>0</v>
      </c>
      <c r="R47" s="283">
        <f t="shared" si="72"/>
        <v>172</v>
      </c>
      <c r="S47" s="283">
        <v>62</v>
      </c>
      <c r="T47" s="283">
        <v>110</v>
      </c>
      <c r="U47" s="283">
        <v>0</v>
      </c>
      <c r="V47" s="283">
        <f t="shared" si="73"/>
        <v>0</v>
      </c>
      <c r="W47" s="283">
        <v>0</v>
      </c>
      <c r="X47" s="283">
        <v>0</v>
      </c>
      <c r="Y47" s="283">
        <v>0</v>
      </c>
      <c r="Z47" s="283">
        <f t="shared" si="74"/>
        <v>0</v>
      </c>
      <c r="AA47" s="283">
        <v>0</v>
      </c>
      <c r="AB47" s="283">
        <v>0</v>
      </c>
      <c r="AC47" s="283">
        <v>0</v>
      </c>
      <c r="AD47" s="283">
        <f t="shared" si="75"/>
        <v>208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208</v>
      </c>
      <c r="AJ47" s="283">
        <v>0</v>
      </c>
      <c r="AK47" s="283">
        <v>0</v>
      </c>
      <c r="AL47" s="283">
        <v>208</v>
      </c>
      <c r="AM47" s="283">
        <f t="shared" si="78"/>
        <v>0</v>
      </c>
      <c r="AN47" s="283">
        <v>0</v>
      </c>
      <c r="AO47" s="283">
        <v>0</v>
      </c>
      <c r="AP47" s="283">
        <v>0</v>
      </c>
      <c r="AQ47" s="283">
        <f t="shared" si="79"/>
        <v>0</v>
      </c>
      <c r="AR47" s="283">
        <v>0</v>
      </c>
      <c r="AS47" s="283">
        <v>0</v>
      </c>
      <c r="AT47" s="283">
        <v>0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109</v>
      </c>
      <c r="BD47" s="283">
        <f t="shared" si="83"/>
        <v>60</v>
      </c>
      <c r="BE47" s="283">
        <v>0</v>
      </c>
      <c r="BF47" s="283">
        <v>48</v>
      </c>
      <c r="BG47" s="283">
        <v>6</v>
      </c>
      <c r="BH47" s="283">
        <v>6</v>
      </c>
      <c r="BI47" s="283">
        <v>0</v>
      </c>
      <c r="BJ47" s="283">
        <v>0</v>
      </c>
      <c r="BK47" s="283">
        <f t="shared" si="84"/>
        <v>49</v>
      </c>
      <c r="BL47" s="283">
        <v>0</v>
      </c>
      <c r="BM47" s="283">
        <v>47</v>
      </c>
      <c r="BN47" s="283">
        <v>2</v>
      </c>
      <c r="BO47" s="283">
        <v>0</v>
      </c>
      <c r="BP47" s="283">
        <v>0</v>
      </c>
      <c r="BQ47" s="283">
        <v>0</v>
      </c>
      <c r="BR47" s="283">
        <f t="shared" si="102"/>
        <v>1519</v>
      </c>
      <c r="BS47" s="283">
        <f t="shared" si="103"/>
        <v>0</v>
      </c>
      <c r="BT47" s="283">
        <f t="shared" si="104"/>
        <v>1265</v>
      </c>
      <c r="BU47" s="283">
        <f t="shared" si="105"/>
        <v>76</v>
      </c>
      <c r="BV47" s="283">
        <f t="shared" si="106"/>
        <v>178</v>
      </c>
      <c r="BW47" s="283">
        <f t="shared" si="107"/>
        <v>0</v>
      </c>
      <c r="BX47" s="283">
        <f t="shared" si="108"/>
        <v>0</v>
      </c>
      <c r="BY47" s="283">
        <f t="shared" si="85"/>
        <v>1459</v>
      </c>
      <c r="BZ47" s="283">
        <f t="shared" si="86"/>
        <v>0</v>
      </c>
      <c r="CA47" s="283">
        <f t="shared" si="87"/>
        <v>1217</v>
      </c>
      <c r="CB47" s="283">
        <f t="shared" si="88"/>
        <v>70</v>
      </c>
      <c r="CC47" s="283">
        <f t="shared" si="89"/>
        <v>172</v>
      </c>
      <c r="CD47" s="283">
        <f t="shared" si="90"/>
        <v>0</v>
      </c>
      <c r="CE47" s="283">
        <f t="shared" si="91"/>
        <v>0</v>
      </c>
      <c r="CF47" s="283">
        <f t="shared" si="92"/>
        <v>60</v>
      </c>
      <c r="CG47" s="283">
        <f t="shared" si="109"/>
        <v>0</v>
      </c>
      <c r="CH47" s="283">
        <f t="shared" si="110"/>
        <v>48</v>
      </c>
      <c r="CI47" s="283">
        <f t="shared" si="111"/>
        <v>6</v>
      </c>
      <c r="CJ47" s="283">
        <f t="shared" si="112"/>
        <v>6</v>
      </c>
      <c r="CK47" s="283">
        <f t="shared" si="113"/>
        <v>0</v>
      </c>
      <c r="CL47" s="283">
        <f t="shared" si="114"/>
        <v>0</v>
      </c>
      <c r="CM47" s="283">
        <f t="shared" si="115"/>
        <v>257</v>
      </c>
      <c r="CN47" s="283">
        <f t="shared" si="116"/>
        <v>0</v>
      </c>
      <c r="CO47" s="283">
        <f t="shared" si="117"/>
        <v>255</v>
      </c>
      <c r="CP47" s="283">
        <f t="shared" si="118"/>
        <v>2</v>
      </c>
      <c r="CQ47" s="283">
        <f t="shared" si="119"/>
        <v>0</v>
      </c>
      <c r="CR47" s="283">
        <f t="shared" si="120"/>
        <v>0</v>
      </c>
      <c r="CS47" s="283">
        <f t="shared" si="121"/>
        <v>0</v>
      </c>
      <c r="CT47" s="283">
        <f t="shared" si="93"/>
        <v>208</v>
      </c>
      <c r="CU47" s="283">
        <f t="shared" si="94"/>
        <v>0</v>
      </c>
      <c r="CV47" s="283">
        <f t="shared" si="95"/>
        <v>208</v>
      </c>
      <c r="CW47" s="283">
        <f t="shared" si="96"/>
        <v>0</v>
      </c>
      <c r="CX47" s="283">
        <f t="shared" si="97"/>
        <v>0</v>
      </c>
      <c r="CY47" s="283">
        <f t="shared" si="98"/>
        <v>0</v>
      </c>
      <c r="CZ47" s="283">
        <f t="shared" si="99"/>
        <v>0</v>
      </c>
      <c r="DA47" s="283">
        <f t="shared" si="100"/>
        <v>49</v>
      </c>
      <c r="DB47" s="283">
        <f t="shared" si="122"/>
        <v>0</v>
      </c>
      <c r="DC47" s="283">
        <f t="shared" si="123"/>
        <v>47</v>
      </c>
      <c r="DD47" s="283">
        <f t="shared" si="124"/>
        <v>2</v>
      </c>
      <c r="DE47" s="283">
        <f t="shared" si="125"/>
        <v>0</v>
      </c>
      <c r="DF47" s="283">
        <f t="shared" si="126"/>
        <v>0</v>
      </c>
      <c r="DG47" s="283">
        <f t="shared" si="127"/>
        <v>0</v>
      </c>
      <c r="DH47" s="283">
        <v>0</v>
      </c>
      <c r="DI47" s="283">
        <f t="shared" si="101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67"/>
        <v>3053</v>
      </c>
      <c r="E48" s="283">
        <f t="shared" si="68"/>
        <v>2129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1812</v>
      </c>
      <c r="K48" s="283">
        <v>0</v>
      </c>
      <c r="L48" s="283">
        <v>1812</v>
      </c>
      <c r="M48" s="283">
        <v>0</v>
      </c>
      <c r="N48" s="283">
        <f t="shared" si="71"/>
        <v>61</v>
      </c>
      <c r="O48" s="283">
        <v>0</v>
      </c>
      <c r="P48" s="283">
        <v>61</v>
      </c>
      <c r="Q48" s="283">
        <v>0</v>
      </c>
      <c r="R48" s="283">
        <f t="shared" si="72"/>
        <v>256</v>
      </c>
      <c r="S48" s="283">
        <v>70</v>
      </c>
      <c r="T48" s="283">
        <v>186</v>
      </c>
      <c r="U48" s="283">
        <v>0</v>
      </c>
      <c r="V48" s="283">
        <f t="shared" si="73"/>
        <v>0</v>
      </c>
      <c r="W48" s="283">
        <v>0</v>
      </c>
      <c r="X48" s="283">
        <v>0</v>
      </c>
      <c r="Y48" s="283">
        <v>0</v>
      </c>
      <c r="Z48" s="283">
        <f t="shared" si="74"/>
        <v>0</v>
      </c>
      <c r="AA48" s="283">
        <v>0</v>
      </c>
      <c r="AB48" s="283">
        <v>0</v>
      </c>
      <c r="AC48" s="283">
        <v>0</v>
      </c>
      <c r="AD48" s="283">
        <f t="shared" si="75"/>
        <v>661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661</v>
      </c>
      <c r="AJ48" s="283">
        <v>0</v>
      </c>
      <c r="AK48" s="283">
        <v>0</v>
      </c>
      <c r="AL48" s="283">
        <v>661</v>
      </c>
      <c r="AM48" s="283">
        <f t="shared" si="78"/>
        <v>0</v>
      </c>
      <c r="AN48" s="283">
        <v>0</v>
      </c>
      <c r="AO48" s="283">
        <v>0</v>
      </c>
      <c r="AP48" s="283">
        <v>0</v>
      </c>
      <c r="AQ48" s="283">
        <f t="shared" si="79"/>
        <v>0</v>
      </c>
      <c r="AR48" s="283">
        <v>0</v>
      </c>
      <c r="AS48" s="283">
        <v>0</v>
      </c>
      <c r="AT48" s="283">
        <v>0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0</v>
      </c>
      <c r="AZ48" s="283">
        <v>0</v>
      </c>
      <c r="BA48" s="283">
        <v>0</v>
      </c>
      <c r="BB48" s="283">
        <v>0</v>
      </c>
      <c r="BC48" s="283">
        <f t="shared" si="82"/>
        <v>263</v>
      </c>
      <c r="BD48" s="283">
        <f t="shared" si="83"/>
        <v>161</v>
      </c>
      <c r="BE48" s="283">
        <v>0</v>
      </c>
      <c r="BF48" s="283">
        <v>120</v>
      </c>
      <c r="BG48" s="283">
        <v>22</v>
      </c>
      <c r="BH48" s="283">
        <v>19</v>
      </c>
      <c r="BI48" s="283">
        <v>0</v>
      </c>
      <c r="BJ48" s="283">
        <v>0</v>
      </c>
      <c r="BK48" s="283">
        <f t="shared" si="84"/>
        <v>102</v>
      </c>
      <c r="BL48" s="283">
        <v>0</v>
      </c>
      <c r="BM48" s="283">
        <v>98</v>
      </c>
      <c r="BN48" s="283">
        <v>4</v>
      </c>
      <c r="BO48" s="283">
        <v>0</v>
      </c>
      <c r="BP48" s="283">
        <v>0</v>
      </c>
      <c r="BQ48" s="283">
        <v>0</v>
      </c>
      <c r="BR48" s="283">
        <f t="shared" si="102"/>
        <v>2290</v>
      </c>
      <c r="BS48" s="283">
        <f t="shared" si="103"/>
        <v>0</v>
      </c>
      <c r="BT48" s="283">
        <f t="shared" si="104"/>
        <v>1932</v>
      </c>
      <c r="BU48" s="283">
        <f t="shared" si="105"/>
        <v>83</v>
      </c>
      <c r="BV48" s="283">
        <f t="shared" si="106"/>
        <v>275</v>
      </c>
      <c r="BW48" s="283">
        <f t="shared" si="107"/>
        <v>0</v>
      </c>
      <c r="BX48" s="283">
        <f t="shared" si="108"/>
        <v>0</v>
      </c>
      <c r="BY48" s="283">
        <f t="shared" si="85"/>
        <v>2129</v>
      </c>
      <c r="BZ48" s="283">
        <f t="shared" si="86"/>
        <v>0</v>
      </c>
      <c r="CA48" s="283">
        <f t="shared" si="87"/>
        <v>1812</v>
      </c>
      <c r="CB48" s="283">
        <f t="shared" si="88"/>
        <v>61</v>
      </c>
      <c r="CC48" s="283">
        <f t="shared" si="89"/>
        <v>256</v>
      </c>
      <c r="CD48" s="283">
        <f t="shared" si="90"/>
        <v>0</v>
      </c>
      <c r="CE48" s="283">
        <f t="shared" si="91"/>
        <v>0</v>
      </c>
      <c r="CF48" s="283">
        <f t="shared" si="92"/>
        <v>161</v>
      </c>
      <c r="CG48" s="283">
        <f t="shared" si="109"/>
        <v>0</v>
      </c>
      <c r="CH48" s="283">
        <f t="shared" si="110"/>
        <v>120</v>
      </c>
      <c r="CI48" s="283">
        <f t="shared" si="111"/>
        <v>22</v>
      </c>
      <c r="CJ48" s="283">
        <f t="shared" si="112"/>
        <v>19</v>
      </c>
      <c r="CK48" s="283">
        <f t="shared" si="113"/>
        <v>0</v>
      </c>
      <c r="CL48" s="283">
        <f t="shared" si="114"/>
        <v>0</v>
      </c>
      <c r="CM48" s="283">
        <f t="shared" si="115"/>
        <v>763</v>
      </c>
      <c r="CN48" s="283">
        <f t="shared" si="116"/>
        <v>0</v>
      </c>
      <c r="CO48" s="283">
        <f t="shared" si="117"/>
        <v>759</v>
      </c>
      <c r="CP48" s="283">
        <f t="shared" si="118"/>
        <v>4</v>
      </c>
      <c r="CQ48" s="283">
        <f t="shared" si="119"/>
        <v>0</v>
      </c>
      <c r="CR48" s="283">
        <f t="shared" si="120"/>
        <v>0</v>
      </c>
      <c r="CS48" s="283">
        <f t="shared" si="121"/>
        <v>0</v>
      </c>
      <c r="CT48" s="283">
        <f t="shared" si="93"/>
        <v>661</v>
      </c>
      <c r="CU48" s="283">
        <f t="shared" si="94"/>
        <v>0</v>
      </c>
      <c r="CV48" s="283">
        <f t="shared" si="95"/>
        <v>661</v>
      </c>
      <c r="CW48" s="283">
        <f t="shared" si="96"/>
        <v>0</v>
      </c>
      <c r="CX48" s="283">
        <f t="shared" si="97"/>
        <v>0</v>
      </c>
      <c r="CY48" s="283">
        <f t="shared" si="98"/>
        <v>0</v>
      </c>
      <c r="CZ48" s="283">
        <f t="shared" si="99"/>
        <v>0</v>
      </c>
      <c r="DA48" s="283">
        <f t="shared" si="100"/>
        <v>102</v>
      </c>
      <c r="DB48" s="283">
        <f t="shared" si="122"/>
        <v>0</v>
      </c>
      <c r="DC48" s="283">
        <f t="shared" si="123"/>
        <v>98</v>
      </c>
      <c r="DD48" s="283">
        <f t="shared" si="124"/>
        <v>4</v>
      </c>
      <c r="DE48" s="283">
        <f t="shared" si="125"/>
        <v>0</v>
      </c>
      <c r="DF48" s="283">
        <f t="shared" si="126"/>
        <v>0</v>
      </c>
      <c r="DG48" s="283">
        <f t="shared" si="127"/>
        <v>0</v>
      </c>
      <c r="DH48" s="283">
        <v>0</v>
      </c>
      <c r="DI48" s="283">
        <f t="shared" si="101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67"/>
        <v>4836</v>
      </c>
      <c r="E49" s="283">
        <f t="shared" si="68"/>
        <v>4003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3528</v>
      </c>
      <c r="K49" s="283">
        <v>0</v>
      </c>
      <c r="L49" s="283">
        <v>3528</v>
      </c>
      <c r="M49" s="283">
        <v>0</v>
      </c>
      <c r="N49" s="283">
        <f t="shared" si="71"/>
        <v>138</v>
      </c>
      <c r="O49" s="283">
        <v>0</v>
      </c>
      <c r="P49" s="283">
        <v>138</v>
      </c>
      <c r="Q49" s="283">
        <v>0</v>
      </c>
      <c r="R49" s="283">
        <f t="shared" si="72"/>
        <v>337</v>
      </c>
      <c r="S49" s="283">
        <v>0</v>
      </c>
      <c r="T49" s="283">
        <v>337</v>
      </c>
      <c r="U49" s="283">
        <v>0</v>
      </c>
      <c r="V49" s="283">
        <f t="shared" si="73"/>
        <v>0</v>
      </c>
      <c r="W49" s="283">
        <v>0</v>
      </c>
      <c r="X49" s="283">
        <v>0</v>
      </c>
      <c r="Y49" s="283">
        <v>0</v>
      </c>
      <c r="Z49" s="283">
        <f t="shared" si="74"/>
        <v>0</v>
      </c>
      <c r="AA49" s="283">
        <v>0</v>
      </c>
      <c r="AB49" s="283">
        <v>0</v>
      </c>
      <c r="AC49" s="283">
        <v>0</v>
      </c>
      <c r="AD49" s="283">
        <f t="shared" si="75"/>
        <v>454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453</v>
      </c>
      <c r="AJ49" s="283">
        <v>0</v>
      </c>
      <c r="AK49" s="283">
        <v>0</v>
      </c>
      <c r="AL49" s="283">
        <v>453</v>
      </c>
      <c r="AM49" s="283">
        <f t="shared" si="78"/>
        <v>1</v>
      </c>
      <c r="AN49" s="283">
        <v>0</v>
      </c>
      <c r="AO49" s="283">
        <v>0</v>
      </c>
      <c r="AP49" s="283">
        <v>1</v>
      </c>
      <c r="AQ49" s="283">
        <f t="shared" si="79"/>
        <v>0</v>
      </c>
      <c r="AR49" s="283">
        <v>0</v>
      </c>
      <c r="AS49" s="283">
        <v>0</v>
      </c>
      <c r="AT49" s="283">
        <v>0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0</v>
      </c>
      <c r="AZ49" s="283">
        <v>0</v>
      </c>
      <c r="BA49" s="283">
        <v>0</v>
      </c>
      <c r="BB49" s="283">
        <v>0</v>
      </c>
      <c r="BC49" s="283">
        <f t="shared" si="82"/>
        <v>379</v>
      </c>
      <c r="BD49" s="283">
        <f t="shared" si="83"/>
        <v>331</v>
      </c>
      <c r="BE49" s="283">
        <v>0</v>
      </c>
      <c r="BF49" s="283">
        <v>204</v>
      </c>
      <c r="BG49" s="283">
        <v>12</v>
      </c>
      <c r="BH49" s="283">
        <v>115</v>
      </c>
      <c r="BI49" s="283">
        <v>0</v>
      </c>
      <c r="BJ49" s="283">
        <v>0</v>
      </c>
      <c r="BK49" s="283">
        <f t="shared" si="84"/>
        <v>48</v>
      </c>
      <c r="BL49" s="283">
        <v>0</v>
      </c>
      <c r="BM49" s="283">
        <v>44</v>
      </c>
      <c r="BN49" s="283">
        <v>4</v>
      </c>
      <c r="BO49" s="283">
        <v>0</v>
      </c>
      <c r="BP49" s="283">
        <v>0</v>
      </c>
      <c r="BQ49" s="283">
        <v>0</v>
      </c>
      <c r="BR49" s="283">
        <f t="shared" si="102"/>
        <v>4334</v>
      </c>
      <c r="BS49" s="283">
        <f t="shared" si="103"/>
        <v>0</v>
      </c>
      <c r="BT49" s="283">
        <f t="shared" si="104"/>
        <v>3732</v>
      </c>
      <c r="BU49" s="283">
        <f t="shared" si="105"/>
        <v>150</v>
      </c>
      <c r="BV49" s="283">
        <f t="shared" si="106"/>
        <v>452</v>
      </c>
      <c r="BW49" s="283">
        <f t="shared" si="107"/>
        <v>0</v>
      </c>
      <c r="BX49" s="283">
        <f t="shared" si="108"/>
        <v>0</v>
      </c>
      <c r="BY49" s="283">
        <f t="shared" si="85"/>
        <v>4003</v>
      </c>
      <c r="BZ49" s="283">
        <f t="shared" si="86"/>
        <v>0</v>
      </c>
      <c r="CA49" s="283">
        <f t="shared" si="87"/>
        <v>3528</v>
      </c>
      <c r="CB49" s="283">
        <f t="shared" si="88"/>
        <v>138</v>
      </c>
      <c r="CC49" s="283">
        <f t="shared" si="89"/>
        <v>337</v>
      </c>
      <c r="CD49" s="283">
        <f t="shared" si="90"/>
        <v>0</v>
      </c>
      <c r="CE49" s="283">
        <f t="shared" si="91"/>
        <v>0</v>
      </c>
      <c r="CF49" s="283">
        <f t="shared" si="92"/>
        <v>331</v>
      </c>
      <c r="CG49" s="283">
        <f t="shared" si="109"/>
        <v>0</v>
      </c>
      <c r="CH49" s="283">
        <f t="shared" si="110"/>
        <v>204</v>
      </c>
      <c r="CI49" s="283">
        <f t="shared" si="111"/>
        <v>12</v>
      </c>
      <c r="CJ49" s="283">
        <f t="shared" si="112"/>
        <v>115</v>
      </c>
      <c r="CK49" s="283">
        <f t="shared" si="113"/>
        <v>0</v>
      </c>
      <c r="CL49" s="283">
        <f t="shared" si="114"/>
        <v>0</v>
      </c>
      <c r="CM49" s="283">
        <f t="shared" si="115"/>
        <v>502</v>
      </c>
      <c r="CN49" s="283">
        <f t="shared" si="116"/>
        <v>0</v>
      </c>
      <c r="CO49" s="283">
        <f t="shared" si="117"/>
        <v>497</v>
      </c>
      <c r="CP49" s="283">
        <f t="shared" si="118"/>
        <v>5</v>
      </c>
      <c r="CQ49" s="283">
        <f t="shared" si="119"/>
        <v>0</v>
      </c>
      <c r="CR49" s="283">
        <f t="shared" si="120"/>
        <v>0</v>
      </c>
      <c r="CS49" s="283">
        <f t="shared" si="121"/>
        <v>0</v>
      </c>
      <c r="CT49" s="283">
        <f t="shared" si="93"/>
        <v>454</v>
      </c>
      <c r="CU49" s="283">
        <f t="shared" si="94"/>
        <v>0</v>
      </c>
      <c r="CV49" s="283">
        <f t="shared" si="95"/>
        <v>453</v>
      </c>
      <c r="CW49" s="283">
        <f t="shared" si="96"/>
        <v>1</v>
      </c>
      <c r="CX49" s="283">
        <f t="shared" si="97"/>
        <v>0</v>
      </c>
      <c r="CY49" s="283">
        <f t="shared" si="98"/>
        <v>0</v>
      </c>
      <c r="CZ49" s="283">
        <f t="shared" si="99"/>
        <v>0</v>
      </c>
      <c r="DA49" s="283">
        <f t="shared" si="100"/>
        <v>48</v>
      </c>
      <c r="DB49" s="283">
        <f t="shared" si="122"/>
        <v>0</v>
      </c>
      <c r="DC49" s="283">
        <f t="shared" si="123"/>
        <v>44</v>
      </c>
      <c r="DD49" s="283">
        <f t="shared" si="124"/>
        <v>4</v>
      </c>
      <c r="DE49" s="283">
        <f t="shared" si="125"/>
        <v>0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67"/>
        <v>5655</v>
      </c>
      <c r="E50" s="283">
        <f t="shared" si="68"/>
        <v>4435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3874</v>
      </c>
      <c r="K50" s="283">
        <v>0</v>
      </c>
      <c r="L50" s="283">
        <v>3874</v>
      </c>
      <c r="M50" s="283">
        <v>0</v>
      </c>
      <c r="N50" s="283">
        <f t="shared" si="71"/>
        <v>180</v>
      </c>
      <c r="O50" s="283">
        <v>0</v>
      </c>
      <c r="P50" s="283">
        <v>180</v>
      </c>
      <c r="Q50" s="283">
        <v>0</v>
      </c>
      <c r="R50" s="283">
        <f t="shared" si="72"/>
        <v>326</v>
      </c>
      <c r="S50" s="283">
        <v>0</v>
      </c>
      <c r="T50" s="283">
        <v>326</v>
      </c>
      <c r="U50" s="283">
        <v>0</v>
      </c>
      <c r="V50" s="283">
        <f t="shared" si="73"/>
        <v>6</v>
      </c>
      <c r="W50" s="283">
        <v>6</v>
      </c>
      <c r="X50" s="283">
        <v>0</v>
      </c>
      <c r="Y50" s="283">
        <v>0</v>
      </c>
      <c r="Z50" s="283">
        <f t="shared" si="74"/>
        <v>49</v>
      </c>
      <c r="AA50" s="283">
        <v>0</v>
      </c>
      <c r="AB50" s="283">
        <v>49</v>
      </c>
      <c r="AC50" s="283">
        <v>0</v>
      </c>
      <c r="AD50" s="283">
        <f t="shared" si="75"/>
        <v>931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931</v>
      </c>
      <c r="AJ50" s="283">
        <v>0</v>
      </c>
      <c r="AK50" s="283">
        <v>0</v>
      </c>
      <c r="AL50" s="283">
        <v>931</v>
      </c>
      <c r="AM50" s="283">
        <f t="shared" si="78"/>
        <v>0</v>
      </c>
      <c r="AN50" s="283">
        <v>0</v>
      </c>
      <c r="AO50" s="283">
        <v>0</v>
      </c>
      <c r="AP50" s="283">
        <v>0</v>
      </c>
      <c r="AQ50" s="283">
        <f t="shared" si="79"/>
        <v>0</v>
      </c>
      <c r="AR50" s="283">
        <v>0</v>
      </c>
      <c r="AS50" s="283">
        <v>0</v>
      </c>
      <c r="AT50" s="283">
        <v>0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0</v>
      </c>
      <c r="AZ50" s="283">
        <v>0</v>
      </c>
      <c r="BA50" s="283">
        <v>0</v>
      </c>
      <c r="BB50" s="283">
        <v>0</v>
      </c>
      <c r="BC50" s="283">
        <f t="shared" si="82"/>
        <v>289</v>
      </c>
      <c r="BD50" s="283">
        <f t="shared" si="83"/>
        <v>288</v>
      </c>
      <c r="BE50" s="283">
        <v>0</v>
      </c>
      <c r="BF50" s="283">
        <v>4</v>
      </c>
      <c r="BG50" s="283">
        <v>0</v>
      </c>
      <c r="BH50" s="283">
        <v>0</v>
      </c>
      <c r="BI50" s="283">
        <v>0</v>
      </c>
      <c r="BJ50" s="283">
        <v>284</v>
      </c>
      <c r="BK50" s="283">
        <f t="shared" si="84"/>
        <v>1</v>
      </c>
      <c r="BL50" s="283">
        <v>0</v>
      </c>
      <c r="BM50" s="283">
        <v>0</v>
      </c>
      <c r="BN50" s="283">
        <v>0</v>
      </c>
      <c r="BO50" s="283">
        <v>0</v>
      </c>
      <c r="BP50" s="283">
        <v>0</v>
      </c>
      <c r="BQ50" s="283">
        <v>1</v>
      </c>
      <c r="BR50" s="283">
        <f t="shared" si="102"/>
        <v>4723</v>
      </c>
      <c r="BS50" s="283">
        <f t="shared" si="103"/>
        <v>0</v>
      </c>
      <c r="BT50" s="283">
        <f t="shared" si="104"/>
        <v>3878</v>
      </c>
      <c r="BU50" s="283">
        <f t="shared" si="105"/>
        <v>180</v>
      </c>
      <c r="BV50" s="283">
        <f t="shared" si="106"/>
        <v>326</v>
      </c>
      <c r="BW50" s="283">
        <f t="shared" si="107"/>
        <v>6</v>
      </c>
      <c r="BX50" s="283">
        <f t="shared" si="108"/>
        <v>333</v>
      </c>
      <c r="BY50" s="283">
        <f t="shared" si="85"/>
        <v>4435</v>
      </c>
      <c r="BZ50" s="283">
        <f t="shared" si="86"/>
        <v>0</v>
      </c>
      <c r="CA50" s="283">
        <f t="shared" si="87"/>
        <v>3874</v>
      </c>
      <c r="CB50" s="283">
        <f t="shared" si="88"/>
        <v>180</v>
      </c>
      <c r="CC50" s="283">
        <f t="shared" si="89"/>
        <v>326</v>
      </c>
      <c r="CD50" s="283">
        <f t="shared" si="90"/>
        <v>6</v>
      </c>
      <c r="CE50" s="283">
        <f t="shared" si="91"/>
        <v>49</v>
      </c>
      <c r="CF50" s="283">
        <f t="shared" si="92"/>
        <v>288</v>
      </c>
      <c r="CG50" s="283">
        <f t="shared" si="109"/>
        <v>0</v>
      </c>
      <c r="CH50" s="283">
        <f t="shared" si="110"/>
        <v>4</v>
      </c>
      <c r="CI50" s="283">
        <f t="shared" si="111"/>
        <v>0</v>
      </c>
      <c r="CJ50" s="283">
        <f t="shared" si="112"/>
        <v>0</v>
      </c>
      <c r="CK50" s="283">
        <f t="shared" si="113"/>
        <v>0</v>
      </c>
      <c r="CL50" s="283">
        <f t="shared" si="114"/>
        <v>284</v>
      </c>
      <c r="CM50" s="283">
        <f t="shared" si="115"/>
        <v>932</v>
      </c>
      <c r="CN50" s="283">
        <f t="shared" si="116"/>
        <v>0</v>
      </c>
      <c r="CO50" s="283">
        <f t="shared" si="117"/>
        <v>931</v>
      </c>
      <c r="CP50" s="283">
        <f t="shared" si="118"/>
        <v>0</v>
      </c>
      <c r="CQ50" s="283">
        <f t="shared" si="119"/>
        <v>0</v>
      </c>
      <c r="CR50" s="283">
        <f t="shared" si="120"/>
        <v>0</v>
      </c>
      <c r="CS50" s="283">
        <f t="shared" si="121"/>
        <v>1</v>
      </c>
      <c r="CT50" s="283">
        <f t="shared" si="93"/>
        <v>931</v>
      </c>
      <c r="CU50" s="283">
        <f t="shared" si="94"/>
        <v>0</v>
      </c>
      <c r="CV50" s="283">
        <f t="shared" si="95"/>
        <v>931</v>
      </c>
      <c r="CW50" s="283">
        <f t="shared" si="96"/>
        <v>0</v>
      </c>
      <c r="CX50" s="283">
        <f t="shared" si="97"/>
        <v>0</v>
      </c>
      <c r="CY50" s="283">
        <f t="shared" si="98"/>
        <v>0</v>
      </c>
      <c r="CZ50" s="283">
        <f t="shared" si="99"/>
        <v>0</v>
      </c>
      <c r="DA50" s="283">
        <f t="shared" si="100"/>
        <v>1</v>
      </c>
      <c r="DB50" s="283">
        <f t="shared" si="122"/>
        <v>0</v>
      </c>
      <c r="DC50" s="283">
        <f t="shared" si="123"/>
        <v>0</v>
      </c>
      <c r="DD50" s="283">
        <f t="shared" si="124"/>
        <v>0</v>
      </c>
      <c r="DE50" s="283">
        <f t="shared" si="125"/>
        <v>0</v>
      </c>
      <c r="DF50" s="283">
        <f t="shared" si="126"/>
        <v>0</v>
      </c>
      <c r="DG50" s="283">
        <f t="shared" si="127"/>
        <v>1</v>
      </c>
      <c r="DH50" s="283">
        <v>0</v>
      </c>
      <c r="DI50" s="283">
        <f t="shared" si="101"/>
        <v>1</v>
      </c>
      <c r="DJ50" s="283">
        <v>0</v>
      </c>
      <c r="DK50" s="283">
        <v>1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67"/>
        <v>3815</v>
      </c>
      <c r="E51" s="283">
        <f t="shared" si="68"/>
        <v>1060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850</v>
      </c>
      <c r="K51" s="283">
        <v>0</v>
      </c>
      <c r="L51" s="283">
        <v>850</v>
      </c>
      <c r="M51" s="283">
        <v>0</v>
      </c>
      <c r="N51" s="283">
        <f t="shared" si="71"/>
        <v>58</v>
      </c>
      <c r="O51" s="283">
        <v>0</v>
      </c>
      <c r="P51" s="283">
        <v>58</v>
      </c>
      <c r="Q51" s="283">
        <v>0</v>
      </c>
      <c r="R51" s="283">
        <f t="shared" si="72"/>
        <v>116</v>
      </c>
      <c r="S51" s="283">
        <v>0</v>
      </c>
      <c r="T51" s="283">
        <v>116</v>
      </c>
      <c r="U51" s="283">
        <v>0</v>
      </c>
      <c r="V51" s="283">
        <f t="shared" si="73"/>
        <v>3</v>
      </c>
      <c r="W51" s="283">
        <v>0</v>
      </c>
      <c r="X51" s="283">
        <v>3</v>
      </c>
      <c r="Y51" s="283">
        <v>0</v>
      </c>
      <c r="Z51" s="283">
        <f t="shared" si="74"/>
        <v>33</v>
      </c>
      <c r="AA51" s="283">
        <v>0</v>
      </c>
      <c r="AB51" s="283">
        <v>33</v>
      </c>
      <c r="AC51" s="283">
        <v>0</v>
      </c>
      <c r="AD51" s="283">
        <f t="shared" si="75"/>
        <v>2548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2548</v>
      </c>
      <c r="AJ51" s="283">
        <v>0</v>
      </c>
      <c r="AK51" s="283">
        <v>0</v>
      </c>
      <c r="AL51" s="283">
        <v>2548</v>
      </c>
      <c r="AM51" s="283">
        <f t="shared" si="78"/>
        <v>0</v>
      </c>
      <c r="AN51" s="283">
        <v>0</v>
      </c>
      <c r="AO51" s="283">
        <v>0</v>
      </c>
      <c r="AP51" s="283">
        <v>0</v>
      </c>
      <c r="AQ51" s="283">
        <f t="shared" si="79"/>
        <v>0</v>
      </c>
      <c r="AR51" s="283">
        <v>0</v>
      </c>
      <c r="AS51" s="283">
        <v>0</v>
      </c>
      <c r="AT51" s="283">
        <v>0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0</v>
      </c>
      <c r="AZ51" s="283">
        <v>0</v>
      </c>
      <c r="BA51" s="283">
        <v>0</v>
      </c>
      <c r="BB51" s="283">
        <v>0</v>
      </c>
      <c r="BC51" s="283">
        <f t="shared" si="82"/>
        <v>207</v>
      </c>
      <c r="BD51" s="283">
        <f t="shared" si="83"/>
        <v>115</v>
      </c>
      <c r="BE51" s="283">
        <v>0</v>
      </c>
      <c r="BF51" s="283">
        <v>40</v>
      </c>
      <c r="BG51" s="283">
        <v>1</v>
      </c>
      <c r="BH51" s="283">
        <v>0</v>
      </c>
      <c r="BI51" s="283">
        <v>0</v>
      </c>
      <c r="BJ51" s="283">
        <v>74</v>
      </c>
      <c r="BK51" s="283">
        <f t="shared" si="84"/>
        <v>92</v>
      </c>
      <c r="BL51" s="283">
        <v>0</v>
      </c>
      <c r="BM51" s="283">
        <v>69</v>
      </c>
      <c r="BN51" s="283">
        <v>1</v>
      </c>
      <c r="BO51" s="283">
        <v>3</v>
      </c>
      <c r="BP51" s="283">
        <v>0</v>
      </c>
      <c r="BQ51" s="283">
        <v>19</v>
      </c>
      <c r="BR51" s="283">
        <f t="shared" si="102"/>
        <v>1175</v>
      </c>
      <c r="BS51" s="283">
        <f t="shared" si="103"/>
        <v>0</v>
      </c>
      <c r="BT51" s="283">
        <f t="shared" si="104"/>
        <v>890</v>
      </c>
      <c r="BU51" s="283">
        <f t="shared" si="105"/>
        <v>59</v>
      </c>
      <c r="BV51" s="283">
        <f t="shared" si="106"/>
        <v>116</v>
      </c>
      <c r="BW51" s="283">
        <f t="shared" si="107"/>
        <v>3</v>
      </c>
      <c r="BX51" s="283">
        <f t="shared" si="108"/>
        <v>107</v>
      </c>
      <c r="BY51" s="283">
        <f t="shared" si="85"/>
        <v>1060</v>
      </c>
      <c r="BZ51" s="283">
        <f t="shared" si="86"/>
        <v>0</v>
      </c>
      <c r="CA51" s="283">
        <f t="shared" si="87"/>
        <v>850</v>
      </c>
      <c r="CB51" s="283">
        <f t="shared" si="88"/>
        <v>58</v>
      </c>
      <c r="CC51" s="283">
        <f t="shared" si="89"/>
        <v>116</v>
      </c>
      <c r="CD51" s="283">
        <f t="shared" si="90"/>
        <v>3</v>
      </c>
      <c r="CE51" s="283">
        <f t="shared" si="91"/>
        <v>33</v>
      </c>
      <c r="CF51" s="283">
        <f t="shared" si="92"/>
        <v>115</v>
      </c>
      <c r="CG51" s="283">
        <f t="shared" si="109"/>
        <v>0</v>
      </c>
      <c r="CH51" s="283">
        <f t="shared" si="110"/>
        <v>40</v>
      </c>
      <c r="CI51" s="283">
        <f t="shared" si="111"/>
        <v>1</v>
      </c>
      <c r="CJ51" s="283">
        <f t="shared" si="112"/>
        <v>0</v>
      </c>
      <c r="CK51" s="283">
        <f t="shared" si="113"/>
        <v>0</v>
      </c>
      <c r="CL51" s="283">
        <f t="shared" si="114"/>
        <v>74</v>
      </c>
      <c r="CM51" s="283">
        <f t="shared" si="115"/>
        <v>2640</v>
      </c>
      <c r="CN51" s="283">
        <f t="shared" si="116"/>
        <v>0</v>
      </c>
      <c r="CO51" s="283">
        <f t="shared" si="117"/>
        <v>2617</v>
      </c>
      <c r="CP51" s="283">
        <f t="shared" si="118"/>
        <v>1</v>
      </c>
      <c r="CQ51" s="283">
        <f t="shared" si="119"/>
        <v>3</v>
      </c>
      <c r="CR51" s="283">
        <f t="shared" si="120"/>
        <v>0</v>
      </c>
      <c r="CS51" s="283">
        <f t="shared" si="121"/>
        <v>19</v>
      </c>
      <c r="CT51" s="283">
        <f t="shared" si="93"/>
        <v>2548</v>
      </c>
      <c r="CU51" s="283">
        <f t="shared" si="94"/>
        <v>0</v>
      </c>
      <c r="CV51" s="283">
        <f t="shared" si="95"/>
        <v>2548</v>
      </c>
      <c r="CW51" s="283">
        <f t="shared" si="96"/>
        <v>0</v>
      </c>
      <c r="CX51" s="283">
        <f t="shared" si="97"/>
        <v>0</v>
      </c>
      <c r="CY51" s="283">
        <f t="shared" si="98"/>
        <v>0</v>
      </c>
      <c r="CZ51" s="283">
        <f t="shared" si="99"/>
        <v>0</v>
      </c>
      <c r="DA51" s="283">
        <f t="shared" si="100"/>
        <v>92</v>
      </c>
      <c r="DB51" s="283">
        <f t="shared" si="122"/>
        <v>0</v>
      </c>
      <c r="DC51" s="283">
        <f t="shared" si="123"/>
        <v>69</v>
      </c>
      <c r="DD51" s="283">
        <f t="shared" si="124"/>
        <v>1</v>
      </c>
      <c r="DE51" s="283">
        <f t="shared" si="125"/>
        <v>3</v>
      </c>
      <c r="DF51" s="283">
        <f t="shared" si="126"/>
        <v>0</v>
      </c>
      <c r="DG51" s="283">
        <f t="shared" si="127"/>
        <v>19</v>
      </c>
      <c r="DH51" s="283">
        <v>0</v>
      </c>
      <c r="DI51" s="283">
        <f t="shared" si="101"/>
        <v>1</v>
      </c>
      <c r="DJ51" s="283">
        <v>0</v>
      </c>
      <c r="DK51" s="283">
        <v>0</v>
      </c>
      <c r="DL51" s="283">
        <v>0</v>
      </c>
      <c r="DM51" s="283">
        <v>1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67"/>
        <v>5903</v>
      </c>
      <c r="E52" s="283">
        <f t="shared" si="68"/>
        <v>4011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3428</v>
      </c>
      <c r="K52" s="283">
        <v>0</v>
      </c>
      <c r="L52" s="283">
        <v>3428</v>
      </c>
      <c r="M52" s="283">
        <v>0</v>
      </c>
      <c r="N52" s="283">
        <f t="shared" si="71"/>
        <v>162</v>
      </c>
      <c r="O52" s="283">
        <v>0</v>
      </c>
      <c r="P52" s="283">
        <v>162</v>
      </c>
      <c r="Q52" s="283">
        <v>0</v>
      </c>
      <c r="R52" s="283">
        <f t="shared" si="72"/>
        <v>322</v>
      </c>
      <c r="S52" s="283">
        <v>0</v>
      </c>
      <c r="T52" s="283">
        <v>322</v>
      </c>
      <c r="U52" s="283">
        <v>0</v>
      </c>
      <c r="V52" s="283">
        <f t="shared" si="73"/>
        <v>9</v>
      </c>
      <c r="W52" s="283">
        <v>0</v>
      </c>
      <c r="X52" s="283">
        <v>9</v>
      </c>
      <c r="Y52" s="283">
        <v>0</v>
      </c>
      <c r="Z52" s="283">
        <f t="shared" si="74"/>
        <v>90</v>
      </c>
      <c r="AA52" s="283">
        <v>0</v>
      </c>
      <c r="AB52" s="283">
        <v>90</v>
      </c>
      <c r="AC52" s="283">
        <v>0</v>
      </c>
      <c r="AD52" s="283">
        <f t="shared" si="75"/>
        <v>1241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1229</v>
      </c>
      <c r="AJ52" s="283">
        <v>0</v>
      </c>
      <c r="AK52" s="283">
        <v>0</v>
      </c>
      <c r="AL52" s="283">
        <v>1229</v>
      </c>
      <c r="AM52" s="283">
        <f t="shared" si="78"/>
        <v>0</v>
      </c>
      <c r="AN52" s="283">
        <v>0</v>
      </c>
      <c r="AO52" s="283">
        <v>0</v>
      </c>
      <c r="AP52" s="283">
        <v>0</v>
      </c>
      <c r="AQ52" s="283">
        <f t="shared" si="79"/>
        <v>0</v>
      </c>
      <c r="AR52" s="283">
        <v>0</v>
      </c>
      <c r="AS52" s="283">
        <v>0</v>
      </c>
      <c r="AT52" s="283">
        <v>0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12</v>
      </c>
      <c r="AZ52" s="283">
        <v>0</v>
      </c>
      <c r="BA52" s="283">
        <v>0</v>
      </c>
      <c r="BB52" s="283">
        <v>12</v>
      </c>
      <c r="BC52" s="283">
        <f t="shared" si="82"/>
        <v>651</v>
      </c>
      <c r="BD52" s="283">
        <f t="shared" si="83"/>
        <v>416</v>
      </c>
      <c r="BE52" s="283">
        <v>0</v>
      </c>
      <c r="BF52" s="283">
        <v>165</v>
      </c>
      <c r="BG52" s="283">
        <v>4</v>
      </c>
      <c r="BH52" s="283">
        <v>0</v>
      </c>
      <c r="BI52" s="283">
        <v>0</v>
      </c>
      <c r="BJ52" s="283">
        <v>247</v>
      </c>
      <c r="BK52" s="283">
        <f t="shared" si="84"/>
        <v>235</v>
      </c>
      <c r="BL52" s="283">
        <v>0</v>
      </c>
      <c r="BM52" s="283">
        <v>186</v>
      </c>
      <c r="BN52" s="283">
        <v>7</v>
      </c>
      <c r="BO52" s="283">
        <v>1</v>
      </c>
      <c r="BP52" s="283">
        <v>0</v>
      </c>
      <c r="BQ52" s="283">
        <v>41</v>
      </c>
      <c r="BR52" s="283">
        <f t="shared" si="102"/>
        <v>4427</v>
      </c>
      <c r="BS52" s="283">
        <f t="shared" si="103"/>
        <v>0</v>
      </c>
      <c r="BT52" s="283">
        <f t="shared" si="104"/>
        <v>3593</v>
      </c>
      <c r="BU52" s="283">
        <f t="shared" si="105"/>
        <v>166</v>
      </c>
      <c r="BV52" s="283">
        <f t="shared" si="106"/>
        <v>322</v>
      </c>
      <c r="BW52" s="283">
        <f t="shared" si="107"/>
        <v>9</v>
      </c>
      <c r="BX52" s="283">
        <f t="shared" si="108"/>
        <v>337</v>
      </c>
      <c r="BY52" s="283">
        <f t="shared" si="85"/>
        <v>4011</v>
      </c>
      <c r="BZ52" s="283">
        <f t="shared" si="86"/>
        <v>0</v>
      </c>
      <c r="CA52" s="283">
        <f t="shared" si="87"/>
        <v>3428</v>
      </c>
      <c r="CB52" s="283">
        <f t="shared" si="88"/>
        <v>162</v>
      </c>
      <c r="CC52" s="283">
        <f t="shared" si="89"/>
        <v>322</v>
      </c>
      <c r="CD52" s="283">
        <f t="shared" si="90"/>
        <v>9</v>
      </c>
      <c r="CE52" s="283">
        <f t="shared" si="91"/>
        <v>90</v>
      </c>
      <c r="CF52" s="283">
        <f t="shared" si="92"/>
        <v>416</v>
      </c>
      <c r="CG52" s="283">
        <f t="shared" si="109"/>
        <v>0</v>
      </c>
      <c r="CH52" s="283">
        <f t="shared" si="110"/>
        <v>165</v>
      </c>
      <c r="CI52" s="283">
        <f t="shared" si="111"/>
        <v>4</v>
      </c>
      <c r="CJ52" s="283">
        <f t="shared" si="112"/>
        <v>0</v>
      </c>
      <c r="CK52" s="283">
        <f t="shared" si="113"/>
        <v>0</v>
      </c>
      <c r="CL52" s="283">
        <f t="shared" si="114"/>
        <v>247</v>
      </c>
      <c r="CM52" s="283">
        <f t="shared" si="115"/>
        <v>1476</v>
      </c>
      <c r="CN52" s="283">
        <f t="shared" si="116"/>
        <v>0</v>
      </c>
      <c r="CO52" s="283">
        <f t="shared" si="117"/>
        <v>1415</v>
      </c>
      <c r="CP52" s="283">
        <f t="shared" si="118"/>
        <v>7</v>
      </c>
      <c r="CQ52" s="283">
        <f t="shared" si="119"/>
        <v>1</v>
      </c>
      <c r="CR52" s="283">
        <f t="shared" si="120"/>
        <v>0</v>
      </c>
      <c r="CS52" s="283">
        <f t="shared" si="121"/>
        <v>53</v>
      </c>
      <c r="CT52" s="283">
        <f t="shared" si="93"/>
        <v>1241</v>
      </c>
      <c r="CU52" s="283">
        <f t="shared" si="94"/>
        <v>0</v>
      </c>
      <c r="CV52" s="283">
        <f t="shared" si="95"/>
        <v>1229</v>
      </c>
      <c r="CW52" s="283">
        <f t="shared" si="96"/>
        <v>0</v>
      </c>
      <c r="CX52" s="283">
        <f t="shared" si="97"/>
        <v>0</v>
      </c>
      <c r="CY52" s="283">
        <f t="shared" si="98"/>
        <v>0</v>
      </c>
      <c r="CZ52" s="283">
        <f t="shared" si="99"/>
        <v>12</v>
      </c>
      <c r="DA52" s="283">
        <f t="shared" si="100"/>
        <v>235</v>
      </c>
      <c r="DB52" s="283">
        <f t="shared" si="122"/>
        <v>0</v>
      </c>
      <c r="DC52" s="283">
        <f t="shared" si="123"/>
        <v>186</v>
      </c>
      <c r="DD52" s="283">
        <f t="shared" si="124"/>
        <v>7</v>
      </c>
      <c r="DE52" s="283">
        <f t="shared" si="125"/>
        <v>1</v>
      </c>
      <c r="DF52" s="283">
        <f t="shared" si="126"/>
        <v>0</v>
      </c>
      <c r="DG52" s="283">
        <f t="shared" si="127"/>
        <v>41</v>
      </c>
      <c r="DH52" s="283">
        <v>0</v>
      </c>
      <c r="DI52" s="283">
        <f t="shared" si="101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67"/>
        <v>4027</v>
      </c>
      <c r="E53" s="283">
        <f t="shared" si="68"/>
        <v>3001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2333</v>
      </c>
      <c r="K53" s="283">
        <v>0</v>
      </c>
      <c r="L53" s="283">
        <v>2333</v>
      </c>
      <c r="M53" s="283">
        <v>0</v>
      </c>
      <c r="N53" s="283">
        <f t="shared" si="71"/>
        <v>132</v>
      </c>
      <c r="O53" s="283">
        <v>0</v>
      </c>
      <c r="P53" s="283">
        <v>132</v>
      </c>
      <c r="Q53" s="283">
        <v>0</v>
      </c>
      <c r="R53" s="283">
        <f t="shared" si="72"/>
        <v>372</v>
      </c>
      <c r="S53" s="283">
        <v>0</v>
      </c>
      <c r="T53" s="283">
        <v>372</v>
      </c>
      <c r="U53" s="283">
        <v>0</v>
      </c>
      <c r="V53" s="283">
        <f t="shared" si="73"/>
        <v>2</v>
      </c>
      <c r="W53" s="283">
        <v>0</v>
      </c>
      <c r="X53" s="283">
        <v>2</v>
      </c>
      <c r="Y53" s="283">
        <v>0</v>
      </c>
      <c r="Z53" s="283">
        <f t="shared" si="74"/>
        <v>162</v>
      </c>
      <c r="AA53" s="283">
        <v>0</v>
      </c>
      <c r="AB53" s="283">
        <v>162</v>
      </c>
      <c r="AC53" s="283">
        <v>0</v>
      </c>
      <c r="AD53" s="283">
        <f t="shared" si="75"/>
        <v>688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669</v>
      </c>
      <c r="AJ53" s="283">
        <v>0</v>
      </c>
      <c r="AK53" s="283">
        <v>0</v>
      </c>
      <c r="AL53" s="283">
        <v>669</v>
      </c>
      <c r="AM53" s="283">
        <f t="shared" si="78"/>
        <v>14</v>
      </c>
      <c r="AN53" s="283">
        <v>0</v>
      </c>
      <c r="AO53" s="283">
        <v>0</v>
      </c>
      <c r="AP53" s="283">
        <v>14</v>
      </c>
      <c r="AQ53" s="283">
        <f t="shared" si="79"/>
        <v>0</v>
      </c>
      <c r="AR53" s="283">
        <v>0</v>
      </c>
      <c r="AS53" s="283">
        <v>0</v>
      </c>
      <c r="AT53" s="283">
        <v>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5</v>
      </c>
      <c r="AZ53" s="283">
        <v>0</v>
      </c>
      <c r="BA53" s="283">
        <v>0</v>
      </c>
      <c r="BB53" s="283">
        <v>5</v>
      </c>
      <c r="BC53" s="283">
        <f t="shared" si="82"/>
        <v>338</v>
      </c>
      <c r="BD53" s="283">
        <f t="shared" si="83"/>
        <v>182</v>
      </c>
      <c r="BE53" s="283">
        <v>0</v>
      </c>
      <c r="BF53" s="283">
        <v>88</v>
      </c>
      <c r="BG53" s="283">
        <v>20</v>
      </c>
      <c r="BH53" s="283">
        <v>0</v>
      </c>
      <c r="BI53" s="283">
        <v>0</v>
      </c>
      <c r="BJ53" s="283">
        <v>74</v>
      </c>
      <c r="BK53" s="283">
        <f t="shared" si="84"/>
        <v>156</v>
      </c>
      <c r="BL53" s="283">
        <v>0</v>
      </c>
      <c r="BM53" s="283">
        <v>147</v>
      </c>
      <c r="BN53" s="283">
        <v>3</v>
      </c>
      <c r="BO53" s="283">
        <v>0</v>
      </c>
      <c r="BP53" s="283">
        <v>0</v>
      </c>
      <c r="BQ53" s="283">
        <v>6</v>
      </c>
      <c r="BR53" s="283">
        <f t="shared" si="102"/>
        <v>3183</v>
      </c>
      <c r="BS53" s="283">
        <f t="shared" si="103"/>
        <v>0</v>
      </c>
      <c r="BT53" s="283">
        <f t="shared" si="104"/>
        <v>2421</v>
      </c>
      <c r="BU53" s="283">
        <f t="shared" si="105"/>
        <v>152</v>
      </c>
      <c r="BV53" s="283">
        <f t="shared" si="106"/>
        <v>372</v>
      </c>
      <c r="BW53" s="283">
        <f t="shared" si="107"/>
        <v>2</v>
      </c>
      <c r="BX53" s="283">
        <f t="shared" si="108"/>
        <v>236</v>
      </c>
      <c r="BY53" s="283">
        <f t="shared" si="85"/>
        <v>3001</v>
      </c>
      <c r="BZ53" s="283">
        <f t="shared" si="86"/>
        <v>0</v>
      </c>
      <c r="CA53" s="283">
        <f t="shared" si="87"/>
        <v>2333</v>
      </c>
      <c r="CB53" s="283">
        <f t="shared" si="88"/>
        <v>132</v>
      </c>
      <c r="CC53" s="283">
        <f t="shared" si="89"/>
        <v>372</v>
      </c>
      <c r="CD53" s="283">
        <f t="shared" si="90"/>
        <v>2</v>
      </c>
      <c r="CE53" s="283">
        <f t="shared" si="91"/>
        <v>162</v>
      </c>
      <c r="CF53" s="283">
        <f t="shared" si="92"/>
        <v>182</v>
      </c>
      <c r="CG53" s="283">
        <f t="shared" si="109"/>
        <v>0</v>
      </c>
      <c r="CH53" s="283">
        <f t="shared" si="110"/>
        <v>88</v>
      </c>
      <c r="CI53" s="283">
        <f t="shared" si="111"/>
        <v>20</v>
      </c>
      <c r="CJ53" s="283">
        <f t="shared" si="112"/>
        <v>0</v>
      </c>
      <c r="CK53" s="283">
        <f t="shared" si="113"/>
        <v>0</v>
      </c>
      <c r="CL53" s="283">
        <f t="shared" si="114"/>
        <v>74</v>
      </c>
      <c r="CM53" s="283">
        <f t="shared" si="115"/>
        <v>844</v>
      </c>
      <c r="CN53" s="283">
        <f t="shared" si="116"/>
        <v>0</v>
      </c>
      <c r="CO53" s="283">
        <f t="shared" si="117"/>
        <v>816</v>
      </c>
      <c r="CP53" s="283">
        <f t="shared" si="118"/>
        <v>17</v>
      </c>
      <c r="CQ53" s="283">
        <f t="shared" si="119"/>
        <v>0</v>
      </c>
      <c r="CR53" s="283">
        <f t="shared" si="120"/>
        <v>0</v>
      </c>
      <c r="CS53" s="283">
        <f t="shared" si="121"/>
        <v>11</v>
      </c>
      <c r="CT53" s="283">
        <f t="shared" si="93"/>
        <v>688</v>
      </c>
      <c r="CU53" s="283">
        <f t="shared" si="94"/>
        <v>0</v>
      </c>
      <c r="CV53" s="283">
        <f t="shared" si="95"/>
        <v>669</v>
      </c>
      <c r="CW53" s="283">
        <f t="shared" si="96"/>
        <v>14</v>
      </c>
      <c r="CX53" s="283">
        <f t="shared" si="97"/>
        <v>0</v>
      </c>
      <c r="CY53" s="283">
        <f t="shared" si="98"/>
        <v>0</v>
      </c>
      <c r="CZ53" s="283">
        <f t="shared" si="99"/>
        <v>5</v>
      </c>
      <c r="DA53" s="283">
        <f t="shared" si="100"/>
        <v>156</v>
      </c>
      <c r="DB53" s="283">
        <f t="shared" si="122"/>
        <v>0</v>
      </c>
      <c r="DC53" s="283">
        <f t="shared" si="123"/>
        <v>147</v>
      </c>
      <c r="DD53" s="283">
        <f t="shared" si="124"/>
        <v>3</v>
      </c>
      <c r="DE53" s="283">
        <f t="shared" si="125"/>
        <v>0</v>
      </c>
      <c r="DF53" s="283">
        <f t="shared" si="126"/>
        <v>0</v>
      </c>
      <c r="DG53" s="283">
        <f t="shared" si="127"/>
        <v>6</v>
      </c>
      <c r="DH53" s="283">
        <v>11</v>
      </c>
      <c r="DI53" s="283">
        <f t="shared" si="101"/>
        <v>0</v>
      </c>
      <c r="DJ53" s="283">
        <v>0</v>
      </c>
      <c r="DK53" s="283">
        <v>0</v>
      </c>
      <c r="DL53" s="283">
        <v>0</v>
      </c>
      <c r="DM53" s="283">
        <v>0</v>
      </c>
    </row>
    <row r="54" spans="1:117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67"/>
        <v>1794</v>
      </c>
      <c r="E54" s="283">
        <f t="shared" si="68"/>
        <v>1411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1078</v>
      </c>
      <c r="K54" s="283">
        <v>0</v>
      </c>
      <c r="L54" s="283">
        <v>1078</v>
      </c>
      <c r="M54" s="283">
        <v>0</v>
      </c>
      <c r="N54" s="283">
        <f t="shared" si="71"/>
        <v>71</v>
      </c>
      <c r="O54" s="283">
        <v>0</v>
      </c>
      <c r="P54" s="283">
        <v>71</v>
      </c>
      <c r="Q54" s="283">
        <v>0</v>
      </c>
      <c r="R54" s="283">
        <f t="shared" si="72"/>
        <v>188</v>
      </c>
      <c r="S54" s="283">
        <v>0</v>
      </c>
      <c r="T54" s="283">
        <v>188</v>
      </c>
      <c r="U54" s="283">
        <v>0</v>
      </c>
      <c r="V54" s="283">
        <f t="shared" si="73"/>
        <v>2</v>
      </c>
      <c r="W54" s="283">
        <v>0</v>
      </c>
      <c r="X54" s="283">
        <v>2</v>
      </c>
      <c r="Y54" s="283">
        <v>0</v>
      </c>
      <c r="Z54" s="283">
        <f t="shared" si="74"/>
        <v>72</v>
      </c>
      <c r="AA54" s="283">
        <v>0</v>
      </c>
      <c r="AB54" s="283">
        <v>72</v>
      </c>
      <c r="AC54" s="283">
        <v>0</v>
      </c>
      <c r="AD54" s="283">
        <f t="shared" si="75"/>
        <v>218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216</v>
      </c>
      <c r="AJ54" s="283">
        <v>0</v>
      </c>
      <c r="AK54" s="283">
        <v>0</v>
      </c>
      <c r="AL54" s="283">
        <v>216</v>
      </c>
      <c r="AM54" s="283">
        <f t="shared" si="78"/>
        <v>1</v>
      </c>
      <c r="AN54" s="283">
        <v>0</v>
      </c>
      <c r="AO54" s="283">
        <v>0</v>
      </c>
      <c r="AP54" s="283">
        <v>1</v>
      </c>
      <c r="AQ54" s="283">
        <f t="shared" si="79"/>
        <v>0</v>
      </c>
      <c r="AR54" s="283">
        <v>0</v>
      </c>
      <c r="AS54" s="283">
        <v>0</v>
      </c>
      <c r="AT54" s="283">
        <v>0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1</v>
      </c>
      <c r="AZ54" s="283">
        <v>0</v>
      </c>
      <c r="BA54" s="283">
        <v>0</v>
      </c>
      <c r="BB54" s="283">
        <v>1</v>
      </c>
      <c r="BC54" s="283">
        <f t="shared" si="82"/>
        <v>165</v>
      </c>
      <c r="BD54" s="283">
        <f t="shared" si="83"/>
        <v>84</v>
      </c>
      <c r="BE54" s="283">
        <v>0</v>
      </c>
      <c r="BF54" s="283">
        <v>45</v>
      </c>
      <c r="BG54" s="283">
        <v>8</v>
      </c>
      <c r="BH54" s="283">
        <v>0</v>
      </c>
      <c r="BI54" s="283">
        <v>0</v>
      </c>
      <c r="BJ54" s="283">
        <v>31</v>
      </c>
      <c r="BK54" s="283">
        <f t="shared" si="84"/>
        <v>81</v>
      </c>
      <c r="BL54" s="283">
        <v>0</v>
      </c>
      <c r="BM54" s="283">
        <v>77</v>
      </c>
      <c r="BN54" s="283">
        <v>2</v>
      </c>
      <c r="BO54" s="283">
        <v>0</v>
      </c>
      <c r="BP54" s="283">
        <v>0</v>
      </c>
      <c r="BQ54" s="283">
        <v>2</v>
      </c>
      <c r="BR54" s="283">
        <f t="shared" si="102"/>
        <v>1495</v>
      </c>
      <c r="BS54" s="283">
        <f t="shared" si="103"/>
        <v>0</v>
      </c>
      <c r="BT54" s="283">
        <f t="shared" si="104"/>
        <v>1123</v>
      </c>
      <c r="BU54" s="283">
        <f t="shared" si="105"/>
        <v>79</v>
      </c>
      <c r="BV54" s="283">
        <f t="shared" si="106"/>
        <v>188</v>
      </c>
      <c r="BW54" s="283">
        <f t="shared" si="107"/>
        <v>2</v>
      </c>
      <c r="BX54" s="283">
        <f t="shared" si="108"/>
        <v>103</v>
      </c>
      <c r="BY54" s="283">
        <f t="shared" si="85"/>
        <v>1411</v>
      </c>
      <c r="BZ54" s="283">
        <f t="shared" si="86"/>
        <v>0</v>
      </c>
      <c r="CA54" s="283">
        <f t="shared" si="87"/>
        <v>1078</v>
      </c>
      <c r="CB54" s="283">
        <f t="shared" si="88"/>
        <v>71</v>
      </c>
      <c r="CC54" s="283">
        <f t="shared" si="89"/>
        <v>188</v>
      </c>
      <c r="CD54" s="283">
        <f t="shared" si="90"/>
        <v>2</v>
      </c>
      <c r="CE54" s="283">
        <f t="shared" si="91"/>
        <v>72</v>
      </c>
      <c r="CF54" s="283">
        <f t="shared" si="92"/>
        <v>84</v>
      </c>
      <c r="CG54" s="283">
        <f t="shared" si="109"/>
        <v>0</v>
      </c>
      <c r="CH54" s="283">
        <f t="shared" si="110"/>
        <v>45</v>
      </c>
      <c r="CI54" s="283">
        <f t="shared" si="111"/>
        <v>8</v>
      </c>
      <c r="CJ54" s="283">
        <f t="shared" si="112"/>
        <v>0</v>
      </c>
      <c r="CK54" s="283">
        <f t="shared" si="113"/>
        <v>0</v>
      </c>
      <c r="CL54" s="283">
        <f t="shared" si="114"/>
        <v>31</v>
      </c>
      <c r="CM54" s="283">
        <f t="shared" si="115"/>
        <v>299</v>
      </c>
      <c r="CN54" s="283">
        <f t="shared" si="116"/>
        <v>0</v>
      </c>
      <c r="CO54" s="283">
        <f t="shared" si="117"/>
        <v>293</v>
      </c>
      <c r="CP54" s="283">
        <f t="shared" si="118"/>
        <v>3</v>
      </c>
      <c r="CQ54" s="283">
        <f t="shared" si="119"/>
        <v>0</v>
      </c>
      <c r="CR54" s="283">
        <f t="shared" si="120"/>
        <v>0</v>
      </c>
      <c r="CS54" s="283">
        <f t="shared" si="121"/>
        <v>3</v>
      </c>
      <c r="CT54" s="283">
        <f t="shared" si="93"/>
        <v>218</v>
      </c>
      <c r="CU54" s="283">
        <f t="shared" si="94"/>
        <v>0</v>
      </c>
      <c r="CV54" s="283">
        <f t="shared" si="95"/>
        <v>216</v>
      </c>
      <c r="CW54" s="283">
        <f t="shared" si="96"/>
        <v>1</v>
      </c>
      <c r="CX54" s="283">
        <f t="shared" si="97"/>
        <v>0</v>
      </c>
      <c r="CY54" s="283">
        <f t="shared" si="98"/>
        <v>0</v>
      </c>
      <c r="CZ54" s="283">
        <f t="shared" si="99"/>
        <v>1</v>
      </c>
      <c r="DA54" s="283">
        <f t="shared" si="100"/>
        <v>81</v>
      </c>
      <c r="DB54" s="283">
        <f t="shared" si="122"/>
        <v>0</v>
      </c>
      <c r="DC54" s="283">
        <f t="shared" si="123"/>
        <v>77</v>
      </c>
      <c r="DD54" s="283">
        <f t="shared" si="124"/>
        <v>2</v>
      </c>
      <c r="DE54" s="283">
        <f t="shared" si="125"/>
        <v>0</v>
      </c>
      <c r="DF54" s="283">
        <f t="shared" si="126"/>
        <v>0</v>
      </c>
      <c r="DG54" s="283">
        <f t="shared" si="127"/>
        <v>2</v>
      </c>
      <c r="DH54" s="283">
        <v>6</v>
      </c>
      <c r="DI54" s="283">
        <f t="shared" si="101"/>
        <v>0</v>
      </c>
      <c r="DJ54" s="283">
        <v>0</v>
      </c>
      <c r="DK54" s="283">
        <v>0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67"/>
        <v>3359</v>
      </c>
      <c r="E55" s="283">
        <f t="shared" si="68"/>
        <v>2859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2336</v>
      </c>
      <c r="K55" s="283">
        <v>0</v>
      </c>
      <c r="L55" s="283">
        <v>2336</v>
      </c>
      <c r="M55" s="283">
        <v>0</v>
      </c>
      <c r="N55" s="283">
        <f t="shared" si="71"/>
        <v>135</v>
      </c>
      <c r="O55" s="283">
        <v>0</v>
      </c>
      <c r="P55" s="283">
        <v>135</v>
      </c>
      <c r="Q55" s="283">
        <v>0</v>
      </c>
      <c r="R55" s="283">
        <f t="shared" si="72"/>
        <v>270</v>
      </c>
      <c r="S55" s="283">
        <v>0</v>
      </c>
      <c r="T55" s="283">
        <v>270</v>
      </c>
      <c r="U55" s="283">
        <v>0</v>
      </c>
      <c r="V55" s="283">
        <f t="shared" si="73"/>
        <v>2</v>
      </c>
      <c r="W55" s="283">
        <v>0</v>
      </c>
      <c r="X55" s="283">
        <v>2</v>
      </c>
      <c r="Y55" s="283">
        <v>0</v>
      </c>
      <c r="Z55" s="283">
        <f t="shared" si="74"/>
        <v>116</v>
      </c>
      <c r="AA55" s="283">
        <v>0</v>
      </c>
      <c r="AB55" s="283">
        <v>116</v>
      </c>
      <c r="AC55" s="283">
        <v>0</v>
      </c>
      <c r="AD55" s="283">
        <f t="shared" si="75"/>
        <v>150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137</v>
      </c>
      <c r="AJ55" s="283">
        <v>0</v>
      </c>
      <c r="AK55" s="283">
        <v>0</v>
      </c>
      <c r="AL55" s="283">
        <v>137</v>
      </c>
      <c r="AM55" s="283">
        <f t="shared" si="78"/>
        <v>11</v>
      </c>
      <c r="AN55" s="283">
        <v>0</v>
      </c>
      <c r="AO55" s="283">
        <v>0</v>
      </c>
      <c r="AP55" s="283">
        <v>11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2</v>
      </c>
      <c r="AZ55" s="283">
        <v>0</v>
      </c>
      <c r="BA55" s="283">
        <v>0</v>
      </c>
      <c r="BB55" s="283">
        <v>2</v>
      </c>
      <c r="BC55" s="283">
        <f t="shared" si="82"/>
        <v>350</v>
      </c>
      <c r="BD55" s="283">
        <f t="shared" si="83"/>
        <v>167</v>
      </c>
      <c r="BE55" s="283">
        <v>0</v>
      </c>
      <c r="BF55" s="283">
        <v>85</v>
      </c>
      <c r="BG55" s="283">
        <v>18</v>
      </c>
      <c r="BH55" s="283">
        <v>0</v>
      </c>
      <c r="BI55" s="283">
        <v>0</v>
      </c>
      <c r="BJ55" s="283">
        <v>64</v>
      </c>
      <c r="BK55" s="283">
        <f t="shared" si="84"/>
        <v>183</v>
      </c>
      <c r="BL55" s="283">
        <v>0</v>
      </c>
      <c r="BM55" s="283">
        <v>164</v>
      </c>
      <c r="BN55" s="283">
        <v>12</v>
      </c>
      <c r="BO55" s="283">
        <v>0</v>
      </c>
      <c r="BP55" s="283">
        <v>0</v>
      </c>
      <c r="BQ55" s="283">
        <v>7</v>
      </c>
      <c r="BR55" s="283">
        <f t="shared" si="102"/>
        <v>3026</v>
      </c>
      <c r="BS55" s="283">
        <f t="shared" si="103"/>
        <v>0</v>
      </c>
      <c r="BT55" s="283">
        <f t="shared" si="104"/>
        <v>2421</v>
      </c>
      <c r="BU55" s="283">
        <f t="shared" si="105"/>
        <v>153</v>
      </c>
      <c r="BV55" s="283">
        <f t="shared" si="106"/>
        <v>270</v>
      </c>
      <c r="BW55" s="283">
        <f t="shared" si="107"/>
        <v>2</v>
      </c>
      <c r="BX55" s="283">
        <f t="shared" si="108"/>
        <v>180</v>
      </c>
      <c r="BY55" s="283">
        <f t="shared" si="85"/>
        <v>2859</v>
      </c>
      <c r="BZ55" s="283">
        <f t="shared" si="86"/>
        <v>0</v>
      </c>
      <c r="CA55" s="283">
        <f t="shared" si="87"/>
        <v>2336</v>
      </c>
      <c r="CB55" s="283">
        <f t="shared" si="88"/>
        <v>135</v>
      </c>
      <c r="CC55" s="283">
        <f t="shared" si="89"/>
        <v>270</v>
      </c>
      <c r="CD55" s="283">
        <f t="shared" si="90"/>
        <v>2</v>
      </c>
      <c r="CE55" s="283">
        <f t="shared" si="91"/>
        <v>116</v>
      </c>
      <c r="CF55" s="283">
        <f t="shared" si="92"/>
        <v>167</v>
      </c>
      <c r="CG55" s="283">
        <f t="shared" si="109"/>
        <v>0</v>
      </c>
      <c r="CH55" s="283">
        <f t="shared" si="110"/>
        <v>85</v>
      </c>
      <c r="CI55" s="283">
        <f t="shared" si="111"/>
        <v>18</v>
      </c>
      <c r="CJ55" s="283">
        <f t="shared" si="112"/>
        <v>0</v>
      </c>
      <c r="CK55" s="283">
        <f t="shared" si="113"/>
        <v>0</v>
      </c>
      <c r="CL55" s="283">
        <f t="shared" si="114"/>
        <v>64</v>
      </c>
      <c r="CM55" s="283">
        <f t="shared" si="115"/>
        <v>333</v>
      </c>
      <c r="CN55" s="283">
        <f t="shared" si="116"/>
        <v>0</v>
      </c>
      <c r="CO55" s="283">
        <f t="shared" si="117"/>
        <v>301</v>
      </c>
      <c r="CP55" s="283">
        <f t="shared" si="118"/>
        <v>23</v>
      </c>
      <c r="CQ55" s="283">
        <f t="shared" si="119"/>
        <v>0</v>
      </c>
      <c r="CR55" s="283">
        <f t="shared" si="120"/>
        <v>0</v>
      </c>
      <c r="CS55" s="283">
        <f t="shared" si="121"/>
        <v>9</v>
      </c>
      <c r="CT55" s="283">
        <f t="shared" si="93"/>
        <v>150</v>
      </c>
      <c r="CU55" s="283">
        <f t="shared" si="94"/>
        <v>0</v>
      </c>
      <c r="CV55" s="283">
        <f t="shared" si="95"/>
        <v>137</v>
      </c>
      <c r="CW55" s="283">
        <f t="shared" si="96"/>
        <v>11</v>
      </c>
      <c r="CX55" s="283">
        <f t="shared" si="97"/>
        <v>0</v>
      </c>
      <c r="CY55" s="283">
        <f t="shared" si="98"/>
        <v>0</v>
      </c>
      <c r="CZ55" s="283">
        <f t="shared" si="99"/>
        <v>2</v>
      </c>
      <c r="DA55" s="283">
        <f t="shared" si="100"/>
        <v>183</v>
      </c>
      <c r="DB55" s="283">
        <f t="shared" si="122"/>
        <v>0</v>
      </c>
      <c r="DC55" s="283">
        <f t="shared" si="123"/>
        <v>164</v>
      </c>
      <c r="DD55" s="283">
        <f t="shared" si="124"/>
        <v>12</v>
      </c>
      <c r="DE55" s="283">
        <f t="shared" si="125"/>
        <v>0</v>
      </c>
      <c r="DF55" s="283">
        <f t="shared" si="126"/>
        <v>0</v>
      </c>
      <c r="DG55" s="283">
        <f t="shared" si="127"/>
        <v>7</v>
      </c>
      <c r="DH55" s="283">
        <v>12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67"/>
        <v>3183</v>
      </c>
      <c r="E56" s="283">
        <f t="shared" si="68"/>
        <v>2287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1890</v>
      </c>
      <c r="K56" s="283">
        <v>0</v>
      </c>
      <c r="L56" s="283">
        <v>1890</v>
      </c>
      <c r="M56" s="283">
        <v>0</v>
      </c>
      <c r="N56" s="283">
        <f t="shared" si="71"/>
        <v>97</v>
      </c>
      <c r="O56" s="283">
        <v>0</v>
      </c>
      <c r="P56" s="283">
        <v>97</v>
      </c>
      <c r="Q56" s="283">
        <v>0</v>
      </c>
      <c r="R56" s="283">
        <f t="shared" si="72"/>
        <v>204</v>
      </c>
      <c r="S56" s="283">
        <v>0</v>
      </c>
      <c r="T56" s="283">
        <v>204</v>
      </c>
      <c r="U56" s="283">
        <v>0</v>
      </c>
      <c r="V56" s="283">
        <f t="shared" si="73"/>
        <v>3</v>
      </c>
      <c r="W56" s="283">
        <v>0</v>
      </c>
      <c r="X56" s="283">
        <v>3</v>
      </c>
      <c r="Y56" s="283">
        <v>0</v>
      </c>
      <c r="Z56" s="283">
        <f t="shared" si="74"/>
        <v>93</v>
      </c>
      <c r="AA56" s="283">
        <v>0</v>
      </c>
      <c r="AB56" s="283">
        <v>93</v>
      </c>
      <c r="AC56" s="283">
        <v>0</v>
      </c>
      <c r="AD56" s="283">
        <f t="shared" si="75"/>
        <v>468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434</v>
      </c>
      <c r="AJ56" s="283">
        <v>0</v>
      </c>
      <c r="AK56" s="283">
        <v>0</v>
      </c>
      <c r="AL56" s="283">
        <v>434</v>
      </c>
      <c r="AM56" s="283">
        <f t="shared" si="78"/>
        <v>31</v>
      </c>
      <c r="AN56" s="283">
        <v>0</v>
      </c>
      <c r="AO56" s="283">
        <v>0</v>
      </c>
      <c r="AP56" s="283">
        <v>31</v>
      </c>
      <c r="AQ56" s="283">
        <f t="shared" si="79"/>
        <v>0</v>
      </c>
      <c r="AR56" s="283">
        <v>0</v>
      </c>
      <c r="AS56" s="283">
        <v>0</v>
      </c>
      <c r="AT56" s="283">
        <v>0</v>
      </c>
      <c r="AU56" s="283">
        <f t="shared" si="80"/>
        <v>0</v>
      </c>
      <c r="AV56" s="283">
        <v>0</v>
      </c>
      <c r="AW56" s="283">
        <v>0</v>
      </c>
      <c r="AX56" s="283">
        <v>0</v>
      </c>
      <c r="AY56" s="283">
        <f t="shared" si="81"/>
        <v>3</v>
      </c>
      <c r="AZ56" s="283">
        <v>0</v>
      </c>
      <c r="BA56" s="283">
        <v>0</v>
      </c>
      <c r="BB56" s="283">
        <v>3</v>
      </c>
      <c r="BC56" s="283">
        <f t="shared" si="82"/>
        <v>428</v>
      </c>
      <c r="BD56" s="283">
        <f t="shared" si="83"/>
        <v>152</v>
      </c>
      <c r="BE56" s="283">
        <v>0</v>
      </c>
      <c r="BF56" s="283">
        <v>65</v>
      </c>
      <c r="BG56" s="283">
        <v>21</v>
      </c>
      <c r="BH56" s="283">
        <v>0</v>
      </c>
      <c r="BI56" s="283">
        <v>0</v>
      </c>
      <c r="BJ56" s="283">
        <v>66</v>
      </c>
      <c r="BK56" s="283">
        <f t="shared" si="84"/>
        <v>276</v>
      </c>
      <c r="BL56" s="283">
        <v>0</v>
      </c>
      <c r="BM56" s="283">
        <v>266</v>
      </c>
      <c r="BN56" s="283">
        <v>3</v>
      </c>
      <c r="BO56" s="283">
        <v>0</v>
      </c>
      <c r="BP56" s="283">
        <v>0</v>
      </c>
      <c r="BQ56" s="283">
        <v>7</v>
      </c>
      <c r="BR56" s="283">
        <f t="shared" si="102"/>
        <v>2439</v>
      </c>
      <c r="BS56" s="283">
        <f t="shared" si="103"/>
        <v>0</v>
      </c>
      <c r="BT56" s="283">
        <f t="shared" si="104"/>
        <v>1955</v>
      </c>
      <c r="BU56" s="283">
        <f t="shared" si="105"/>
        <v>118</v>
      </c>
      <c r="BV56" s="283">
        <f t="shared" si="106"/>
        <v>204</v>
      </c>
      <c r="BW56" s="283">
        <f t="shared" si="107"/>
        <v>3</v>
      </c>
      <c r="BX56" s="283">
        <f t="shared" si="108"/>
        <v>159</v>
      </c>
      <c r="BY56" s="283">
        <f t="shared" si="85"/>
        <v>2287</v>
      </c>
      <c r="BZ56" s="283">
        <f t="shared" si="86"/>
        <v>0</v>
      </c>
      <c r="CA56" s="283">
        <f t="shared" si="87"/>
        <v>1890</v>
      </c>
      <c r="CB56" s="283">
        <f t="shared" si="88"/>
        <v>97</v>
      </c>
      <c r="CC56" s="283">
        <f t="shared" si="89"/>
        <v>204</v>
      </c>
      <c r="CD56" s="283">
        <f t="shared" si="90"/>
        <v>3</v>
      </c>
      <c r="CE56" s="283">
        <f t="shared" si="91"/>
        <v>93</v>
      </c>
      <c r="CF56" s="283">
        <f t="shared" si="92"/>
        <v>152</v>
      </c>
      <c r="CG56" s="283">
        <f t="shared" si="109"/>
        <v>0</v>
      </c>
      <c r="CH56" s="283">
        <f t="shared" si="110"/>
        <v>65</v>
      </c>
      <c r="CI56" s="283">
        <f t="shared" si="111"/>
        <v>21</v>
      </c>
      <c r="CJ56" s="283">
        <f t="shared" si="112"/>
        <v>0</v>
      </c>
      <c r="CK56" s="283">
        <f t="shared" si="113"/>
        <v>0</v>
      </c>
      <c r="CL56" s="283">
        <f t="shared" si="114"/>
        <v>66</v>
      </c>
      <c r="CM56" s="283">
        <f t="shared" si="115"/>
        <v>744</v>
      </c>
      <c r="CN56" s="283">
        <f t="shared" si="116"/>
        <v>0</v>
      </c>
      <c r="CO56" s="283">
        <f t="shared" si="117"/>
        <v>700</v>
      </c>
      <c r="CP56" s="283">
        <f t="shared" si="118"/>
        <v>34</v>
      </c>
      <c r="CQ56" s="283">
        <f t="shared" si="119"/>
        <v>0</v>
      </c>
      <c r="CR56" s="283">
        <f t="shared" si="120"/>
        <v>0</v>
      </c>
      <c r="CS56" s="283">
        <f t="shared" si="121"/>
        <v>10</v>
      </c>
      <c r="CT56" s="283">
        <f t="shared" si="93"/>
        <v>468</v>
      </c>
      <c r="CU56" s="283">
        <f t="shared" si="94"/>
        <v>0</v>
      </c>
      <c r="CV56" s="283">
        <f t="shared" si="95"/>
        <v>434</v>
      </c>
      <c r="CW56" s="283">
        <f t="shared" si="96"/>
        <v>31</v>
      </c>
      <c r="CX56" s="283">
        <f t="shared" si="97"/>
        <v>0</v>
      </c>
      <c r="CY56" s="283">
        <f t="shared" si="98"/>
        <v>0</v>
      </c>
      <c r="CZ56" s="283">
        <f t="shared" si="99"/>
        <v>3</v>
      </c>
      <c r="DA56" s="283">
        <f t="shared" si="100"/>
        <v>276</v>
      </c>
      <c r="DB56" s="283">
        <f t="shared" si="122"/>
        <v>0</v>
      </c>
      <c r="DC56" s="283">
        <f t="shared" si="123"/>
        <v>266</v>
      </c>
      <c r="DD56" s="283">
        <f t="shared" si="124"/>
        <v>3</v>
      </c>
      <c r="DE56" s="283">
        <f t="shared" si="125"/>
        <v>0</v>
      </c>
      <c r="DF56" s="283">
        <f t="shared" si="126"/>
        <v>0</v>
      </c>
      <c r="DG56" s="283">
        <f t="shared" si="127"/>
        <v>7</v>
      </c>
      <c r="DH56" s="283">
        <v>10</v>
      </c>
      <c r="DI56" s="283">
        <f t="shared" si="101"/>
        <v>0</v>
      </c>
      <c r="DJ56" s="283">
        <v>0</v>
      </c>
      <c r="DK56" s="283">
        <v>0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67"/>
        <v>2102</v>
      </c>
      <c r="E57" s="283">
        <f t="shared" si="68"/>
        <v>1170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859</v>
      </c>
      <c r="K57" s="283">
        <v>0</v>
      </c>
      <c r="L57" s="283">
        <v>859</v>
      </c>
      <c r="M57" s="283">
        <v>0</v>
      </c>
      <c r="N57" s="283">
        <f t="shared" si="71"/>
        <v>73</v>
      </c>
      <c r="O57" s="283">
        <v>0</v>
      </c>
      <c r="P57" s="283">
        <v>73</v>
      </c>
      <c r="Q57" s="283">
        <v>0</v>
      </c>
      <c r="R57" s="283">
        <f t="shared" si="72"/>
        <v>180</v>
      </c>
      <c r="S57" s="283">
        <v>0</v>
      </c>
      <c r="T57" s="283">
        <v>180</v>
      </c>
      <c r="U57" s="283">
        <v>0</v>
      </c>
      <c r="V57" s="283">
        <f t="shared" si="73"/>
        <v>2</v>
      </c>
      <c r="W57" s="283">
        <v>0</v>
      </c>
      <c r="X57" s="283">
        <v>2</v>
      </c>
      <c r="Y57" s="283">
        <v>0</v>
      </c>
      <c r="Z57" s="283">
        <f t="shared" si="74"/>
        <v>56</v>
      </c>
      <c r="AA57" s="283">
        <v>0</v>
      </c>
      <c r="AB57" s="283">
        <v>56</v>
      </c>
      <c r="AC57" s="283">
        <v>0</v>
      </c>
      <c r="AD57" s="283">
        <f t="shared" si="75"/>
        <v>642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642</v>
      </c>
      <c r="AJ57" s="283">
        <v>0</v>
      </c>
      <c r="AK57" s="283">
        <v>0</v>
      </c>
      <c r="AL57" s="283">
        <v>642</v>
      </c>
      <c r="AM57" s="283">
        <f t="shared" si="78"/>
        <v>0</v>
      </c>
      <c r="AN57" s="283">
        <v>0</v>
      </c>
      <c r="AO57" s="283">
        <v>0</v>
      </c>
      <c r="AP57" s="283">
        <v>0</v>
      </c>
      <c r="AQ57" s="283">
        <f t="shared" si="79"/>
        <v>0</v>
      </c>
      <c r="AR57" s="283">
        <v>0</v>
      </c>
      <c r="AS57" s="283">
        <v>0</v>
      </c>
      <c r="AT57" s="283">
        <v>0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0</v>
      </c>
      <c r="AZ57" s="283">
        <v>0</v>
      </c>
      <c r="BA57" s="283">
        <v>0</v>
      </c>
      <c r="BB57" s="283">
        <v>0</v>
      </c>
      <c r="BC57" s="283">
        <f t="shared" si="82"/>
        <v>290</v>
      </c>
      <c r="BD57" s="283">
        <f t="shared" si="83"/>
        <v>68</v>
      </c>
      <c r="BE57" s="283">
        <v>0</v>
      </c>
      <c r="BF57" s="283">
        <v>41</v>
      </c>
      <c r="BG57" s="283">
        <v>6</v>
      </c>
      <c r="BH57" s="283">
        <v>0</v>
      </c>
      <c r="BI57" s="283">
        <v>0</v>
      </c>
      <c r="BJ57" s="283">
        <v>21</v>
      </c>
      <c r="BK57" s="283">
        <f t="shared" si="84"/>
        <v>222</v>
      </c>
      <c r="BL57" s="283">
        <v>0</v>
      </c>
      <c r="BM57" s="283">
        <v>217</v>
      </c>
      <c r="BN57" s="283">
        <v>1</v>
      </c>
      <c r="BO57" s="283">
        <v>0</v>
      </c>
      <c r="BP57" s="283">
        <v>0</v>
      </c>
      <c r="BQ57" s="283">
        <v>4</v>
      </c>
      <c r="BR57" s="283">
        <f t="shared" si="102"/>
        <v>1238</v>
      </c>
      <c r="BS57" s="283">
        <f t="shared" si="103"/>
        <v>0</v>
      </c>
      <c r="BT57" s="283">
        <f t="shared" si="104"/>
        <v>900</v>
      </c>
      <c r="BU57" s="283">
        <f t="shared" si="105"/>
        <v>79</v>
      </c>
      <c r="BV57" s="283">
        <f t="shared" si="106"/>
        <v>180</v>
      </c>
      <c r="BW57" s="283">
        <f t="shared" si="107"/>
        <v>2</v>
      </c>
      <c r="BX57" s="283">
        <f t="shared" si="108"/>
        <v>77</v>
      </c>
      <c r="BY57" s="283">
        <f t="shared" si="85"/>
        <v>1170</v>
      </c>
      <c r="BZ57" s="283">
        <f t="shared" si="86"/>
        <v>0</v>
      </c>
      <c r="CA57" s="283">
        <f t="shared" si="87"/>
        <v>859</v>
      </c>
      <c r="CB57" s="283">
        <f t="shared" si="88"/>
        <v>73</v>
      </c>
      <c r="CC57" s="283">
        <f t="shared" si="89"/>
        <v>180</v>
      </c>
      <c r="CD57" s="283">
        <f t="shared" si="90"/>
        <v>2</v>
      </c>
      <c r="CE57" s="283">
        <f t="shared" si="91"/>
        <v>56</v>
      </c>
      <c r="CF57" s="283">
        <f t="shared" si="92"/>
        <v>68</v>
      </c>
      <c r="CG57" s="283">
        <f t="shared" si="109"/>
        <v>0</v>
      </c>
      <c r="CH57" s="283">
        <f t="shared" si="110"/>
        <v>41</v>
      </c>
      <c r="CI57" s="283">
        <f t="shared" si="111"/>
        <v>6</v>
      </c>
      <c r="CJ57" s="283">
        <f t="shared" si="112"/>
        <v>0</v>
      </c>
      <c r="CK57" s="283">
        <f t="shared" si="113"/>
        <v>0</v>
      </c>
      <c r="CL57" s="283">
        <f t="shared" si="114"/>
        <v>21</v>
      </c>
      <c r="CM57" s="283">
        <f t="shared" si="115"/>
        <v>864</v>
      </c>
      <c r="CN57" s="283">
        <f t="shared" si="116"/>
        <v>0</v>
      </c>
      <c r="CO57" s="283">
        <f t="shared" si="117"/>
        <v>859</v>
      </c>
      <c r="CP57" s="283">
        <f t="shared" si="118"/>
        <v>1</v>
      </c>
      <c r="CQ57" s="283">
        <f t="shared" si="119"/>
        <v>0</v>
      </c>
      <c r="CR57" s="283">
        <f t="shared" si="120"/>
        <v>0</v>
      </c>
      <c r="CS57" s="283">
        <f t="shared" si="121"/>
        <v>4</v>
      </c>
      <c r="CT57" s="283">
        <f t="shared" si="93"/>
        <v>642</v>
      </c>
      <c r="CU57" s="283">
        <f t="shared" si="94"/>
        <v>0</v>
      </c>
      <c r="CV57" s="283">
        <f t="shared" si="95"/>
        <v>642</v>
      </c>
      <c r="CW57" s="283">
        <f t="shared" si="96"/>
        <v>0</v>
      </c>
      <c r="CX57" s="283">
        <f t="shared" si="97"/>
        <v>0</v>
      </c>
      <c r="CY57" s="283">
        <f t="shared" si="98"/>
        <v>0</v>
      </c>
      <c r="CZ57" s="283">
        <f t="shared" si="99"/>
        <v>0</v>
      </c>
      <c r="DA57" s="283">
        <f t="shared" si="100"/>
        <v>222</v>
      </c>
      <c r="DB57" s="283">
        <f t="shared" si="122"/>
        <v>0</v>
      </c>
      <c r="DC57" s="283">
        <f t="shared" si="123"/>
        <v>217</v>
      </c>
      <c r="DD57" s="283">
        <f t="shared" si="124"/>
        <v>1</v>
      </c>
      <c r="DE57" s="283">
        <f t="shared" si="125"/>
        <v>0</v>
      </c>
      <c r="DF57" s="283">
        <f t="shared" si="126"/>
        <v>0</v>
      </c>
      <c r="DG57" s="283">
        <f t="shared" si="127"/>
        <v>4</v>
      </c>
      <c r="DH57" s="283">
        <v>6</v>
      </c>
      <c r="DI57" s="283">
        <f t="shared" si="101"/>
        <v>0</v>
      </c>
      <c r="DJ57" s="283">
        <v>0</v>
      </c>
      <c r="DK57" s="283">
        <v>0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67"/>
        <v>1864</v>
      </c>
      <c r="E58" s="283">
        <f t="shared" si="68"/>
        <v>1537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1079</v>
      </c>
      <c r="K58" s="283">
        <v>0</v>
      </c>
      <c r="L58" s="283">
        <v>1079</v>
      </c>
      <c r="M58" s="283">
        <v>0</v>
      </c>
      <c r="N58" s="283">
        <f t="shared" si="71"/>
        <v>93</v>
      </c>
      <c r="O58" s="283">
        <v>0</v>
      </c>
      <c r="P58" s="283">
        <v>93</v>
      </c>
      <c r="Q58" s="283">
        <v>0</v>
      </c>
      <c r="R58" s="283">
        <f t="shared" si="72"/>
        <v>281</v>
      </c>
      <c r="S58" s="283">
        <v>0</v>
      </c>
      <c r="T58" s="283">
        <v>281</v>
      </c>
      <c r="U58" s="283">
        <v>0</v>
      </c>
      <c r="V58" s="283">
        <f t="shared" si="73"/>
        <v>3</v>
      </c>
      <c r="W58" s="283">
        <v>0</v>
      </c>
      <c r="X58" s="283">
        <v>3</v>
      </c>
      <c r="Y58" s="283">
        <v>0</v>
      </c>
      <c r="Z58" s="283">
        <f t="shared" si="74"/>
        <v>81</v>
      </c>
      <c r="AA58" s="283">
        <v>0</v>
      </c>
      <c r="AB58" s="283">
        <v>81</v>
      </c>
      <c r="AC58" s="283">
        <v>0</v>
      </c>
      <c r="AD58" s="283">
        <f t="shared" si="75"/>
        <v>134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73</v>
      </c>
      <c r="AJ58" s="283">
        <v>0</v>
      </c>
      <c r="AK58" s="283">
        <v>0</v>
      </c>
      <c r="AL58" s="283">
        <v>73</v>
      </c>
      <c r="AM58" s="283">
        <f t="shared" si="78"/>
        <v>51</v>
      </c>
      <c r="AN58" s="283">
        <v>0</v>
      </c>
      <c r="AO58" s="283">
        <v>0</v>
      </c>
      <c r="AP58" s="283">
        <v>51</v>
      </c>
      <c r="AQ58" s="283">
        <f t="shared" si="79"/>
        <v>0</v>
      </c>
      <c r="AR58" s="283">
        <v>0</v>
      </c>
      <c r="AS58" s="283">
        <v>0</v>
      </c>
      <c r="AT58" s="283">
        <v>0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10</v>
      </c>
      <c r="AZ58" s="283">
        <v>0</v>
      </c>
      <c r="BA58" s="283">
        <v>0</v>
      </c>
      <c r="BB58" s="283">
        <v>10</v>
      </c>
      <c r="BC58" s="283">
        <f t="shared" si="82"/>
        <v>193</v>
      </c>
      <c r="BD58" s="283">
        <f t="shared" si="83"/>
        <v>75</v>
      </c>
      <c r="BE58" s="283">
        <v>0</v>
      </c>
      <c r="BF58" s="283">
        <v>36</v>
      </c>
      <c r="BG58" s="283">
        <v>9</v>
      </c>
      <c r="BH58" s="283">
        <v>0</v>
      </c>
      <c r="BI58" s="283">
        <v>0</v>
      </c>
      <c r="BJ58" s="283">
        <v>30</v>
      </c>
      <c r="BK58" s="283">
        <f t="shared" si="84"/>
        <v>118</v>
      </c>
      <c r="BL58" s="283">
        <v>0</v>
      </c>
      <c r="BM58" s="283">
        <v>112</v>
      </c>
      <c r="BN58" s="283">
        <v>1</v>
      </c>
      <c r="BO58" s="283">
        <v>0</v>
      </c>
      <c r="BP58" s="283">
        <v>0</v>
      </c>
      <c r="BQ58" s="283">
        <v>5</v>
      </c>
      <c r="BR58" s="283">
        <f t="shared" si="102"/>
        <v>1612</v>
      </c>
      <c r="BS58" s="283">
        <f t="shared" si="103"/>
        <v>0</v>
      </c>
      <c r="BT58" s="283">
        <f t="shared" si="104"/>
        <v>1115</v>
      </c>
      <c r="BU58" s="283">
        <f t="shared" si="105"/>
        <v>102</v>
      </c>
      <c r="BV58" s="283">
        <f t="shared" si="106"/>
        <v>281</v>
      </c>
      <c r="BW58" s="283">
        <f t="shared" si="107"/>
        <v>3</v>
      </c>
      <c r="BX58" s="283">
        <f t="shared" si="108"/>
        <v>111</v>
      </c>
      <c r="BY58" s="283">
        <f t="shared" si="85"/>
        <v>1537</v>
      </c>
      <c r="BZ58" s="283">
        <f t="shared" si="86"/>
        <v>0</v>
      </c>
      <c r="CA58" s="283">
        <f t="shared" si="87"/>
        <v>1079</v>
      </c>
      <c r="CB58" s="283">
        <f t="shared" si="88"/>
        <v>93</v>
      </c>
      <c r="CC58" s="283">
        <f t="shared" si="89"/>
        <v>281</v>
      </c>
      <c r="CD58" s="283">
        <f t="shared" si="90"/>
        <v>3</v>
      </c>
      <c r="CE58" s="283">
        <f t="shared" si="91"/>
        <v>81</v>
      </c>
      <c r="CF58" s="283">
        <f t="shared" si="92"/>
        <v>75</v>
      </c>
      <c r="CG58" s="283">
        <f t="shared" si="109"/>
        <v>0</v>
      </c>
      <c r="CH58" s="283">
        <f t="shared" si="110"/>
        <v>36</v>
      </c>
      <c r="CI58" s="283">
        <f t="shared" si="111"/>
        <v>9</v>
      </c>
      <c r="CJ58" s="283">
        <f t="shared" si="112"/>
        <v>0</v>
      </c>
      <c r="CK58" s="283">
        <f t="shared" si="113"/>
        <v>0</v>
      </c>
      <c r="CL58" s="283">
        <f t="shared" si="114"/>
        <v>30</v>
      </c>
      <c r="CM58" s="283">
        <f t="shared" si="115"/>
        <v>252</v>
      </c>
      <c r="CN58" s="283">
        <f t="shared" si="116"/>
        <v>0</v>
      </c>
      <c r="CO58" s="283">
        <f t="shared" si="117"/>
        <v>185</v>
      </c>
      <c r="CP58" s="283">
        <f t="shared" si="118"/>
        <v>52</v>
      </c>
      <c r="CQ58" s="283">
        <f t="shared" si="119"/>
        <v>0</v>
      </c>
      <c r="CR58" s="283">
        <f t="shared" si="120"/>
        <v>0</v>
      </c>
      <c r="CS58" s="283">
        <f t="shared" si="121"/>
        <v>15</v>
      </c>
      <c r="CT58" s="283">
        <f t="shared" si="93"/>
        <v>134</v>
      </c>
      <c r="CU58" s="283">
        <f t="shared" si="94"/>
        <v>0</v>
      </c>
      <c r="CV58" s="283">
        <f t="shared" si="95"/>
        <v>73</v>
      </c>
      <c r="CW58" s="283">
        <f t="shared" si="96"/>
        <v>51</v>
      </c>
      <c r="CX58" s="283">
        <f t="shared" si="97"/>
        <v>0</v>
      </c>
      <c r="CY58" s="283">
        <f t="shared" si="98"/>
        <v>0</v>
      </c>
      <c r="CZ58" s="283">
        <f t="shared" si="99"/>
        <v>10</v>
      </c>
      <c r="DA58" s="283">
        <f t="shared" si="100"/>
        <v>118</v>
      </c>
      <c r="DB58" s="283">
        <f t="shared" si="122"/>
        <v>0</v>
      </c>
      <c r="DC58" s="283">
        <f t="shared" si="123"/>
        <v>112</v>
      </c>
      <c r="DD58" s="283">
        <f t="shared" si="124"/>
        <v>1</v>
      </c>
      <c r="DE58" s="283">
        <f t="shared" si="125"/>
        <v>0</v>
      </c>
      <c r="DF58" s="283">
        <f t="shared" si="126"/>
        <v>0</v>
      </c>
      <c r="DG58" s="283">
        <f t="shared" si="127"/>
        <v>5</v>
      </c>
      <c r="DH58" s="283">
        <v>0</v>
      </c>
      <c r="DI58" s="283">
        <f t="shared" si="101"/>
        <v>0</v>
      </c>
      <c r="DJ58" s="283">
        <v>0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67"/>
        <v>2920</v>
      </c>
      <c r="E59" s="283">
        <f t="shared" si="68"/>
        <v>1709</v>
      </c>
      <c r="F59" s="283">
        <f t="shared" si="69"/>
        <v>0</v>
      </c>
      <c r="G59" s="283">
        <v>0</v>
      </c>
      <c r="H59" s="283">
        <v>0</v>
      </c>
      <c r="I59" s="283">
        <v>0</v>
      </c>
      <c r="J59" s="283">
        <f t="shared" si="70"/>
        <v>1227</v>
      </c>
      <c r="K59" s="283">
        <v>0</v>
      </c>
      <c r="L59" s="283">
        <v>1227</v>
      </c>
      <c r="M59" s="283">
        <v>0</v>
      </c>
      <c r="N59" s="283">
        <f t="shared" si="71"/>
        <v>114</v>
      </c>
      <c r="O59" s="283">
        <v>0</v>
      </c>
      <c r="P59" s="283">
        <v>114</v>
      </c>
      <c r="Q59" s="283">
        <v>0</v>
      </c>
      <c r="R59" s="283">
        <f t="shared" si="72"/>
        <v>368</v>
      </c>
      <c r="S59" s="283">
        <v>0</v>
      </c>
      <c r="T59" s="283">
        <v>368</v>
      </c>
      <c r="U59" s="283">
        <v>0</v>
      </c>
      <c r="V59" s="283">
        <f t="shared" si="73"/>
        <v>0</v>
      </c>
      <c r="W59" s="283">
        <v>0</v>
      </c>
      <c r="X59" s="283">
        <v>0</v>
      </c>
      <c r="Y59" s="283">
        <v>0</v>
      </c>
      <c r="Z59" s="283">
        <f t="shared" si="74"/>
        <v>0</v>
      </c>
      <c r="AA59" s="283">
        <v>0</v>
      </c>
      <c r="AB59" s="283">
        <v>0</v>
      </c>
      <c r="AC59" s="283">
        <v>0</v>
      </c>
      <c r="AD59" s="283">
        <f t="shared" si="75"/>
        <v>772</v>
      </c>
      <c r="AE59" s="283">
        <f t="shared" si="76"/>
        <v>0</v>
      </c>
      <c r="AF59" s="283">
        <v>0</v>
      </c>
      <c r="AG59" s="283">
        <v>0</v>
      </c>
      <c r="AH59" s="283">
        <v>0</v>
      </c>
      <c r="AI59" s="283">
        <f t="shared" si="77"/>
        <v>768</v>
      </c>
      <c r="AJ59" s="283">
        <v>0</v>
      </c>
      <c r="AK59" s="283">
        <v>0</v>
      </c>
      <c r="AL59" s="283">
        <v>768</v>
      </c>
      <c r="AM59" s="283">
        <f t="shared" si="78"/>
        <v>4</v>
      </c>
      <c r="AN59" s="283">
        <v>0</v>
      </c>
      <c r="AO59" s="283">
        <v>0</v>
      </c>
      <c r="AP59" s="283">
        <v>4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439</v>
      </c>
      <c r="BD59" s="283">
        <f t="shared" si="83"/>
        <v>156</v>
      </c>
      <c r="BE59" s="283">
        <v>0</v>
      </c>
      <c r="BF59" s="283">
        <v>37</v>
      </c>
      <c r="BG59" s="283">
        <v>76</v>
      </c>
      <c r="BH59" s="283">
        <v>43</v>
      </c>
      <c r="BI59" s="283">
        <v>0</v>
      </c>
      <c r="BJ59" s="283">
        <v>0</v>
      </c>
      <c r="BK59" s="283">
        <f t="shared" si="84"/>
        <v>283</v>
      </c>
      <c r="BL59" s="283">
        <v>0</v>
      </c>
      <c r="BM59" s="283">
        <v>229</v>
      </c>
      <c r="BN59" s="283">
        <v>46</v>
      </c>
      <c r="BO59" s="283">
        <v>8</v>
      </c>
      <c r="BP59" s="283">
        <v>0</v>
      </c>
      <c r="BQ59" s="283">
        <v>0</v>
      </c>
      <c r="BR59" s="283">
        <f t="shared" si="102"/>
        <v>1865</v>
      </c>
      <c r="BS59" s="283">
        <f t="shared" si="103"/>
        <v>0</v>
      </c>
      <c r="BT59" s="283">
        <f t="shared" si="104"/>
        <v>1264</v>
      </c>
      <c r="BU59" s="283">
        <f t="shared" si="105"/>
        <v>190</v>
      </c>
      <c r="BV59" s="283">
        <f t="shared" si="106"/>
        <v>411</v>
      </c>
      <c r="BW59" s="283">
        <f t="shared" si="107"/>
        <v>0</v>
      </c>
      <c r="BX59" s="283">
        <f t="shared" si="108"/>
        <v>0</v>
      </c>
      <c r="BY59" s="283">
        <f t="shared" si="85"/>
        <v>1709</v>
      </c>
      <c r="BZ59" s="283">
        <f t="shared" si="86"/>
        <v>0</v>
      </c>
      <c r="CA59" s="283">
        <f t="shared" si="87"/>
        <v>1227</v>
      </c>
      <c r="CB59" s="283">
        <f t="shared" si="88"/>
        <v>114</v>
      </c>
      <c r="CC59" s="283">
        <f t="shared" si="89"/>
        <v>368</v>
      </c>
      <c r="CD59" s="283">
        <f t="shared" si="90"/>
        <v>0</v>
      </c>
      <c r="CE59" s="283">
        <f t="shared" si="91"/>
        <v>0</v>
      </c>
      <c r="CF59" s="283">
        <f t="shared" si="92"/>
        <v>156</v>
      </c>
      <c r="CG59" s="283">
        <f t="shared" si="109"/>
        <v>0</v>
      </c>
      <c r="CH59" s="283">
        <f t="shared" si="110"/>
        <v>37</v>
      </c>
      <c r="CI59" s="283">
        <f t="shared" si="111"/>
        <v>76</v>
      </c>
      <c r="CJ59" s="283">
        <f t="shared" si="112"/>
        <v>43</v>
      </c>
      <c r="CK59" s="283">
        <f t="shared" si="113"/>
        <v>0</v>
      </c>
      <c r="CL59" s="283">
        <f t="shared" si="114"/>
        <v>0</v>
      </c>
      <c r="CM59" s="283">
        <f t="shared" si="115"/>
        <v>1055</v>
      </c>
      <c r="CN59" s="283">
        <f t="shared" si="116"/>
        <v>0</v>
      </c>
      <c r="CO59" s="283">
        <f t="shared" si="117"/>
        <v>997</v>
      </c>
      <c r="CP59" s="283">
        <f t="shared" si="118"/>
        <v>50</v>
      </c>
      <c r="CQ59" s="283">
        <f t="shared" si="119"/>
        <v>8</v>
      </c>
      <c r="CR59" s="283">
        <f t="shared" si="120"/>
        <v>0</v>
      </c>
      <c r="CS59" s="283">
        <f t="shared" si="121"/>
        <v>0</v>
      </c>
      <c r="CT59" s="283">
        <f t="shared" si="93"/>
        <v>772</v>
      </c>
      <c r="CU59" s="283">
        <f t="shared" si="94"/>
        <v>0</v>
      </c>
      <c r="CV59" s="283">
        <f t="shared" si="95"/>
        <v>768</v>
      </c>
      <c r="CW59" s="283">
        <f t="shared" si="96"/>
        <v>4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283</v>
      </c>
      <c r="DB59" s="283">
        <f t="shared" si="122"/>
        <v>0</v>
      </c>
      <c r="DC59" s="283">
        <f t="shared" si="123"/>
        <v>229</v>
      </c>
      <c r="DD59" s="283">
        <f t="shared" si="124"/>
        <v>46</v>
      </c>
      <c r="DE59" s="283">
        <f t="shared" si="125"/>
        <v>8</v>
      </c>
      <c r="DF59" s="283">
        <f t="shared" si="126"/>
        <v>0</v>
      </c>
      <c r="DG59" s="283">
        <f t="shared" si="127"/>
        <v>0</v>
      </c>
      <c r="DH59" s="283">
        <v>0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67"/>
        <v>3048</v>
      </c>
      <c r="E60" s="283">
        <f t="shared" si="68"/>
        <v>2166</v>
      </c>
      <c r="F60" s="283">
        <f t="shared" si="69"/>
        <v>0</v>
      </c>
      <c r="G60" s="283">
        <v>0</v>
      </c>
      <c r="H60" s="283">
        <v>0</v>
      </c>
      <c r="I60" s="283">
        <v>0</v>
      </c>
      <c r="J60" s="283">
        <f t="shared" si="70"/>
        <v>1705</v>
      </c>
      <c r="K60" s="283">
        <v>955</v>
      </c>
      <c r="L60" s="283">
        <v>750</v>
      </c>
      <c r="M60" s="283">
        <v>0</v>
      </c>
      <c r="N60" s="283">
        <f t="shared" si="71"/>
        <v>0</v>
      </c>
      <c r="O60" s="283">
        <v>0</v>
      </c>
      <c r="P60" s="283">
        <v>0</v>
      </c>
      <c r="Q60" s="283">
        <v>0</v>
      </c>
      <c r="R60" s="283">
        <f t="shared" si="72"/>
        <v>455</v>
      </c>
      <c r="S60" s="283">
        <v>136</v>
      </c>
      <c r="T60" s="283">
        <v>319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6</v>
      </c>
      <c r="AA60" s="283">
        <v>6</v>
      </c>
      <c r="AB60" s="283">
        <v>0</v>
      </c>
      <c r="AC60" s="283">
        <v>0</v>
      </c>
      <c r="AD60" s="283">
        <f t="shared" si="75"/>
        <v>418</v>
      </c>
      <c r="AE60" s="283">
        <f t="shared" si="76"/>
        <v>0</v>
      </c>
      <c r="AF60" s="283">
        <v>0</v>
      </c>
      <c r="AG60" s="283">
        <v>0</v>
      </c>
      <c r="AH60" s="283">
        <v>0</v>
      </c>
      <c r="AI60" s="283">
        <f t="shared" si="77"/>
        <v>400</v>
      </c>
      <c r="AJ60" s="283">
        <v>0</v>
      </c>
      <c r="AK60" s="283">
        <v>0</v>
      </c>
      <c r="AL60" s="283">
        <v>400</v>
      </c>
      <c r="AM60" s="283">
        <f t="shared" si="78"/>
        <v>0</v>
      </c>
      <c r="AN60" s="283">
        <v>0</v>
      </c>
      <c r="AO60" s="283">
        <v>0</v>
      </c>
      <c r="AP60" s="283">
        <v>0</v>
      </c>
      <c r="AQ60" s="283">
        <f t="shared" si="79"/>
        <v>18</v>
      </c>
      <c r="AR60" s="283">
        <v>0</v>
      </c>
      <c r="AS60" s="283">
        <v>0</v>
      </c>
      <c r="AT60" s="283">
        <v>18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464</v>
      </c>
      <c r="BD60" s="283">
        <f t="shared" si="83"/>
        <v>304</v>
      </c>
      <c r="BE60" s="283">
        <v>0</v>
      </c>
      <c r="BF60" s="283">
        <v>244</v>
      </c>
      <c r="BG60" s="283">
        <v>0</v>
      </c>
      <c r="BH60" s="283">
        <v>18</v>
      </c>
      <c r="BI60" s="283">
        <v>0</v>
      </c>
      <c r="BJ60" s="283">
        <v>42</v>
      </c>
      <c r="BK60" s="283">
        <f t="shared" si="84"/>
        <v>160</v>
      </c>
      <c r="BL60" s="283">
        <v>0</v>
      </c>
      <c r="BM60" s="283">
        <v>149</v>
      </c>
      <c r="BN60" s="283">
        <v>0</v>
      </c>
      <c r="BO60" s="283">
        <v>11</v>
      </c>
      <c r="BP60" s="283">
        <v>0</v>
      </c>
      <c r="BQ60" s="283">
        <v>0</v>
      </c>
      <c r="BR60" s="283">
        <f t="shared" si="102"/>
        <v>2470</v>
      </c>
      <c r="BS60" s="283">
        <f t="shared" si="103"/>
        <v>0</v>
      </c>
      <c r="BT60" s="283">
        <f t="shared" si="104"/>
        <v>1949</v>
      </c>
      <c r="BU60" s="283">
        <f t="shared" si="105"/>
        <v>0</v>
      </c>
      <c r="BV60" s="283">
        <f t="shared" si="106"/>
        <v>473</v>
      </c>
      <c r="BW60" s="283">
        <f t="shared" si="107"/>
        <v>0</v>
      </c>
      <c r="BX60" s="283">
        <f t="shared" si="108"/>
        <v>48</v>
      </c>
      <c r="BY60" s="283">
        <f t="shared" si="85"/>
        <v>2166</v>
      </c>
      <c r="BZ60" s="283">
        <f t="shared" si="86"/>
        <v>0</v>
      </c>
      <c r="CA60" s="283">
        <f t="shared" si="87"/>
        <v>1705</v>
      </c>
      <c r="CB60" s="283">
        <f t="shared" si="88"/>
        <v>0</v>
      </c>
      <c r="CC60" s="283">
        <f t="shared" si="89"/>
        <v>455</v>
      </c>
      <c r="CD60" s="283">
        <f t="shared" si="90"/>
        <v>0</v>
      </c>
      <c r="CE60" s="283">
        <f t="shared" si="91"/>
        <v>6</v>
      </c>
      <c r="CF60" s="283">
        <f t="shared" si="92"/>
        <v>304</v>
      </c>
      <c r="CG60" s="283">
        <f t="shared" si="109"/>
        <v>0</v>
      </c>
      <c r="CH60" s="283">
        <f t="shared" si="110"/>
        <v>244</v>
      </c>
      <c r="CI60" s="283">
        <f t="shared" si="111"/>
        <v>0</v>
      </c>
      <c r="CJ60" s="283">
        <f t="shared" si="112"/>
        <v>18</v>
      </c>
      <c r="CK60" s="283">
        <f t="shared" si="113"/>
        <v>0</v>
      </c>
      <c r="CL60" s="283">
        <f t="shared" si="114"/>
        <v>42</v>
      </c>
      <c r="CM60" s="283">
        <f t="shared" si="115"/>
        <v>578</v>
      </c>
      <c r="CN60" s="283">
        <f t="shared" si="116"/>
        <v>0</v>
      </c>
      <c r="CO60" s="283">
        <f t="shared" si="117"/>
        <v>549</v>
      </c>
      <c r="CP60" s="283">
        <f t="shared" si="118"/>
        <v>0</v>
      </c>
      <c r="CQ60" s="283">
        <f t="shared" si="119"/>
        <v>29</v>
      </c>
      <c r="CR60" s="283">
        <f t="shared" si="120"/>
        <v>0</v>
      </c>
      <c r="CS60" s="283">
        <f t="shared" si="121"/>
        <v>0</v>
      </c>
      <c r="CT60" s="283">
        <f t="shared" si="93"/>
        <v>418</v>
      </c>
      <c r="CU60" s="283">
        <f t="shared" si="94"/>
        <v>0</v>
      </c>
      <c r="CV60" s="283">
        <f t="shared" si="95"/>
        <v>400</v>
      </c>
      <c r="CW60" s="283">
        <f t="shared" si="96"/>
        <v>0</v>
      </c>
      <c r="CX60" s="283">
        <f t="shared" si="97"/>
        <v>18</v>
      </c>
      <c r="CY60" s="283">
        <f t="shared" si="98"/>
        <v>0</v>
      </c>
      <c r="CZ60" s="283">
        <f t="shared" si="99"/>
        <v>0</v>
      </c>
      <c r="DA60" s="283">
        <f t="shared" si="100"/>
        <v>160</v>
      </c>
      <c r="DB60" s="283">
        <f t="shared" si="122"/>
        <v>0</v>
      </c>
      <c r="DC60" s="283">
        <f t="shared" si="123"/>
        <v>149</v>
      </c>
      <c r="DD60" s="283">
        <f t="shared" si="124"/>
        <v>0</v>
      </c>
      <c r="DE60" s="283">
        <f t="shared" si="125"/>
        <v>11</v>
      </c>
      <c r="DF60" s="283">
        <f t="shared" si="126"/>
        <v>0</v>
      </c>
      <c r="DG60" s="283">
        <f t="shared" si="127"/>
        <v>0</v>
      </c>
      <c r="DH60" s="283">
        <v>0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2861</v>
      </c>
      <c r="E61" s="283">
        <f t="shared" si="68"/>
        <v>2343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1850</v>
      </c>
      <c r="K61" s="283">
        <v>1605</v>
      </c>
      <c r="L61" s="283">
        <v>0</v>
      </c>
      <c r="M61" s="283">
        <v>245</v>
      </c>
      <c r="N61" s="283">
        <f t="shared" si="71"/>
        <v>47</v>
      </c>
      <c r="O61" s="283">
        <v>47</v>
      </c>
      <c r="P61" s="283">
        <v>0</v>
      </c>
      <c r="Q61" s="283">
        <v>0</v>
      </c>
      <c r="R61" s="283">
        <f t="shared" si="72"/>
        <v>436</v>
      </c>
      <c r="S61" s="283">
        <v>67</v>
      </c>
      <c r="T61" s="283">
        <v>369</v>
      </c>
      <c r="U61" s="283">
        <v>0</v>
      </c>
      <c r="V61" s="283">
        <f t="shared" si="73"/>
        <v>0</v>
      </c>
      <c r="W61" s="283">
        <v>0</v>
      </c>
      <c r="X61" s="283">
        <v>0</v>
      </c>
      <c r="Y61" s="283">
        <v>0</v>
      </c>
      <c r="Z61" s="283">
        <f t="shared" si="74"/>
        <v>10</v>
      </c>
      <c r="AA61" s="283">
        <v>10</v>
      </c>
      <c r="AB61" s="283">
        <v>0</v>
      </c>
      <c r="AC61" s="283">
        <v>0</v>
      </c>
      <c r="AD61" s="283">
        <f t="shared" si="75"/>
        <v>0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0</v>
      </c>
      <c r="AJ61" s="283">
        <v>0</v>
      </c>
      <c r="AK61" s="283">
        <v>0</v>
      </c>
      <c r="AL61" s="283">
        <v>0</v>
      </c>
      <c r="AM61" s="283">
        <f t="shared" si="78"/>
        <v>0</v>
      </c>
      <c r="AN61" s="283">
        <v>0</v>
      </c>
      <c r="AO61" s="283">
        <v>0</v>
      </c>
      <c r="AP61" s="283">
        <v>0</v>
      </c>
      <c r="AQ61" s="283">
        <f t="shared" si="79"/>
        <v>0</v>
      </c>
      <c r="AR61" s="283">
        <v>0</v>
      </c>
      <c r="AS61" s="283">
        <v>0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0</v>
      </c>
      <c r="AZ61" s="283">
        <v>0</v>
      </c>
      <c r="BA61" s="283">
        <v>0</v>
      </c>
      <c r="BB61" s="283">
        <v>0</v>
      </c>
      <c r="BC61" s="283">
        <f t="shared" si="82"/>
        <v>518</v>
      </c>
      <c r="BD61" s="283">
        <f t="shared" si="83"/>
        <v>370</v>
      </c>
      <c r="BE61" s="283">
        <v>0</v>
      </c>
      <c r="BF61" s="283">
        <v>246</v>
      </c>
      <c r="BG61" s="283">
        <v>0</v>
      </c>
      <c r="BH61" s="283">
        <v>8</v>
      </c>
      <c r="BI61" s="283">
        <v>0</v>
      </c>
      <c r="BJ61" s="283">
        <v>116</v>
      </c>
      <c r="BK61" s="283">
        <f t="shared" si="84"/>
        <v>148</v>
      </c>
      <c r="BL61" s="283">
        <v>0</v>
      </c>
      <c r="BM61" s="283">
        <v>101</v>
      </c>
      <c r="BN61" s="283">
        <v>0</v>
      </c>
      <c r="BO61" s="283">
        <v>7</v>
      </c>
      <c r="BP61" s="283">
        <v>0</v>
      </c>
      <c r="BQ61" s="283">
        <v>40</v>
      </c>
      <c r="BR61" s="283">
        <f t="shared" si="102"/>
        <v>2713</v>
      </c>
      <c r="BS61" s="283">
        <f t="shared" si="103"/>
        <v>0</v>
      </c>
      <c r="BT61" s="283">
        <f t="shared" si="104"/>
        <v>2096</v>
      </c>
      <c r="BU61" s="283">
        <f t="shared" si="105"/>
        <v>47</v>
      </c>
      <c r="BV61" s="283">
        <f t="shared" si="106"/>
        <v>444</v>
      </c>
      <c r="BW61" s="283">
        <f t="shared" si="107"/>
        <v>0</v>
      </c>
      <c r="BX61" s="283">
        <f t="shared" si="108"/>
        <v>126</v>
      </c>
      <c r="BY61" s="283">
        <f t="shared" si="85"/>
        <v>2343</v>
      </c>
      <c r="BZ61" s="283">
        <f t="shared" si="86"/>
        <v>0</v>
      </c>
      <c r="CA61" s="283">
        <f t="shared" si="87"/>
        <v>1850</v>
      </c>
      <c r="CB61" s="283">
        <f t="shared" si="88"/>
        <v>47</v>
      </c>
      <c r="CC61" s="283">
        <f t="shared" si="89"/>
        <v>436</v>
      </c>
      <c r="CD61" s="283">
        <f t="shared" si="90"/>
        <v>0</v>
      </c>
      <c r="CE61" s="283">
        <f t="shared" si="91"/>
        <v>10</v>
      </c>
      <c r="CF61" s="283">
        <f t="shared" si="92"/>
        <v>370</v>
      </c>
      <c r="CG61" s="283">
        <f t="shared" si="109"/>
        <v>0</v>
      </c>
      <c r="CH61" s="283">
        <f t="shared" si="110"/>
        <v>246</v>
      </c>
      <c r="CI61" s="283">
        <f t="shared" si="111"/>
        <v>0</v>
      </c>
      <c r="CJ61" s="283">
        <f t="shared" si="112"/>
        <v>8</v>
      </c>
      <c r="CK61" s="283">
        <f t="shared" si="113"/>
        <v>0</v>
      </c>
      <c r="CL61" s="283">
        <f t="shared" si="114"/>
        <v>116</v>
      </c>
      <c r="CM61" s="283">
        <f t="shared" si="115"/>
        <v>148</v>
      </c>
      <c r="CN61" s="283">
        <f t="shared" si="116"/>
        <v>0</v>
      </c>
      <c r="CO61" s="283">
        <f t="shared" si="117"/>
        <v>101</v>
      </c>
      <c r="CP61" s="283">
        <f t="shared" si="118"/>
        <v>0</v>
      </c>
      <c r="CQ61" s="283">
        <f t="shared" si="119"/>
        <v>7</v>
      </c>
      <c r="CR61" s="283">
        <f t="shared" si="120"/>
        <v>0</v>
      </c>
      <c r="CS61" s="283">
        <f t="shared" si="121"/>
        <v>40</v>
      </c>
      <c r="CT61" s="283">
        <f t="shared" si="93"/>
        <v>0</v>
      </c>
      <c r="CU61" s="283">
        <f t="shared" si="94"/>
        <v>0</v>
      </c>
      <c r="CV61" s="283">
        <f t="shared" si="95"/>
        <v>0</v>
      </c>
      <c r="CW61" s="283">
        <f t="shared" si="96"/>
        <v>0</v>
      </c>
      <c r="CX61" s="283">
        <f t="shared" si="97"/>
        <v>0</v>
      </c>
      <c r="CY61" s="283">
        <f t="shared" si="98"/>
        <v>0</v>
      </c>
      <c r="CZ61" s="283">
        <f t="shared" si="99"/>
        <v>0</v>
      </c>
      <c r="DA61" s="283">
        <f t="shared" si="100"/>
        <v>148</v>
      </c>
      <c r="DB61" s="283">
        <f t="shared" si="122"/>
        <v>0</v>
      </c>
      <c r="DC61" s="283">
        <f t="shared" si="123"/>
        <v>101</v>
      </c>
      <c r="DD61" s="283">
        <f t="shared" si="124"/>
        <v>0</v>
      </c>
      <c r="DE61" s="283">
        <f t="shared" si="125"/>
        <v>7</v>
      </c>
      <c r="DF61" s="283">
        <f t="shared" si="126"/>
        <v>0</v>
      </c>
      <c r="DG61" s="283">
        <f t="shared" si="127"/>
        <v>40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61">
    <sortCondition ref="A8:A61"/>
    <sortCondition ref="B8:B61"/>
    <sortCondition ref="C8:C6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千葉県</v>
      </c>
      <c r="B7" s="293" t="str">
        <f>ごみ処理概要!B7</f>
        <v>12000</v>
      </c>
      <c r="C7" s="294" t="s">
        <v>3</v>
      </c>
      <c r="D7" s="295">
        <f t="shared" ref="D7:D38" si="0">SUM(E7,T7,AI7,AX7,BM7,CB7,CQ7,DF7,DU7,DZ7)</f>
        <v>1919178.03</v>
      </c>
      <c r="E7" s="295">
        <f t="shared" ref="E7:E38" si="1">SUM(F7,M7)</f>
        <v>1522072.8599999999</v>
      </c>
      <c r="F7" s="295">
        <f t="shared" ref="F7:F38" si="2">SUM(G7:L7)</f>
        <v>1445389.73</v>
      </c>
      <c r="G7" s="295">
        <f t="shared" ref="G7:L7" si="3">SUM(G$8:G$207)</f>
        <v>0</v>
      </c>
      <c r="H7" s="295">
        <f t="shared" si="3"/>
        <v>1440124.73</v>
      </c>
      <c r="I7" s="295">
        <f t="shared" si="3"/>
        <v>1910</v>
      </c>
      <c r="J7" s="295">
        <f t="shared" si="3"/>
        <v>912</v>
      </c>
      <c r="K7" s="295">
        <f t="shared" si="3"/>
        <v>151</v>
      </c>
      <c r="L7" s="295">
        <f t="shared" si="3"/>
        <v>2292</v>
      </c>
      <c r="M7" s="295">
        <f t="shared" ref="M7:M38" si="4">SUM(N7:S7)</f>
        <v>76683.13</v>
      </c>
      <c r="N7" s="295">
        <f t="shared" ref="N7:S7" si="5">SUM(N$8:N$207)</f>
        <v>0</v>
      </c>
      <c r="O7" s="295">
        <f t="shared" si="5"/>
        <v>65520.13</v>
      </c>
      <c r="P7" s="295">
        <f t="shared" si="5"/>
        <v>32</v>
      </c>
      <c r="Q7" s="295">
        <f t="shared" si="5"/>
        <v>57</v>
      </c>
      <c r="R7" s="295">
        <f t="shared" si="5"/>
        <v>7025</v>
      </c>
      <c r="S7" s="295">
        <f t="shared" si="5"/>
        <v>4049</v>
      </c>
      <c r="T7" s="295">
        <f t="shared" ref="T7:T38" si="6">SUM(U7,AB7)</f>
        <v>106263.33</v>
      </c>
      <c r="U7" s="295">
        <f t="shared" ref="U7:U38" si="7">SUM(V7:AA7)</f>
        <v>78932.97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38877.629999999997</v>
      </c>
      <c r="Y7" s="295">
        <f t="shared" si="8"/>
        <v>21109.64</v>
      </c>
      <c r="Z7" s="295">
        <f t="shared" si="8"/>
        <v>324.63</v>
      </c>
      <c r="AA7" s="295">
        <f t="shared" si="8"/>
        <v>18621.07</v>
      </c>
      <c r="AB7" s="295">
        <f t="shared" ref="AB7:AB38" si="9">SUM(AC7:AH7)</f>
        <v>27330.36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5186.08</v>
      </c>
      <c r="AF7" s="295">
        <f t="shared" si="10"/>
        <v>967</v>
      </c>
      <c r="AG7" s="295">
        <f t="shared" si="10"/>
        <v>9</v>
      </c>
      <c r="AH7" s="295">
        <f t="shared" si="10"/>
        <v>21168.28</v>
      </c>
      <c r="AI7" s="295">
        <f t="shared" ref="AI7:AI38" si="11">SUM(AJ7,AQ7)</f>
        <v>3273</v>
      </c>
      <c r="AJ7" s="295">
        <f t="shared" ref="AJ7:AJ38" si="12">SUM(AK7:AP7)</f>
        <v>1448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1448</v>
      </c>
      <c r="AO7" s="295">
        <f t="shared" si="13"/>
        <v>0</v>
      </c>
      <c r="AP7" s="295">
        <f t="shared" si="13"/>
        <v>0</v>
      </c>
      <c r="AQ7" s="295">
        <f t="shared" ref="AQ7:AQ38" si="14">SUM(AR7:AW7)</f>
        <v>1825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1586</v>
      </c>
      <c r="AV7" s="295">
        <f t="shared" si="15"/>
        <v>239</v>
      </c>
      <c r="AW7" s="295">
        <f t="shared" si="15"/>
        <v>0</v>
      </c>
      <c r="AX7" s="295">
        <f t="shared" ref="AX7:AX38" si="16">SUM(AY7,BF7)</f>
        <v>786</v>
      </c>
      <c r="AY7" s="295">
        <f t="shared" ref="AY7:AY38" si="17">SUM(AZ7:BE7)</f>
        <v>123</v>
      </c>
      <c r="AZ7" s="295">
        <f t="shared" ref="AZ7:BE7" si="18">SUM(AZ$8:AZ$207)</f>
        <v>0</v>
      </c>
      <c r="BA7" s="295">
        <f t="shared" si="18"/>
        <v>123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663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663</v>
      </c>
      <c r="BL7" s="295">
        <f t="shared" si="20"/>
        <v>0</v>
      </c>
      <c r="BM7" s="295">
        <f t="shared" ref="BM7:BM38" si="21">SUM(BN7,BU7)</f>
        <v>239</v>
      </c>
      <c r="BN7" s="295">
        <f t="shared" ref="BN7:BN38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8" si="24">SUM(BV7:CA7)</f>
        <v>239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239</v>
      </c>
      <c r="CA7" s="295">
        <f t="shared" si="25"/>
        <v>0</v>
      </c>
      <c r="CB7" s="295">
        <f t="shared" ref="CB7:CB38" si="26">SUM(CC7,CJ7)</f>
        <v>203</v>
      </c>
      <c r="CC7" s="295">
        <f t="shared" ref="CC7:CC38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38" si="29">SUM(CK7:CP7)</f>
        <v>203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203</v>
      </c>
      <c r="CQ7" s="295">
        <f t="shared" ref="CQ7:CQ38" si="31">SUM(CR7,CY7)</f>
        <v>142345</v>
      </c>
      <c r="CR7" s="295">
        <f t="shared" ref="CR7:CR38" si="32">SUM(CS7:CX7)</f>
        <v>128993</v>
      </c>
      <c r="CS7" s="295">
        <f t="shared" ref="CS7:CX7" si="33">SUM(CS$8:CS$207)</f>
        <v>0</v>
      </c>
      <c r="CT7" s="295">
        <f t="shared" si="33"/>
        <v>204</v>
      </c>
      <c r="CU7" s="295">
        <f t="shared" si="33"/>
        <v>16014</v>
      </c>
      <c r="CV7" s="295">
        <f t="shared" si="33"/>
        <v>108831</v>
      </c>
      <c r="CW7" s="295">
        <f t="shared" si="33"/>
        <v>814</v>
      </c>
      <c r="CX7" s="295">
        <f t="shared" si="33"/>
        <v>3130</v>
      </c>
      <c r="CY7" s="295">
        <f t="shared" ref="CY7:CY38" si="34">SUM(CZ7:DE7)</f>
        <v>13352</v>
      </c>
      <c r="CZ7" s="295">
        <f t="shared" ref="CZ7:DE7" si="35">SUM(CZ$8:CZ$207)</f>
        <v>0</v>
      </c>
      <c r="DA7" s="295">
        <f t="shared" si="35"/>
        <v>1639</v>
      </c>
      <c r="DB7" s="295">
        <f t="shared" si="35"/>
        <v>1637</v>
      </c>
      <c r="DC7" s="295">
        <f t="shared" si="35"/>
        <v>1322</v>
      </c>
      <c r="DD7" s="295">
        <f t="shared" si="35"/>
        <v>3089</v>
      </c>
      <c r="DE7" s="295">
        <f t="shared" si="35"/>
        <v>5665</v>
      </c>
      <c r="DF7" s="295">
        <f t="shared" ref="DF7:DF38" si="36">SUM(DG7,DN7)</f>
        <v>5299</v>
      </c>
      <c r="DG7" s="295">
        <f t="shared" ref="DG7:DG38" si="37">SUM(DH7:DM7)</f>
        <v>3332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148</v>
      </c>
      <c r="DK7" s="295">
        <f t="shared" si="38"/>
        <v>112</v>
      </c>
      <c r="DL7" s="295">
        <f t="shared" si="38"/>
        <v>3072</v>
      </c>
      <c r="DM7" s="295">
        <f t="shared" si="38"/>
        <v>0</v>
      </c>
      <c r="DN7" s="295">
        <f t="shared" ref="DN7:DN38" si="39">SUM(DO7:DT7)</f>
        <v>1967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20</v>
      </c>
      <c r="DR7" s="295">
        <f t="shared" si="40"/>
        <v>24</v>
      </c>
      <c r="DS7" s="295">
        <f t="shared" si="40"/>
        <v>1923</v>
      </c>
      <c r="DT7" s="295">
        <f t="shared" si="40"/>
        <v>0</v>
      </c>
      <c r="DU7" s="295">
        <f t="shared" ref="DU7:DU38" si="41">SUM(DV7:DY7)</f>
        <v>136561.84</v>
      </c>
      <c r="DV7" s="295">
        <f>SUM(DV$8:DV$207)</f>
        <v>134017.84</v>
      </c>
      <c r="DW7" s="295">
        <f>SUM(DW$8:DW$207)</f>
        <v>110</v>
      </c>
      <c r="DX7" s="295">
        <f>SUM(DX$8:DX$207)</f>
        <v>2417</v>
      </c>
      <c r="DY7" s="295">
        <f>SUM(DY$8:DY$207)</f>
        <v>17</v>
      </c>
      <c r="DZ7" s="295">
        <f t="shared" ref="DZ7:DZ38" si="42">SUM(EA7,EH7)</f>
        <v>2135</v>
      </c>
      <c r="EA7" s="295">
        <f t="shared" ref="EA7:EA38" si="43">SUM(EB7:EG7)</f>
        <v>694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672</v>
      </c>
      <c r="EE7" s="295">
        <f t="shared" si="44"/>
        <v>0</v>
      </c>
      <c r="EF7" s="295">
        <f t="shared" si="44"/>
        <v>0</v>
      </c>
      <c r="EG7" s="295">
        <f t="shared" si="44"/>
        <v>22</v>
      </c>
      <c r="EH7" s="295">
        <f t="shared" ref="EH7:EH38" si="45">SUM(EI7:EN7)</f>
        <v>1441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1441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332811</v>
      </c>
      <c r="E8" s="283">
        <f t="shared" si="1"/>
        <v>222591</v>
      </c>
      <c r="F8" s="283">
        <f t="shared" si="2"/>
        <v>219834</v>
      </c>
      <c r="G8" s="283">
        <v>0</v>
      </c>
      <c r="H8" s="283">
        <v>219509</v>
      </c>
      <c r="I8" s="283">
        <v>0</v>
      </c>
      <c r="J8" s="283">
        <v>0</v>
      </c>
      <c r="K8" s="283">
        <v>37</v>
      </c>
      <c r="L8" s="283">
        <v>288</v>
      </c>
      <c r="M8" s="283">
        <f t="shared" si="4"/>
        <v>2757</v>
      </c>
      <c r="N8" s="283">
        <v>0</v>
      </c>
      <c r="O8" s="283">
        <v>2757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13086</v>
      </c>
      <c r="U8" s="283">
        <f t="shared" si="7"/>
        <v>11903</v>
      </c>
      <c r="V8" s="283">
        <v>0</v>
      </c>
      <c r="W8" s="283">
        <v>0</v>
      </c>
      <c r="X8" s="283">
        <v>6938</v>
      </c>
      <c r="Y8" s="283">
        <v>0</v>
      </c>
      <c r="Z8" s="283">
        <v>55</v>
      </c>
      <c r="AA8" s="283">
        <v>4910</v>
      </c>
      <c r="AB8" s="283">
        <f t="shared" si="9"/>
        <v>1183</v>
      </c>
      <c r="AC8" s="283">
        <v>0</v>
      </c>
      <c r="AD8" s="283">
        <v>0</v>
      </c>
      <c r="AE8" s="283">
        <v>1183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19227</v>
      </c>
      <c r="CR8" s="283">
        <f t="shared" si="32"/>
        <v>19227</v>
      </c>
      <c r="CS8" s="283">
        <v>0</v>
      </c>
      <c r="CT8" s="283">
        <v>0</v>
      </c>
      <c r="CU8" s="283">
        <v>0</v>
      </c>
      <c r="CV8" s="283">
        <v>18987</v>
      </c>
      <c r="CW8" s="283">
        <v>240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77614</v>
      </c>
      <c r="DV8" s="283">
        <v>77614</v>
      </c>
      <c r="DW8" s="283">
        <v>0</v>
      </c>
      <c r="DX8" s="283">
        <v>0</v>
      </c>
      <c r="DY8" s="283">
        <v>0</v>
      </c>
      <c r="DZ8" s="283">
        <f t="shared" si="42"/>
        <v>293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293</v>
      </c>
      <c r="EI8" s="283">
        <v>0</v>
      </c>
      <c r="EJ8" s="283">
        <v>0</v>
      </c>
      <c r="EK8" s="283">
        <v>293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24297</v>
      </c>
      <c r="E9" s="283">
        <f t="shared" si="1"/>
        <v>22604</v>
      </c>
      <c r="F9" s="283">
        <f t="shared" si="2"/>
        <v>18801</v>
      </c>
      <c r="G9" s="283">
        <v>0</v>
      </c>
      <c r="H9" s="283">
        <v>18142</v>
      </c>
      <c r="I9" s="283">
        <v>0</v>
      </c>
      <c r="J9" s="283">
        <v>431</v>
      </c>
      <c r="K9" s="283">
        <v>21</v>
      </c>
      <c r="L9" s="283">
        <v>207</v>
      </c>
      <c r="M9" s="283">
        <f t="shared" si="4"/>
        <v>3803</v>
      </c>
      <c r="N9" s="283">
        <v>0</v>
      </c>
      <c r="O9" s="283">
        <v>1942</v>
      </c>
      <c r="P9" s="283">
        <v>0</v>
      </c>
      <c r="Q9" s="283">
        <v>5</v>
      </c>
      <c r="R9" s="283">
        <v>1227</v>
      </c>
      <c r="S9" s="283">
        <v>629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329</v>
      </c>
      <c r="CR9" s="283">
        <f t="shared" si="32"/>
        <v>325</v>
      </c>
      <c r="CS9" s="283">
        <v>0</v>
      </c>
      <c r="CT9" s="283">
        <v>0</v>
      </c>
      <c r="CU9" s="283">
        <v>0</v>
      </c>
      <c r="CV9" s="283">
        <v>325</v>
      </c>
      <c r="CW9" s="283">
        <v>0</v>
      </c>
      <c r="CX9" s="283">
        <v>0</v>
      </c>
      <c r="CY9" s="283">
        <f t="shared" si="34"/>
        <v>4</v>
      </c>
      <c r="CZ9" s="283">
        <v>0</v>
      </c>
      <c r="DA9" s="283">
        <v>0</v>
      </c>
      <c r="DB9" s="283">
        <v>0</v>
      </c>
      <c r="DC9" s="283">
        <v>4</v>
      </c>
      <c r="DD9" s="283">
        <v>0</v>
      </c>
      <c r="DE9" s="283">
        <v>0</v>
      </c>
      <c r="DF9" s="283">
        <f t="shared" si="36"/>
        <v>14</v>
      </c>
      <c r="DG9" s="283">
        <f t="shared" si="37"/>
        <v>14</v>
      </c>
      <c r="DH9" s="283">
        <v>0</v>
      </c>
      <c r="DI9" s="283">
        <v>0</v>
      </c>
      <c r="DJ9" s="283">
        <v>0</v>
      </c>
      <c r="DK9" s="283">
        <v>0</v>
      </c>
      <c r="DL9" s="283">
        <v>14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1350</v>
      </c>
      <c r="DV9" s="283">
        <v>1334</v>
      </c>
      <c r="DW9" s="283">
        <v>0</v>
      </c>
      <c r="DX9" s="283">
        <v>16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132264</v>
      </c>
      <c r="E10" s="283">
        <f t="shared" si="1"/>
        <v>107676</v>
      </c>
      <c r="F10" s="283">
        <f t="shared" si="2"/>
        <v>102657</v>
      </c>
      <c r="G10" s="283">
        <v>0</v>
      </c>
      <c r="H10" s="283">
        <v>101189</v>
      </c>
      <c r="I10" s="283">
        <v>0</v>
      </c>
      <c r="J10" s="283">
        <v>0</v>
      </c>
      <c r="K10" s="283">
        <v>0</v>
      </c>
      <c r="L10" s="283">
        <v>1468</v>
      </c>
      <c r="M10" s="283">
        <f t="shared" si="4"/>
        <v>5019</v>
      </c>
      <c r="N10" s="283">
        <v>0</v>
      </c>
      <c r="O10" s="283">
        <v>3642</v>
      </c>
      <c r="P10" s="283">
        <v>0</v>
      </c>
      <c r="Q10" s="283">
        <v>0</v>
      </c>
      <c r="R10" s="283">
        <v>0</v>
      </c>
      <c r="S10" s="283">
        <v>1377</v>
      </c>
      <c r="T10" s="283">
        <f t="shared" si="6"/>
        <v>4525</v>
      </c>
      <c r="U10" s="283">
        <f t="shared" si="7"/>
        <v>3784</v>
      </c>
      <c r="V10" s="283">
        <v>0</v>
      </c>
      <c r="W10" s="283">
        <v>0</v>
      </c>
      <c r="X10" s="283">
        <v>3407</v>
      </c>
      <c r="Y10" s="283">
        <v>0</v>
      </c>
      <c r="Z10" s="283">
        <v>0</v>
      </c>
      <c r="AA10" s="283">
        <v>377</v>
      </c>
      <c r="AB10" s="283">
        <f t="shared" si="9"/>
        <v>741</v>
      </c>
      <c r="AC10" s="283">
        <v>0</v>
      </c>
      <c r="AD10" s="283">
        <v>0</v>
      </c>
      <c r="AE10" s="283">
        <v>388</v>
      </c>
      <c r="AF10" s="283">
        <v>0</v>
      </c>
      <c r="AG10" s="283">
        <v>0</v>
      </c>
      <c r="AH10" s="283">
        <v>353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10890</v>
      </c>
      <c r="CR10" s="283">
        <f t="shared" si="32"/>
        <v>10885</v>
      </c>
      <c r="CS10" s="283">
        <v>0</v>
      </c>
      <c r="CT10" s="283">
        <v>8</v>
      </c>
      <c r="CU10" s="283">
        <v>81</v>
      </c>
      <c r="CV10" s="283">
        <v>10246</v>
      </c>
      <c r="CW10" s="283">
        <v>47</v>
      </c>
      <c r="CX10" s="283">
        <v>503</v>
      </c>
      <c r="CY10" s="283">
        <f t="shared" si="34"/>
        <v>5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5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9173</v>
      </c>
      <c r="DV10" s="283">
        <v>9173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178108</v>
      </c>
      <c r="E11" s="283">
        <f t="shared" si="1"/>
        <v>156214</v>
      </c>
      <c r="F11" s="283">
        <f t="shared" si="2"/>
        <v>151654</v>
      </c>
      <c r="G11" s="283">
        <v>0</v>
      </c>
      <c r="H11" s="283">
        <v>151654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4560</v>
      </c>
      <c r="N11" s="283">
        <v>0</v>
      </c>
      <c r="O11" s="283">
        <v>3634</v>
      </c>
      <c r="P11" s="283">
        <v>0</v>
      </c>
      <c r="Q11" s="283">
        <v>0</v>
      </c>
      <c r="R11" s="283">
        <v>926</v>
      </c>
      <c r="S11" s="283">
        <v>0</v>
      </c>
      <c r="T11" s="283">
        <f t="shared" si="6"/>
        <v>11821</v>
      </c>
      <c r="U11" s="283">
        <f t="shared" si="7"/>
        <v>6618</v>
      </c>
      <c r="V11" s="283">
        <v>0</v>
      </c>
      <c r="W11" s="283">
        <v>0</v>
      </c>
      <c r="X11" s="283">
        <v>3050</v>
      </c>
      <c r="Y11" s="283">
        <v>0</v>
      </c>
      <c r="Z11" s="283">
        <v>50</v>
      </c>
      <c r="AA11" s="283">
        <v>3518</v>
      </c>
      <c r="AB11" s="283">
        <f t="shared" si="9"/>
        <v>5203</v>
      </c>
      <c r="AC11" s="283">
        <v>0</v>
      </c>
      <c r="AD11" s="283">
        <v>0</v>
      </c>
      <c r="AE11" s="283">
        <v>200</v>
      </c>
      <c r="AF11" s="283">
        <v>0</v>
      </c>
      <c r="AG11" s="283">
        <v>0</v>
      </c>
      <c r="AH11" s="283">
        <v>5003</v>
      </c>
      <c r="AI11" s="283">
        <f t="shared" si="11"/>
        <v>68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68</v>
      </c>
      <c r="AR11" s="283">
        <v>0</v>
      </c>
      <c r="AS11" s="283">
        <v>0</v>
      </c>
      <c r="AT11" s="283">
        <v>0</v>
      </c>
      <c r="AU11" s="283">
        <v>0</v>
      </c>
      <c r="AV11" s="283">
        <v>68</v>
      </c>
      <c r="AW11" s="283">
        <v>0</v>
      </c>
      <c r="AX11" s="283">
        <f t="shared" si="16"/>
        <v>663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663</v>
      </c>
      <c r="BG11" s="283">
        <v>0</v>
      </c>
      <c r="BH11" s="283">
        <v>0</v>
      </c>
      <c r="BI11" s="283">
        <v>0</v>
      </c>
      <c r="BJ11" s="283">
        <v>0</v>
      </c>
      <c r="BK11" s="283">
        <v>663</v>
      </c>
      <c r="BL11" s="283">
        <v>0</v>
      </c>
      <c r="BM11" s="283">
        <f t="shared" si="21"/>
        <v>239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239</v>
      </c>
      <c r="BV11" s="283">
        <v>0</v>
      </c>
      <c r="BW11" s="283">
        <v>0</v>
      </c>
      <c r="BX11" s="283">
        <v>0</v>
      </c>
      <c r="BY11" s="283">
        <v>0</v>
      </c>
      <c r="BZ11" s="283">
        <v>239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9030</v>
      </c>
      <c r="CR11" s="283">
        <f t="shared" si="32"/>
        <v>9016</v>
      </c>
      <c r="CS11" s="283">
        <v>0</v>
      </c>
      <c r="CT11" s="283">
        <v>0</v>
      </c>
      <c r="CU11" s="283">
        <v>0</v>
      </c>
      <c r="CV11" s="283">
        <v>9016</v>
      </c>
      <c r="CW11" s="283">
        <v>0</v>
      </c>
      <c r="CX11" s="283">
        <v>0</v>
      </c>
      <c r="CY11" s="283">
        <f t="shared" si="34"/>
        <v>14</v>
      </c>
      <c r="CZ11" s="283">
        <v>0</v>
      </c>
      <c r="DA11" s="283">
        <v>0</v>
      </c>
      <c r="DB11" s="283">
        <v>0</v>
      </c>
      <c r="DC11" s="283">
        <v>14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73</v>
      </c>
      <c r="DV11" s="283">
        <v>35</v>
      </c>
      <c r="DW11" s="283">
        <v>0</v>
      </c>
      <c r="DX11" s="283">
        <v>38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18768</v>
      </c>
      <c r="E12" s="283">
        <f t="shared" si="1"/>
        <v>15666</v>
      </c>
      <c r="F12" s="283">
        <f t="shared" si="2"/>
        <v>13330</v>
      </c>
      <c r="G12" s="283">
        <v>0</v>
      </c>
      <c r="H12" s="283">
        <v>13330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2336</v>
      </c>
      <c r="N12" s="283">
        <v>0</v>
      </c>
      <c r="O12" s="283">
        <v>2336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822</v>
      </c>
      <c r="U12" s="283">
        <f t="shared" si="7"/>
        <v>605</v>
      </c>
      <c r="V12" s="283">
        <v>0</v>
      </c>
      <c r="W12" s="283">
        <v>0</v>
      </c>
      <c r="X12" s="283">
        <v>605</v>
      </c>
      <c r="Y12" s="283">
        <v>0</v>
      </c>
      <c r="Z12" s="283">
        <v>0</v>
      </c>
      <c r="AA12" s="283">
        <v>0</v>
      </c>
      <c r="AB12" s="283">
        <f t="shared" si="9"/>
        <v>217</v>
      </c>
      <c r="AC12" s="283">
        <v>0</v>
      </c>
      <c r="AD12" s="283">
        <v>0</v>
      </c>
      <c r="AE12" s="283">
        <v>217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941</v>
      </c>
      <c r="CR12" s="283">
        <f t="shared" si="32"/>
        <v>918</v>
      </c>
      <c r="CS12" s="283">
        <v>0</v>
      </c>
      <c r="CT12" s="283">
        <v>0</v>
      </c>
      <c r="CU12" s="283">
        <v>385</v>
      </c>
      <c r="CV12" s="283">
        <v>533</v>
      </c>
      <c r="CW12" s="283">
        <v>0</v>
      </c>
      <c r="CX12" s="283">
        <v>0</v>
      </c>
      <c r="CY12" s="283">
        <f t="shared" si="34"/>
        <v>23</v>
      </c>
      <c r="CZ12" s="283">
        <v>0</v>
      </c>
      <c r="DA12" s="283">
        <v>0</v>
      </c>
      <c r="DB12" s="283">
        <v>19</v>
      </c>
      <c r="DC12" s="283">
        <v>4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1339</v>
      </c>
      <c r="DV12" s="283">
        <v>1226</v>
      </c>
      <c r="DW12" s="283">
        <v>0</v>
      </c>
      <c r="DX12" s="283">
        <v>113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54521</v>
      </c>
      <c r="E13" s="283">
        <f t="shared" si="1"/>
        <v>45993</v>
      </c>
      <c r="F13" s="283">
        <f t="shared" si="2"/>
        <v>43120</v>
      </c>
      <c r="G13" s="283">
        <v>0</v>
      </c>
      <c r="H13" s="283">
        <v>43097</v>
      </c>
      <c r="I13" s="283">
        <v>0</v>
      </c>
      <c r="J13" s="283">
        <v>0</v>
      </c>
      <c r="K13" s="283">
        <v>23</v>
      </c>
      <c r="L13" s="283">
        <v>0</v>
      </c>
      <c r="M13" s="283">
        <f t="shared" si="4"/>
        <v>2873</v>
      </c>
      <c r="N13" s="283">
        <v>0</v>
      </c>
      <c r="O13" s="283">
        <v>2873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2637</v>
      </c>
      <c r="U13" s="283">
        <f t="shared" si="7"/>
        <v>1284</v>
      </c>
      <c r="V13" s="283">
        <v>0</v>
      </c>
      <c r="W13" s="283">
        <v>0</v>
      </c>
      <c r="X13" s="283">
        <v>857</v>
      </c>
      <c r="Y13" s="283">
        <v>0</v>
      </c>
      <c r="Z13" s="283">
        <v>0</v>
      </c>
      <c r="AA13" s="283">
        <v>427</v>
      </c>
      <c r="AB13" s="283">
        <f t="shared" si="9"/>
        <v>1353</v>
      </c>
      <c r="AC13" s="283">
        <v>0</v>
      </c>
      <c r="AD13" s="283">
        <v>0</v>
      </c>
      <c r="AE13" s="283">
        <v>210</v>
      </c>
      <c r="AF13" s="283">
        <v>0</v>
      </c>
      <c r="AG13" s="283">
        <v>5</v>
      </c>
      <c r="AH13" s="283">
        <v>1138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3249</v>
      </c>
      <c r="CR13" s="283">
        <f t="shared" si="32"/>
        <v>3249</v>
      </c>
      <c r="CS13" s="283">
        <v>0</v>
      </c>
      <c r="CT13" s="283">
        <v>0</v>
      </c>
      <c r="CU13" s="283">
        <v>0</v>
      </c>
      <c r="CV13" s="283">
        <v>3249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2642</v>
      </c>
      <c r="DV13" s="283">
        <v>2609</v>
      </c>
      <c r="DW13" s="283">
        <v>0</v>
      </c>
      <c r="DX13" s="283">
        <v>33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120993</v>
      </c>
      <c r="E14" s="283">
        <f t="shared" si="1"/>
        <v>95222</v>
      </c>
      <c r="F14" s="283">
        <f t="shared" si="2"/>
        <v>92855</v>
      </c>
      <c r="G14" s="283">
        <v>0</v>
      </c>
      <c r="H14" s="283">
        <v>90945</v>
      </c>
      <c r="I14" s="283">
        <v>1910</v>
      </c>
      <c r="J14" s="283">
        <v>0</v>
      </c>
      <c r="K14" s="283">
        <v>0</v>
      </c>
      <c r="L14" s="283">
        <v>0</v>
      </c>
      <c r="M14" s="283">
        <f t="shared" si="4"/>
        <v>2367</v>
      </c>
      <c r="N14" s="283">
        <v>0</v>
      </c>
      <c r="O14" s="283">
        <v>2335</v>
      </c>
      <c r="P14" s="283">
        <v>32</v>
      </c>
      <c r="Q14" s="283">
        <v>0</v>
      </c>
      <c r="R14" s="283">
        <v>0</v>
      </c>
      <c r="S14" s="283">
        <v>0</v>
      </c>
      <c r="T14" s="283">
        <f t="shared" si="6"/>
        <v>10306</v>
      </c>
      <c r="U14" s="283">
        <f t="shared" si="7"/>
        <v>10306</v>
      </c>
      <c r="V14" s="283">
        <v>0</v>
      </c>
      <c r="W14" s="283">
        <v>0</v>
      </c>
      <c r="X14" s="283">
        <v>4598</v>
      </c>
      <c r="Y14" s="283">
        <v>5708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123</v>
      </c>
      <c r="AY14" s="283">
        <f t="shared" si="17"/>
        <v>123</v>
      </c>
      <c r="AZ14" s="283">
        <v>0</v>
      </c>
      <c r="BA14" s="283">
        <v>123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7293</v>
      </c>
      <c r="CR14" s="283">
        <f t="shared" si="32"/>
        <v>5391</v>
      </c>
      <c r="CS14" s="283">
        <v>0</v>
      </c>
      <c r="CT14" s="283">
        <v>0</v>
      </c>
      <c r="CU14" s="283">
        <v>3805</v>
      </c>
      <c r="CV14" s="283">
        <v>0</v>
      </c>
      <c r="CW14" s="283">
        <v>130</v>
      </c>
      <c r="CX14" s="283">
        <v>1456</v>
      </c>
      <c r="CY14" s="283">
        <f t="shared" si="34"/>
        <v>1902</v>
      </c>
      <c r="CZ14" s="283">
        <v>0</v>
      </c>
      <c r="DA14" s="283">
        <v>0</v>
      </c>
      <c r="DB14" s="283">
        <v>11</v>
      </c>
      <c r="DC14" s="283">
        <v>0</v>
      </c>
      <c r="DD14" s="283">
        <v>0</v>
      </c>
      <c r="DE14" s="283">
        <v>1891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8049</v>
      </c>
      <c r="DV14" s="283">
        <v>8049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35409</v>
      </c>
      <c r="E15" s="283">
        <f t="shared" si="1"/>
        <v>25837</v>
      </c>
      <c r="F15" s="283">
        <f t="shared" si="2"/>
        <v>24938</v>
      </c>
      <c r="G15" s="283">
        <v>0</v>
      </c>
      <c r="H15" s="283">
        <v>24938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899</v>
      </c>
      <c r="N15" s="283">
        <v>0</v>
      </c>
      <c r="O15" s="283">
        <v>899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3034</v>
      </c>
      <c r="AJ15" s="283">
        <f t="shared" si="12"/>
        <v>1448</v>
      </c>
      <c r="AK15" s="283">
        <v>0</v>
      </c>
      <c r="AL15" s="283">
        <v>0</v>
      </c>
      <c r="AM15" s="283">
        <v>0</v>
      </c>
      <c r="AN15" s="283">
        <v>1448</v>
      </c>
      <c r="AO15" s="283">
        <v>0</v>
      </c>
      <c r="AP15" s="283">
        <v>0</v>
      </c>
      <c r="AQ15" s="283">
        <f t="shared" si="14"/>
        <v>1586</v>
      </c>
      <c r="AR15" s="283">
        <v>0</v>
      </c>
      <c r="AS15" s="283">
        <v>0</v>
      </c>
      <c r="AT15" s="283">
        <v>0</v>
      </c>
      <c r="AU15" s="283">
        <v>1586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6485</v>
      </c>
      <c r="CR15" s="283">
        <f t="shared" si="32"/>
        <v>5214</v>
      </c>
      <c r="CS15" s="283">
        <v>0</v>
      </c>
      <c r="CT15" s="283">
        <v>0</v>
      </c>
      <c r="CU15" s="283">
        <v>4799</v>
      </c>
      <c r="CV15" s="283">
        <v>0</v>
      </c>
      <c r="CW15" s="283">
        <v>0</v>
      </c>
      <c r="CX15" s="283">
        <v>415</v>
      </c>
      <c r="CY15" s="283">
        <f t="shared" si="34"/>
        <v>1271</v>
      </c>
      <c r="CZ15" s="283">
        <v>0</v>
      </c>
      <c r="DA15" s="283">
        <v>0</v>
      </c>
      <c r="DB15" s="283">
        <v>208</v>
      </c>
      <c r="DC15" s="283">
        <v>0</v>
      </c>
      <c r="DD15" s="283">
        <v>0</v>
      </c>
      <c r="DE15" s="283">
        <v>1063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53</v>
      </c>
      <c r="DV15" s="283">
        <v>0</v>
      </c>
      <c r="DW15" s="283">
        <v>53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32805</v>
      </c>
      <c r="E16" s="283">
        <f t="shared" si="1"/>
        <v>27326</v>
      </c>
      <c r="F16" s="283">
        <f t="shared" si="2"/>
        <v>24751</v>
      </c>
      <c r="G16" s="283">
        <v>0</v>
      </c>
      <c r="H16" s="283">
        <v>24751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2575</v>
      </c>
      <c r="N16" s="283">
        <v>0</v>
      </c>
      <c r="O16" s="283">
        <v>2575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3495</v>
      </c>
      <c r="U16" s="283">
        <f t="shared" si="7"/>
        <v>2929</v>
      </c>
      <c r="V16" s="283">
        <v>0</v>
      </c>
      <c r="W16" s="283">
        <v>0</v>
      </c>
      <c r="X16" s="283">
        <v>791</v>
      </c>
      <c r="Y16" s="283">
        <v>1164</v>
      </c>
      <c r="Z16" s="283">
        <v>0</v>
      </c>
      <c r="AA16" s="283">
        <v>974</v>
      </c>
      <c r="AB16" s="283">
        <f t="shared" si="9"/>
        <v>566</v>
      </c>
      <c r="AC16" s="283">
        <v>0</v>
      </c>
      <c r="AD16" s="283">
        <v>0</v>
      </c>
      <c r="AE16" s="283">
        <v>123</v>
      </c>
      <c r="AF16" s="283">
        <v>0</v>
      </c>
      <c r="AG16" s="283">
        <v>0</v>
      </c>
      <c r="AH16" s="283">
        <v>443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0</v>
      </c>
      <c r="CR16" s="283">
        <f t="shared" si="32"/>
        <v>0</v>
      </c>
      <c r="CS16" s="283">
        <v>0</v>
      </c>
      <c r="CT16" s="283">
        <v>0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1984</v>
      </c>
      <c r="DV16" s="283">
        <v>1964</v>
      </c>
      <c r="DW16" s="283">
        <v>20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47223</v>
      </c>
      <c r="E17" s="283">
        <f t="shared" si="1"/>
        <v>40504</v>
      </c>
      <c r="F17" s="283">
        <f t="shared" si="2"/>
        <v>38527</v>
      </c>
      <c r="G17" s="283">
        <v>0</v>
      </c>
      <c r="H17" s="283">
        <v>38527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1977</v>
      </c>
      <c r="N17" s="283">
        <v>0</v>
      </c>
      <c r="O17" s="283">
        <v>1977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1761</v>
      </c>
      <c r="U17" s="283">
        <f t="shared" si="7"/>
        <v>1086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1086</v>
      </c>
      <c r="AB17" s="283">
        <f t="shared" si="9"/>
        <v>675</v>
      </c>
      <c r="AC17" s="283">
        <v>0</v>
      </c>
      <c r="AD17" s="283">
        <v>0</v>
      </c>
      <c r="AE17" s="283">
        <v>0</v>
      </c>
      <c r="AF17" s="283">
        <v>675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3675</v>
      </c>
      <c r="CR17" s="283">
        <f t="shared" si="32"/>
        <v>2478</v>
      </c>
      <c r="CS17" s="283">
        <v>0</v>
      </c>
      <c r="CT17" s="283">
        <v>0</v>
      </c>
      <c r="CU17" s="283">
        <v>0</v>
      </c>
      <c r="CV17" s="283">
        <v>2478</v>
      </c>
      <c r="CW17" s="283">
        <v>0</v>
      </c>
      <c r="CX17" s="283">
        <v>0</v>
      </c>
      <c r="CY17" s="283">
        <f t="shared" si="34"/>
        <v>1197</v>
      </c>
      <c r="CZ17" s="283">
        <v>0</v>
      </c>
      <c r="DA17" s="283">
        <v>1196</v>
      </c>
      <c r="DB17" s="283">
        <v>0</v>
      </c>
      <c r="DC17" s="283">
        <v>0</v>
      </c>
      <c r="DD17" s="283">
        <v>0</v>
      </c>
      <c r="DE17" s="283">
        <v>1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1283</v>
      </c>
      <c r="DV17" s="283">
        <v>1134</v>
      </c>
      <c r="DW17" s="283">
        <v>0</v>
      </c>
      <c r="DX17" s="283">
        <v>149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47177</v>
      </c>
      <c r="E18" s="283">
        <f t="shared" si="1"/>
        <v>40816</v>
      </c>
      <c r="F18" s="283">
        <f t="shared" si="2"/>
        <v>40522</v>
      </c>
      <c r="G18" s="283">
        <v>0</v>
      </c>
      <c r="H18" s="283">
        <v>40522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294</v>
      </c>
      <c r="N18" s="283">
        <v>0</v>
      </c>
      <c r="O18" s="283">
        <v>294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4656</v>
      </c>
      <c r="U18" s="283">
        <f t="shared" si="7"/>
        <v>3044</v>
      </c>
      <c r="V18" s="283">
        <v>0</v>
      </c>
      <c r="W18" s="283">
        <v>0</v>
      </c>
      <c r="X18" s="283">
        <v>578</v>
      </c>
      <c r="Y18" s="283">
        <v>1734</v>
      </c>
      <c r="Z18" s="283">
        <v>0</v>
      </c>
      <c r="AA18" s="283">
        <v>732</v>
      </c>
      <c r="AB18" s="283">
        <f t="shared" si="9"/>
        <v>1612</v>
      </c>
      <c r="AC18" s="283">
        <v>0</v>
      </c>
      <c r="AD18" s="283">
        <v>0</v>
      </c>
      <c r="AE18" s="283">
        <v>0</v>
      </c>
      <c r="AF18" s="283">
        <v>1</v>
      </c>
      <c r="AG18" s="283">
        <v>0</v>
      </c>
      <c r="AH18" s="283">
        <v>1611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1643</v>
      </c>
      <c r="CR18" s="283">
        <f t="shared" si="32"/>
        <v>1643</v>
      </c>
      <c r="CS18" s="283">
        <v>0</v>
      </c>
      <c r="CT18" s="283">
        <v>0</v>
      </c>
      <c r="CU18" s="283">
        <v>0</v>
      </c>
      <c r="CV18" s="283">
        <v>1643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54</v>
      </c>
      <c r="DV18" s="283">
        <v>54</v>
      </c>
      <c r="DW18" s="283">
        <v>0</v>
      </c>
      <c r="DX18" s="283">
        <v>0</v>
      </c>
      <c r="DY18" s="283">
        <v>0</v>
      </c>
      <c r="DZ18" s="283">
        <f t="shared" si="42"/>
        <v>8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8</v>
      </c>
      <c r="EI18" s="283">
        <v>0</v>
      </c>
      <c r="EJ18" s="283">
        <v>0</v>
      </c>
      <c r="EK18" s="283">
        <v>8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19168</v>
      </c>
      <c r="E19" s="283">
        <f t="shared" si="1"/>
        <v>16581</v>
      </c>
      <c r="F19" s="283">
        <f t="shared" si="2"/>
        <v>16570</v>
      </c>
      <c r="G19" s="283">
        <v>0</v>
      </c>
      <c r="H19" s="283">
        <v>16570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11</v>
      </c>
      <c r="N19" s="283">
        <v>0</v>
      </c>
      <c r="O19" s="283">
        <v>11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1081</v>
      </c>
      <c r="U19" s="283">
        <f t="shared" si="7"/>
        <v>245</v>
      </c>
      <c r="V19" s="283">
        <v>0</v>
      </c>
      <c r="W19" s="283">
        <v>0</v>
      </c>
      <c r="X19" s="283">
        <v>132</v>
      </c>
      <c r="Y19" s="283">
        <v>0</v>
      </c>
      <c r="Z19" s="283">
        <v>0</v>
      </c>
      <c r="AA19" s="283">
        <v>113</v>
      </c>
      <c r="AB19" s="283">
        <f t="shared" si="9"/>
        <v>836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836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506</v>
      </c>
      <c r="CR19" s="283">
        <f t="shared" si="32"/>
        <v>506</v>
      </c>
      <c r="CS19" s="283">
        <v>0</v>
      </c>
      <c r="CT19" s="283">
        <v>0</v>
      </c>
      <c r="CU19" s="283">
        <v>304</v>
      </c>
      <c r="CV19" s="283">
        <v>187</v>
      </c>
      <c r="CW19" s="283">
        <v>15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1000</v>
      </c>
      <c r="DV19" s="283">
        <v>1000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23185</v>
      </c>
      <c r="E20" s="283">
        <f t="shared" si="1"/>
        <v>21550</v>
      </c>
      <c r="F20" s="283">
        <f t="shared" si="2"/>
        <v>15092</v>
      </c>
      <c r="G20" s="283">
        <v>0</v>
      </c>
      <c r="H20" s="283">
        <v>14692</v>
      </c>
      <c r="I20" s="283">
        <v>0</v>
      </c>
      <c r="J20" s="283">
        <v>357</v>
      </c>
      <c r="K20" s="283">
        <v>11</v>
      </c>
      <c r="L20" s="283">
        <v>32</v>
      </c>
      <c r="M20" s="283">
        <f t="shared" si="4"/>
        <v>6458</v>
      </c>
      <c r="N20" s="283">
        <v>0</v>
      </c>
      <c r="O20" s="283">
        <v>4736</v>
      </c>
      <c r="P20" s="283">
        <v>0</v>
      </c>
      <c r="Q20" s="283">
        <v>46</v>
      </c>
      <c r="R20" s="283">
        <v>740</v>
      </c>
      <c r="S20" s="283">
        <v>936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316</v>
      </c>
      <c r="CR20" s="283">
        <f t="shared" si="32"/>
        <v>279</v>
      </c>
      <c r="CS20" s="283">
        <v>0</v>
      </c>
      <c r="CT20" s="283">
        <v>0</v>
      </c>
      <c r="CU20" s="283">
        <v>0</v>
      </c>
      <c r="CV20" s="283">
        <v>279</v>
      </c>
      <c r="CW20" s="283">
        <v>0</v>
      </c>
      <c r="CX20" s="283">
        <v>0</v>
      </c>
      <c r="CY20" s="283">
        <f t="shared" si="34"/>
        <v>37</v>
      </c>
      <c r="CZ20" s="283">
        <v>0</v>
      </c>
      <c r="DA20" s="283">
        <v>0</v>
      </c>
      <c r="DB20" s="283">
        <v>0</v>
      </c>
      <c r="DC20" s="283">
        <v>37</v>
      </c>
      <c r="DD20" s="283">
        <v>0</v>
      </c>
      <c r="DE20" s="283">
        <v>0</v>
      </c>
      <c r="DF20" s="283">
        <f t="shared" si="36"/>
        <v>7</v>
      </c>
      <c r="DG20" s="283">
        <f t="shared" si="37"/>
        <v>7</v>
      </c>
      <c r="DH20" s="283">
        <v>0</v>
      </c>
      <c r="DI20" s="283">
        <v>0</v>
      </c>
      <c r="DJ20" s="283">
        <v>0</v>
      </c>
      <c r="DK20" s="283">
        <v>0</v>
      </c>
      <c r="DL20" s="283">
        <v>7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1312</v>
      </c>
      <c r="DV20" s="283">
        <v>1160</v>
      </c>
      <c r="DW20" s="283">
        <v>0</v>
      </c>
      <c r="DX20" s="283">
        <v>152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54511</v>
      </c>
      <c r="E21" s="283">
        <f t="shared" si="1"/>
        <v>46156</v>
      </c>
      <c r="F21" s="283">
        <f t="shared" si="2"/>
        <v>40266</v>
      </c>
      <c r="G21" s="283">
        <v>0</v>
      </c>
      <c r="H21" s="283">
        <v>40266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5890</v>
      </c>
      <c r="N21" s="283">
        <v>0</v>
      </c>
      <c r="O21" s="283">
        <v>1772</v>
      </c>
      <c r="P21" s="283">
        <v>0</v>
      </c>
      <c r="Q21" s="283">
        <v>0</v>
      </c>
      <c r="R21" s="283">
        <v>4118</v>
      </c>
      <c r="S21" s="283">
        <v>0</v>
      </c>
      <c r="T21" s="283">
        <f t="shared" si="6"/>
        <v>5498</v>
      </c>
      <c r="U21" s="283">
        <f t="shared" si="7"/>
        <v>4259</v>
      </c>
      <c r="V21" s="283">
        <v>0</v>
      </c>
      <c r="W21" s="283">
        <v>0</v>
      </c>
      <c r="X21" s="283">
        <v>1071</v>
      </c>
      <c r="Y21" s="283">
        <v>2252</v>
      </c>
      <c r="Z21" s="283">
        <v>106</v>
      </c>
      <c r="AA21" s="283">
        <v>830</v>
      </c>
      <c r="AB21" s="283">
        <f t="shared" si="9"/>
        <v>1239</v>
      </c>
      <c r="AC21" s="283">
        <v>0</v>
      </c>
      <c r="AD21" s="283">
        <v>0</v>
      </c>
      <c r="AE21" s="283">
        <v>11</v>
      </c>
      <c r="AF21" s="283">
        <v>0</v>
      </c>
      <c r="AG21" s="283">
        <v>0</v>
      </c>
      <c r="AH21" s="283">
        <v>1228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0</v>
      </c>
      <c r="CR21" s="283">
        <f t="shared" si="32"/>
        <v>0</v>
      </c>
      <c r="CS21" s="283">
        <v>0</v>
      </c>
      <c r="CT21" s="283">
        <v>0</v>
      </c>
      <c r="CU21" s="283">
        <v>0</v>
      </c>
      <c r="CV21" s="283">
        <v>0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2857</v>
      </c>
      <c r="DV21" s="283">
        <v>2857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133653</v>
      </c>
      <c r="E22" s="283">
        <f t="shared" si="1"/>
        <v>98828</v>
      </c>
      <c r="F22" s="283">
        <f t="shared" si="2"/>
        <v>93283</v>
      </c>
      <c r="G22" s="283">
        <v>0</v>
      </c>
      <c r="H22" s="283">
        <v>93283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5545</v>
      </c>
      <c r="N22" s="283">
        <v>0</v>
      </c>
      <c r="O22" s="283">
        <v>5545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8903</v>
      </c>
      <c r="U22" s="283">
        <f t="shared" si="7"/>
        <v>7476</v>
      </c>
      <c r="V22" s="283">
        <v>0</v>
      </c>
      <c r="W22" s="283">
        <v>0</v>
      </c>
      <c r="X22" s="283">
        <v>6662</v>
      </c>
      <c r="Y22" s="283">
        <v>0</v>
      </c>
      <c r="Z22" s="283">
        <v>0</v>
      </c>
      <c r="AA22" s="283">
        <v>814</v>
      </c>
      <c r="AB22" s="283">
        <f t="shared" si="9"/>
        <v>1427</v>
      </c>
      <c r="AC22" s="283">
        <v>0</v>
      </c>
      <c r="AD22" s="283">
        <v>0</v>
      </c>
      <c r="AE22" s="283">
        <v>1118</v>
      </c>
      <c r="AF22" s="283">
        <v>0</v>
      </c>
      <c r="AG22" s="283">
        <v>0</v>
      </c>
      <c r="AH22" s="283">
        <v>309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24628</v>
      </c>
      <c r="CR22" s="283">
        <f t="shared" si="32"/>
        <v>24628</v>
      </c>
      <c r="CS22" s="283">
        <v>0</v>
      </c>
      <c r="CT22" s="283">
        <v>0</v>
      </c>
      <c r="CU22" s="283">
        <v>0</v>
      </c>
      <c r="CV22" s="283">
        <v>24496</v>
      </c>
      <c r="CW22" s="283">
        <v>132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1294</v>
      </c>
      <c r="DV22" s="283">
        <v>1294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6383</v>
      </c>
      <c r="E23" s="283">
        <f t="shared" si="1"/>
        <v>5146</v>
      </c>
      <c r="F23" s="283">
        <f t="shared" si="2"/>
        <v>3617</v>
      </c>
      <c r="G23" s="283">
        <v>0</v>
      </c>
      <c r="H23" s="283">
        <v>3617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1529</v>
      </c>
      <c r="N23" s="283">
        <v>0</v>
      </c>
      <c r="O23" s="283">
        <v>1529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356</v>
      </c>
      <c r="CR23" s="283">
        <f t="shared" si="32"/>
        <v>194</v>
      </c>
      <c r="CS23" s="283">
        <v>0</v>
      </c>
      <c r="CT23" s="283">
        <v>0</v>
      </c>
      <c r="CU23" s="283">
        <v>38</v>
      </c>
      <c r="CV23" s="283">
        <v>139</v>
      </c>
      <c r="CW23" s="283">
        <v>0</v>
      </c>
      <c r="CX23" s="283">
        <v>17</v>
      </c>
      <c r="CY23" s="283">
        <f t="shared" si="34"/>
        <v>162</v>
      </c>
      <c r="CZ23" s="283">
        <v>0</v>
      </c>
      <c r="DA23" s="283">
        <v>0</v>
      </c>
      <c r="DB23" s="283">
        <v>16</v>
      </c>
      <c r="DC23" s="283">
        <v>7</v>
      </c>
      <c r="DD23" s="283">
        <v>0</v>
      </c>
      <c r="DE23" s="283">
        <v>139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881</v>
      </c>
      <c r="DV23" s="283">
        <v>733</v>
      </c>
      <c r="DW23" s="283">
        <v>0</v>
      </c>
      <c r="DX23" s="283">
        <v>148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86733</v>
      </c>
      <c r="E24" s="283">
        <f t="shared" si="1"/>
        <v>73095</v>
      </c>
      <c r="F24" s="283">
        <f t="shared" si="2"/>
        <v>72264</v>
      </c>
      <c r="G24" s="283">
        <v>0</v>
      </c>
      <c r="H24" s="283">
        <v>72264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831</v>
      </c>
      <c r="N24" s="283">
        <v>0</v>
      </c>
      <c r="O24" s="283">
        <v>831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7988</v>
      </c>
      <c r="U24" s="283">
        <f t="shared" si="7"/>
        <v>5544</v>
      </c>
      <c r="V24" s="283">
        <v>0</v>
      </c>
      <c r="W24" s="283">
        <v>0</v>
      </c>
      <c r="X24" s="283">
        <v>2482</v>
      </c>
      <c r="Y24" s="283">
        <v>2731</v>
      </c>
      <c r="Z24" s="283">
        <v>0</v>
      </c>
      <c r="AA24" s="283">
        <v>331</v>
      </c>
      <c r="AB24" s="283">
        <f t="shared" si="9"/>
        <v>2444</v>
      </c>
      <c r="AC24" s="283">
        <v>0</v>
      </c>
      <c r="AD24" s="283">
        <v>0</v>
      </c>
      <c r="AE24" s="283">
        <v>377</v>
      </c>
      <c r="AF24" s="283">
        <v>0</v>
      </c>
      <c r="AG24" s="283">
        <v>0</v>
      </c>
      <c r="AH24" s="283">
        <v>2067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0</v>
      </c>
      <c r="CR24" s="283">
        <f t="shared" si="32"/>
        <v>0</v>
      </c>
      <c r="CS24" s="283">
        <v>0</v>
      </c>
      <c r="CT24" s="283">
        <v>0</v>
      </c>
      <c r="CU24" s="283">
        <v>0</v>
      </c>
      <c r="CV24" s="283">
        <v>0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5254</v>
      </c>
      <c r="DV24" s="283">
        <v>5237</v>
      </c>
      <c r="DW24" s="283">
        <v>0</v>
      </c>
      <c r="DX24" s="283">
        <v>0</v>
      </c>
      <c r="DY24" s="283">
        <v>17</v>
      </c>
      <c r="DZ24" s="283">
        <f t="shared" si="42"/>
        <v>396</v>
      </c>
      <c r="EA24" s="283">
        <f t="shared" si="43"/>
        <v>24</v>
      </c>
      <c r="EB24" s="283">
        <v>0</v>
      </c>
      <c r="EC24" s="283">
        <v>0</v>
      </c>
      <c r="ED24" s="283">
        <v>24</v>
      </c>
      <c r="EE24" s="283">
        <v>0</v>
      </c>
      <c r="EF24" s="283">
        <v>0</v>
      </c>
      <c r="EG24" s="283">
        <v>0</v>
      </c>
      <c r="EH24" s="283">
        <f t="shared" si="45"/>
        <v>372</v>
      </c>
      <c r="EI24" s="283">
        <v>0</v>
      </c>
      <c r="EJ24" s="283">
        <v>0</v>
      </c>
      <c r="EK24" s="283">
        <v>372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50187</v>
      </c>
      <c r="E25" s="283">
        <f t="shared" si="1"/>
        <v>37707</v>
      </c>
      <c r="F25" s="283">
        <f t="shared" si="2"/>
        <v>37345</v>
      </c>
      <c r="G25" s="283">
        <v>0</v>
      </c>
      <c r="H25" s="283">
        <v>37345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362</v>
      </c>
      <c r="N25" s="283">
        <v>0</v>
      </c>
      <c r="O25" s="283">
        <v>362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9209</v>
      </c>
      <c r="U25" s="283">
        <f t="shared" si="7"/>
        <v>7281</v>
      </c>
      <c r="V25" s="283">
        <v>0</v>
      </c>
      <c r="W25" s="283">
        <v>0</v>
      </c>
      <c r="X25" s="283">
        <v>2286</v>
      </c>
      <c r="Y25" s="283">
        <v>4448</v>
      </c>
      <c r="Z25" s="283">
        <v>106</v>
      </c>
      <c r="AA25" s="283">
        <v>441</v>
      </c>
      <c r="AB25" s="283">
        <f t="shared" si="9"/>
        <v>1928</v>
      </c>
      <c r="AC25" s="283">
        <v>0</v>
      </c>
      <c r="AD25" s="283">
        <v>0</v>
      </c>
      <c r="AE25" s="283">
        <v>550</v>
      </c>
      <c r="AF25" s="283">
        <v>0</v>
      </c>
      <c r="AG25" s="283">
        <v>1</v>
      </c>
      <c r="AH25" s="283">
        <v>1377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3083</v>
      </c>
      <c r="CR25" s="283">
        <f t="shared" si="32"/>
        <v>15</v>
      </c>
      <c r="CS25" s="283">
        <v>0</v>
      </c>
      <c r="CT25" s="283">
        <v>0</v>
      </c>
      <c r="CU25" s="283">
        <v>0</v>
      </c>
      <c r="CV25" s="283">
        <v>0</v>
      </c>
      <c r="CW25" s="283">
        <v>15</v>
      </c>
      <c r="CX25" s="283">
        <v>0</v>
      </c>
      <c r="CY25" s="283">
        <f t="shared" si="34"/>
        <v>3068</v>
      </c>
      <c r="CZ25" s="283">
        <v>0</v>
      </c>
      <c r="DA25" s="283">
        <v>0</v>
      </c>
      <c r="DB25" s="283">
        <v>0</v>
      </c>
      <c r="DC25" s="283">
        <v>0</v>
      </c>
      <c r="DD25" s="283">
        <v>3068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188</v>
      </c>
      <c r="DV25" s="283">
        <v>147</v>
      </c>
      <c r="DW25" s="283">
        <v>0</v>
      </c>
      <c r="DX25" s="283">
        <v>41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54740</v>
      </c>
      <c r="E26" s="283">
        <f t="shared" si="1"/>
        <v>45469</v>
      </c>
      <c r="F26" s="283">
        <f t="shared" si="2"/>
        <v>43946</v>
      </c>
      <c r="G26" s="283">
        <v>0</v>
      </c>
      <c r="H26" s="283">
        <v>43946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1523</v>
      </c>
      <c r="N26" s="283">
        <v>0</v>
      </c>
      <c r="O26" s="283">
        <v>1523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1891</v>
      </c>
      <c r="U26" s="283">
        <f t="shared" si="7"/>
        <v>575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575</v>
      </c>
      <c r="AB26" s="283">
        <f t="shared" si="9"/>
        <v>1316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1316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3616</v>
      </c>
      <c r="CR26" s="283">
        <f t="shared" si="32"/>
        <v>3408</v>
      </c>
      <c r="CS26" s="283">
        <v>0</v>
      </c>
      <c r="CT26" s="283">
        <v>0</v>
      </c>
      <c r="CU26" s="283">
        <v>729</v>
      </c>
      <c r="CV26" s="283">
        <v>2579</v>
      </c>
      <c r="CW26" s="283">
        <v>100</v>
      </c>
      <c r="CX26" s="283">
        <v>0</v>
      </c>
      <c r="CY26" s="283">
        <f t="shared" si="34"/>
        <v>208</v>
      </c>
      <c r="CZ26" s="283">
        <v>0</v>
      </c>
      <c r="DA26" s="283">
        <v>0</v>
      </c>
      <c r="DB26" s="283">
        <v>146</v>
      </c>
      <c r="DC26" s="283">
        <v>59</v>
      </c>
      <c r="DD26" s="283">
        <v>3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3764</v>
      </c>
      <c r="DV26" s="283">
        <v>3764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38350</v>
      </c>
      <c r="E27" s="283">
        <f t="shared" si="1"/>
        <v>23995</v>
      </c>
      <c r="F27" s="283">
        <f t="shared" si="2"/>
        <v>23417</v>
      </c>
      <c r="G27" s="283">
        <v>0</v>
      </c>
      <c r="H27" s="283">
        <v>23417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578</v>
      </c>
      <c r="N27" s="283">
        <v>0</v>
      </c>
      <c r="O27" s="283">
        <v>578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1617</v>
      </c>
      <c r="U27" s="283">
        <f t="shared" si="7"/>
        <v>1201</v>
      </c>
      <c r="V27" s="283">
        <v>0</v>
      </c>
      <c r="W27" s="283">
        <v>0</v>
      </c>
      <c r="X27" s="283">
        <v>861</v>
      </c>
      <c r="Y27" s="283">
        <v>0</v>
      </c>
      <c r="Z27" s="283">
        <v>0</v>
      </c>
      <c r="AA27" s="283">
        <v>340</v>
      </c>
      <c r="AB27" s="283">
        <f t="shared" si="9"/>
        <v>416</v>
      </c>
      <c r="AC27" s="283">
        <v>0</v>
      </c>
      <c r="AD27" s="283">
        <v>0</v>
      </c>
      <c r="AE27" s="283">
        <v>416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7225</v>
      </c>
      <c r="CR27" s="283">
        <f t="shared" si="32"/>
        <v>7191</v>
      </c>
      <c r="CS27" s="283">
        <v>0</v>
      </c>
      <c r="CT27" s="283">
        <v>0</v>
      </c>
      <c r="CU27" s="283">
        <v>0</v>
      </c>
      <c r="CV27" s="283">
        <v>7191</v>
      </c>
      <c r="CW27" s="283">
        <v>0</v>
      </c>
      <c r="CX27" s="283">
        <v>0</v>
      </c>
      <c r="CY27" s="283">
        <f t="shared" si="34"/>
        <v>34</v>
      </c>
      <c r="CZ27" s="283">
        <v>0</v>
      </c>
      <c r="DA27" s="283">
        <v>0</v>
      </c>
      <c r="DB27" s="283">
        <v>0</v>
      </c>
      <c r="DC27" s="283">
        <v>34</v>
      </c>
      <c r="DD27" s="283">
        <v>0</v>
      </c>
      <c r="DE27" s="283">
        <v>0</v>
      </c>
      <c r="DF27" s="283">
        <f t="shared" si="36"/>
        <v>4950</v>
      </c>
      <c r="DG27" s="283">
        <f t="shared" si="37"/>
        <v>3027</v>
      </c>
      <c r="DH27" s="283">
        <v>0</v>
      </c>
      <c r="DI27" s="283">
        <v>0</v>
      </c>
      <c r="DJ27" s="283">
        <v>0</v>
      </c>
      <c r="DK27" s="283">
        <v>0</v>
      </c>
      <c r="DL27" s="283">
        <v>3027</v>
      </c>
      <c r="DM27" s="283">
        <v>0</v>
      </c>
      <c r="DN27" s="283">
        <f t="shared" si="39"/>
        <v>1923</v>
      </c>
      <c r="DO27" s="283">
        <v>0</v>
      </c>
      <c r="DP27" s="283">
        <v>0</v>
      </c>
      <c r="DQ27" s="283">
        <v>0</v>
      </c>
      <c r="DR27" s="283">
        <v>0</v>
      </c>
      <c r="DS27" s="283">
        <v>1923</v>
      </c>
      <c r="DT27" s="283">
        <v>0</v>
      </c>
      <c r="DU27" s="283">
        <f t="shared" si="41"/>
        <v>563</v>
      </c>
      <c r="DV27" s="283">
        <v>563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12563</v>
      </c>
      <c r="E28" s="283">
        <f t="shared" si="1"/>
        <v>11060</v>
      </c>
      <c r="F28" s="283">
        <f t="shared" si="2"/>
        <v>9783</v>
      </c>
      <c r="G28" s="283">
        <v>0</v>
      </c>
      <c r="H28" s="283">
        <v>9650</v>
      </c>
      <c r="I28" s="283">
        <v>0</v>
      </c>
      <c r="J28" s="283">
        <v>0</v>
      </c>
      <c r="K28" s="283">
        <v>0</v>
      </c>
      <c r="L28" s="283">
        <v>133</v>
      </c>
      <c r="M28" s="283">
        <f t="shared" si="4"/>
        <v>1277</v>
      </c>
      <c r="N28" s="283">
        <v>0</v>
      </c>
      <c r="O28" s="283">
        <v>1277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422</v>
      </c>
      <c r="CR28" s="283">
        <f t="shared" si="32"/>
        <v>422</v>
      </c>
      <c r="CS28" s="283">
        <v>0</v>
      </c>
      <c r="CT28" s="283">
        <v>0</v>
      </c>
      <c r="CU28" s="283">
        <v>0</v>
      </c>
      <c r="CV28" s="283">
        <v>422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971</v>
      </c>
      <c r="DV28" s="283">
        <v>971</v>
      </c>
      <c r="DW28" s="283">
        <v>0</v>
      </c>
      <c r="DX28" s="283">
        <v>0</v>
      </c>
      <c r="DY28" s="283">
        <v>0</v>
      </c>
      <c r="DZ28" s="283">
        <f t="shared" si="42"/>
        <v>110</v>
      </c>
      <c r="EA28" s="283">
        <f t="shared" si="43"/>
        <v>110</v>
      </c>
      <c r="EB28" s="283">
        <v>0</v>
      </c>
      <c r="EC28" s="283">
        <v>0</v>
      </c>
      <c r="ED28" s="283">
        <v>110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29641</v>
      </c>
      <c r="E29" s="283">
        <f t="shared" si="1"/>
        <v>21920</v>
      </c>
      <c r="F29" s="283">
        <f t="shared" si="2"/>
        <v>20923</v>
      </c>
      <c r="G29" s="283">
        <v>0</v>
      </c>
      <c r="H29" s="283">
        <v>20819</v>
      </c>
      <c r="I29" s="283">
        <v>0</v>
      </c>
      <c r="J29" s="283">
        <v>0</v>
      </c>
      <c r="K29" s="283">
        <v>0</v>
      </c>
      <c r="L29" s="283">
        <v>104</v>
      </c>
      <c r="M29" s="283">
        <f t="shared" si="4"/>
        <v>997</v>
      </c>
      <c r="N29" s="283">
        <v>0</v>
      </c>
      <c r="O29" s="283">
        <v>943</v>
      </c>
      <c r="P29" s="283">
        <v>0</v>
      </c>
      <c r="Q29" s="283">
        <v>0</v>
      </c>
      <c r="R29" s="283">
        <v>0</v>
      </c>
      <c r="S29" s="283">
        <v>54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7721</v>
      </c>
      <c r="CR29" s="283">
        <f t="shared" si="32"/>
        <v>6844</v>
      </c>
      <c r="CS29" s="283">
        <v>0</v>
      </c>
      <c r="CT29" s="283">
        <v>0</v>
      </c>
      <c r="CU29" s="283">
        <v>1292</v>
      </c>
      <c r="CV29" s="283">
        <v>5434</v>
      </c>
      <c r="CW29" s="283">
        <v>0</v>
      </c>
      <c r="CX29" s="283">
        <v>118</v>
      </c>
      <c r="CY29" s="283">
        <f t="shared" si="34"/>
        <v>877</v>
      </c>
      <c r="CZ29" s="283">
        <v>0</v>
      </c>
      <c r="DA29" s="283">
        <v>0</v>
      </c>
      <c r="DB29" s="283">
        <v>592</v>
      </c>
      <c r="DC29" s="283">
        <v>0</v>
      </c>
      <c r="DD29" s="283">
        <v>0</v>
      </c>
      <c r="DE29" s="283">
        <v>285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26968</v>
      </c>
      <c r="E30" s="283">
        <f t="shared" si="1"/>
        <v>22274</v>
      </c>
      <c r="F30" s="283">
        <f t="shared" si="2"/>
        <v>21290</v>
      </c>
      <c r="G30" s="283">
        <v>0</v>
      </c>
      <c r="H30" s="283">
        <v>21231</v>
      </c>
      <c r="I30" s="283">
        <v>0</v>
      </c>
      <c r="J30" s="283">
        <v>0</v>
      </c>
      <c r="K30" s="283">
        <v>59</v>
      </c>
      <c r="L30" s="283">
        <v>0</v>
      </c>
      <c r="M30" s="283">
        <f t="shared" si="4"/>
        <v>984</v>
      </c>
      <c r="N30" s="283">
        <v>0</v>
      </c>
      <c r="O30" s="283">
        <v>984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171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171</v>
      </c>
      <c r="AR30" s="283">
        <v>0</v>
      </c>
      <c r="AS30" s="283">
        <v>0</v>
      </c>
      <c r="AT30" s="283">
        <v>0</v>
      </c>
      <c r="AU30" s="283">
        <v>0</v>
      </c>
      <c r="AV30" s="283">
        <v>171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2126</v>
      </c>
      <c r="CR30" s="283">
        <f t="shared" si="32"/>
        <v>1310</v>
      </c>
      <c r="CS30" s="283">
        <v>0</v>
      </c>
      <c r="CT30" s="283">
        <v>0</v>
      </c>
      <c r="CU30" s="283">
        <v>531</v>
      </c>
      <c r="CV30" s="283">
        <v>701</v>
      </c>
      <c r="CW30" s="283">
        <v>0</v>
      </c>
      <c r="CX30" s="283">
        <v>78</v>
      </c>
      <c r="CY30" s="283">
        <f t="shared" si="34"/>
        <v>816</v>
      </c>
      <c r="CZ30" s="283">
        <v>0</v>
      </c>
      <c r="DA30" s="283">
        <v>0</v>
      </c>
      <c r="DB30" s="283">
        <v>368</v>
      </c>
      <c r="DC30" s="283">
        <v>83</v>
      </c>
      <c r="DD30" s="283">
        <v>0</v>
      </c>
      <c r="DE30" s="283">
        <v>365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2397</v>
      </c>
      <c r="DV30" s="283">
        <v>2099</v>
      </c>
      <c r="DW30" s="283">
        <v>0</v>
      </c>
      <c r="DX30" s="283">
        <v>298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15598</v>
      </c>
      <c r="E31" s="283">
        <f t="shared" si="1"/>
        <v>12696</v>
      </c>
      <c r="F31" s="283">
        <f t="shared" si="2"/>
        <v>12621</v>
      </c>
      <c r="G31" s="283">
        <v>0</v>
      </c>
      <c r="H31" s="283">
        <v>12621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75</v>
      </c>
      <c r="N31" s="283">
        <v>0</v>
      </c>
      <c r="O31" s="283">
        <v>75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2226</v>
      </c>
      <c r="CR31" s="283">
        <f t="shared" si="32"/>
        <v>1320</v>
      </c>
      <c r="CS31" s="283">
        <v>0</v>
      </c>
      <c r="CT31" s="283">
        <v>0</v>
      </c>
      <c r="CU31" s="283">
        <v>350</v>
      </c>
      <c r="CV31" s="283">
        <v>878</v>
      </c>
      <c r="CW31" s="283">
        <v>18</v>
      </c>
      <c r="CX31" s="283">
        <v>74</v>
      </c>
      <c r="CY31" s="283">
        <f t="shared" si="34"/>
        <v>906</v>
      </c>
      <c r="CZ31" s="283">
        <v>0</v>
      </c>
      <c r="DA31" s="283">
        <v>443</v>
      </c>
      <c r="DB31" s="283">
        <v>133</v>
      </c>
      <c r="DC31" s="283">
        <v>1</v>
      </c>
      <c r="DD31" s="283">
        <v>0</v>
      </c>
      <c r="DE31" s="283">
        <v>329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676</v>
      </c>
      <c r="DV31" s="283">
        <v>676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54398</v>
      </c>
      <c r="E32" s="283">
        <f t="shared" si="1"/>
        <v>45784</v>
      </c>
      <c r="F32" s="283">
        <f t="shared" si="2"/>
        <v>43562</v>
      </c>
      <c r="G32" s="283">
        <v>0</v>
      </c>
      <c r="H32" s="283">
        <v>43562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2222</v>
      </c>
      <c r="N32" s="283">
        <v>0</v>
      </c>
      <c r="O32" s="283">
        <v>2222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3666</v>
      </c>
      <c r="U32" s="283">
        <f t="shared" si="7"/>
        <v>1845</v>
      </c>
      <c r="V32" s="283">
        <v>0</v>
      </c>
      <c r="W32" s="283">
        <v>0</v>
      </c>
      <c r="X32" s="283">
        <v>1343</v>
      </c>
      <c r="Y32" s="283">
        <v>0</v>
      </c>
      <c r="Z32" s="283">
        <v>2</v>
      </c>
      <c r="AA32" s="283">
        <v>500</v>
      </c>
      <c r="AB32" s="283">
        <f t="shared" si="9"/>
        <v>1821</v>
      </c>
      <c r="AC32" s="283">
        <v>0</v>
      </c>
      <c r="AD32" s="283">
        <v>0</v>
      </c>
      <c r="AE32" s="283">
        <v>32</v>
      </c>
      <c r="AF32" s="283">
        <v>0</v>
      </c>
      <c r="AG32" s="283">
        <v>0</v>
      </c>
      <c r="AH32" s="283">
        <v>1789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4948</v>
      </c>
      <c r="CR32" s="283">
        <f t="shared" si="32"/>
        <v>4948</v>
      </c>
      <c r="CS32" s="283">
        <v>0</v>
      </c>
      <c r="CT32" s="283">
        <v>0</v>
      </c>
      <c r="CU32" s="283">
        <v>0</v>
      </c>
      <c r="CV32" s="283">
        <v>4948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26334</v>
      </c>
      <c r="E33" s="283">
        <f t="shared" si="1"/>
        <v>19187</v>
      </c>
      <c r="F33" s="283">
        <f t="shared" si="2"/>
        <v>19144</v>
      </c>
      <c r="G33" s="283">
        <v>0</v>
      </c>
      <c r="H33" s="283">
        <v>19144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43</v>
      </c>
      <c r="N33" s="283">
        <v>0</v>
      </c>
      <c r="O33" s="283">
        <v>43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1314</v>
      </c>
      <c r="U33" s="283">
        <f t="shared" si="7"/>
        <v>154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154</v>
      </c>
      <c r="AB33" s="283">
        <f t="shared" si="9"/>
        <v>1160</v>
      </c>
      <c r="AC33" s="283">
        <v>0</v>
      </c>
      <c r="AD33" s="283">
        <v>0</v>
      </c>
      <c r="AE33" s="283">
        <v>0</v>
      </c>
      <c r="AF33" s="283">
        <v>291</v>
      </c>
      <c r="AG33" s="283">
        <v>3</v>
      </c>
      <c r="AH33" s="283">
        <v>866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2487</v>
      </c>
      <c r="CR33" s="283">
        <f t="shared" si="32"/>
        <v>2391</v>
      </c>
      <c r="CS33" s="283">
        <v>0</v>
      </c>
      <c r="CT33" s="283">
        <v>196</v>
      </c>
      <c r="CU33" s="283">
        <v>2195</v>
      </c>
      <c r="CV33" s="283">
        <v>0</v>
      </c>
      <c r="CW33" s="283">
        <v>0</v>
      </c>
      <c r="CX33" s="283">
        <v>0</v>
      </c>
      <c r="CY33" s="283">
        <f t="shared" si="34"/>
        <v>96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96</v>
      </c>
      <c r="DF33" s="283">
        <f t="shared" si="36"/>
        <v>24</v>
      </c>
      <c r="DG33" s="283">
        <f t="shared" si="37"/>
        <v>24</v>
      </c>
      <c r="DH33" s="283">
        <v>0</v>
      </c>
      <c r="DI33" s="283">
        <v>0</v>
      </c>
      <c r="DJ33" s="283">
        <v>0</v>
      </c>
      <c r="DK33" s="283">
        <v>0</v>
      </c>
      <c r="DL33" s="283">
        <v>24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3322</v>
      </c>
      <c r="DV33" s="283">
        <v>3322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20825.030000000002</v>
      </c>
      <c r="E34" s="283">
        <f t="shared" si="1"/>
        <v>16967.86</v>
      </c>
      <c r="F34" s="283">
        <f t="shared" si="2"/>
        <v>16806.73</v>
      </c>
      <c r="G34" s="283">
        <v>0</v>
      </c>
      <c r="H34" s="283">
        <v>16806.73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161.13</v>
      </c>
      <c r="N34" s="283">
        <v>0</v>
      </c>
      <c r="O34" s="283">
        <v>161.13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2825.33</v>
      </c>
      <c r="U34" s="283">
        <f t="shared" si="7"/>
        <v>1994.97</v>
      </c>
      <c r="V34" s="283">
        <v>0</v>
      </c>
      <c r="W34" s="283">
        <v>0</v>
      </c>
      <c r="X34" s="283">
        <v>366.63</v>
      </c>
      <c r="Y34" s="283">
        <v>1561.64</v>
      </c>
      <c r="Z34" s="283">
        <v>5.63</v>
      </c>
      <c r="AA34" s="283">
        <v>61.07</v>
      </c>
      <c r="AB34" s="283">
        <f t="shared" si="9"/>
        <v>830.36</v>
      </c>
      <c r="AC34" s="283">
        <v>0</v>
      </c>
      <c r="AD34" s="283">
        <v>0</v>
      </c>
      <c r="AE34" s="283">
        <v>83.08</v>
      </c>
      <c r="AF34" s="283">
        <v>0</v>
      </c>
      <c r="AG34" s="283">
        <v>0</v>
      </c>
      <c r="AH34" s="283">
        <v>747.28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0</v>
      </c>
      <c r="CR34" s="283">
        <f t="shared" si="32"/>
        <v>0</v>
      </c>
      <c r="CS34" s="283">
        <v>0</v>
      </c>
      <c r="CT34" s="283">
        <v>0</v>
      </c>
      <c r="CU34" s="283">
        <v>0</v>
      </c>
      <c r="CV34" s="283">
        <v>0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1031.8399999999999</v>
      </c>
      <c r="DV34" s="283">
        <v>1031.8399999999999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21679</v>
      </c>
      <c r="E35" s="283">
        <f t="shared" si="1"/>
        <v>18365</v>
      </c>
      <c r="F35" s="283">
        <f t="shared" si="2"/>
        <v>16205</v>
      </c>
      <c r="G35" s="283">
        <v>0</v>
      </c>
      <c r="H35" s="283">
        <v>16178</v>
      </c>
      <c r="I35" s="283">
        <v>0</v>
      </c>
      <c r="J35" s="283">
        <v>0</v>
      </c>
      <c r="K35" s="283">
        <v>0</v>
      </c>
      <c r="L35" s="283">
        <v>27</v>
      </c>
      <c r="M35" s="283">
        <f t="shared" si="4"/>
        <v>2160</v>
      </c>
      <c r="N35" s="283">
        <v>0</v>
      </c>
      <c r="O35" s="283">
        <v>2160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0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2588</v>
      </c>
      <c r="CR35" s="283">
        <f t="shared" si="32"/>
        <v>2115</v>
      </c>
      <c r="CS35" s="283">
        <v>0</v>
      </c>
      <c r="CT35" s="283">
        <v>0</v>
      </c>
      <c r="CU35" s="283">
        <v>0</v>
      </c>
      <c r="CV35" s="283">
        <v>2098</v>
      </c>
      <c r="CW35" s="283">
        <v>17</v>
      </c>
      <c r="CX35" s="283">
        <v>0</v>
      </c>
      <c r="CY35" s="283">
        <f t="shared" si="34"/>
        <v>473</v>
      </c>
      <c r="CZ35" s="283">
        <v>0</v>
      </c>
      <c r="DA35" s="283">
        <v>0</v>
      </c>
      <c r="DB35" s="283">
        <v>0</v>
      </c>
      <c r="DC35" s="283">
        <v>463</v>
      </c>
      <c r="DD35" s="283">
        <v>10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726</v>
      </c>
      <c r="EA35" s="283">
        <f t="shared" si="43"/>
        <v>168</v>
      </c>
      <c r="EB35" s="283">
        <v>0</v>
      </c>
      <c r="EC35" s="283">
        <v>0</v>
      </c>
      <c r="ED35" s="283">
        <v>146</v>
      </c>
      <c r="EE35" s="283">
        <v>0</v>
      </c>
      <c r="EF35" s="283">
        <v>0</v>
      </c>
      <c r="EG35" s="283">
        <v>22</v>
      </c>
      <c r="EH35" s="283">
        <f t="shared" si="45"/>
        <v>558</v>
      </c>
      <c r="EI35" s="283">
        <v>0</v>
      </c>
      <c r="EJ35" s="283">
        <v>0</v>
      </c>
      <c r="EK35" s="283">
        <v>558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32903</v>
      </c>
      <c r="E36" s="283">
        <f t="shared" si="1"/>
        <v>26540</v>
      </c>
      <c r="F36" s="283">
        <f t="shared" si="2"/>
        <v>25698</v>
      </c>
      <c r="G36" s="283">
        <v>0</v>
      </c>
      <c r="H36" s="283">
        <v>25698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842</v>
      </c>
      <c r="N36" s="283">
        <v>0</v>
      </c>
      <c r="O36" s="283">
        <v>842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1689</v>
      </c>
      <c r="U36" s="283">
        <f t="shared" si="7"/>
        <v>1526</v>
      </c>
      <c r="V36" s="283">
        <v>0</v>
      </c>
      <c r="W36" s="283">
        <v>0</v>
      </c>
      <c r="X36" s="283">
        <v>484</v>
      </c>
      <c r="Y36" s="283">
        <v>0</v>
      </c>
      <c r="Z36" s="283">
        <v>0</v>
      </c>
      <c r="AA36" s="283">
        <v>1042</v>
      </c>
      <c r="AB36" s="283">
        <f t="shared" si="9"/>
        <v>163</v>
      </c>
      <c r="AC36" s="283">
        <v>0</v>
      </c>
      <c r="AD36" s="283">
        <v>0</v>
      </c>
      <c r="AE36" s="283">
        <v>11</v>
      </c>
      <c r="AF36" s="283">
        <v>0</v>
      </c>
      <c r="AG36" s="283">
        <v>0</v>
      </c>
      <c r="AH36" s="283">
        <v>152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4668</v>
      </c>
      <c r="CR36" s="283">
        <f t="shared" si="32"/>
        <v>4668</v>
      </c>
      <c r="CS36" s="283">
        <v>0</v>
      </c>
      <c r="CT36" s="283">
        <v>0</v>
      </c>
      <c r="CU36" s="283">
        <v>0</v>
      </c>
      <c r="CV36" s="283">
        <v>4628</v>
      </c>
      <c r="CW36" s="283">
        <v>40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6</v>
      </c>
      <c r="DV36" s="283">
        <v>6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18876</v>
      </c>
      <c r="E37" s="283">
        <f t="shared" si="1"/>
        <v>15593</v>
      </c>
      <c r="F37" s="283">
        <f t="shared" si="2"/>
        <v>14328</v>
      </c>
      <c r="G37" s="283">
        <v>0</v>
      </c>
      <c r="H37" s="283">
        <v>14328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1265</v>
      </c>
      <c r="N37" s="283">
        <v>0</v>
      </c>
      <c r="O37" s="283">
        <v>1265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615</v>
      </c>
      <c r="U37" s="283">
        <f t="shared" si="7"/>
        <v>547</v>
      </c>
      <c r="V37" s="283">
        <v>0</v>
      </c>
      <c r="W37" s="283">
        <v>0</v>
      </c>
      <c r="X37" s="283">
        <v>324</v>
      </c>
      <c r="Y37" s="283">
        <v>0</v>
      </c>
      <c r="Z37" s="283">
        <v>0</v>
      </c>
      <c r="AA37" s="283">
        <v>223</v>
      </c>
      <c r="AB37" s="283">
        <f t="shared" si="9"/>
        <v>68</v>
      </c>
      <c r="AC37" s="283">
        <v>0</v>
      </c>
      <c r="AD37" s="283">
        <v>0</v>
      </c>
      <c r="AE37" s="283">
        <v>6</v>
      </c>
      <c r="AF37" s="283">
        <v>0</v>
      </c>
      <c r="AG37" s="283">
        <v>0</v>
      </c>
      <c r="AH37" s="283">
        <v>62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2668</v>
      </c>
      <c r="CR37" s="283">
        <f t="shared" si="32"/>
        <v>2668</v>
      </c>
      <c r="CS37" s="283">
        <v>0</v>
      </c>
      <c r="CT37" s="283">
        <v>0</v>
      </c>
      <c r="CU37" s="283">
        <v>0</v>
      </c>
      <c r="CV37" s="283">
        <v>2668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15826</v>
      </c>
      <c r="E38" s="283">
        <f t="shared" si="1"/>
        <v>13872</v>
      </c>
      <c r="F38" s="283">
        <f t="shared" si="2"/>
        <v>13292</v>
      </c>
      <c r="G38" s="283">
        <v>0</v>
      </c>
      <c r="H38" s="283">
        <v>13292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580</v>
      </c>
      <c r="N38" s="283">
        <v>0</v>
      </c>
      <c r="O38" s="283">
        <v>580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203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203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203</v>
      </c>
      <c r="CQ38" s="283">
        <f t="shared" si="31"/>
        <v>1580</v>
      </c>
      <c r="CR38" s="283">
        <f t="shared" si="32"/>
        <v>869</v>
      </c>
      <c r="CS38" s="283">
        <v>0</v>
      </c>
      <c r="CT38" s="283">
        <v>0</v>
      </c>
      <c r="CU38" s="283">
        <v>165</v>
      </c>
      <c r="CV38" s="283">
        <v>488</v>
      </c>
      <c r="CW38" s="283">
        <v>8</v>
      </c>
      <c r="CX38" s="283">
        <v>208</v>
      </c>
      <c r="CY38" s="283">
        <f t="shared" si="34"/>
        <v>711</v>
      </c>
      <c r="CZ38" s="283">
        <v>0</v>
      </c>
      <c r="DA38" s="283">
        <v>0</v>
      </c>
      <c r="DB38" s="283">
        <v>53</v>
      </c>
      <c r="DC38" s="283">
        <v>158</v>
      </c>
      <c r="DD38" s="283">
        <v>8</v>
      </c>
      <c r="DE38" s="283">
        <v>492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0</v>
      </c>
      <c r="DV38" s="283">
        <v>0</v>
      </c>
      <c r="DW38" s="283">
        <v>0</v>
      </c>
      <c r="DX38" s="283">
        <v>0</v>
      </c>
      <c r="DY38" s="283">
        <v>0</v>
      </c>
      <c r="DZ38" s="283">
        <f t="shared" si="42"/>
        <v>171</v>
      </c>
      <c r="EA38" s="283">
        <f t="shared" si="43"/>
        <v>129</v>
      </c>
      <c r="EB38" s="283">
        <v>0</v>
      </c>
      <c r="EC38" s="283">
        <v>0</v>
      </c>
      <c r="ED38" s="283">
        <v>129</v>
      </c>
      <c r="EE38" s="283">
        <v>0</v>
      </c>
      <c r="EF38" s="283">
        <v>0</v>
      </c>
      <c r="EG38" s="283">
        <v>0</v>
      </c>
      <c r="EH38" s="283">
        <f t="shared" si="45"/>
        <v>42</v>
      </c>
      <c r="EI38" s="283">
        <v>0</v>
      </c>
      <c r="EJ38" s="283">
        <v>0</v>
      </c>
      <c r="EK38" s="283">
        <v>42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47">SUM(E39,T39,AI39,AX39,BM39,CB39,CQ39,DF39,DU39,DZ39)</f>
        <v>14538</v>
      </c>
      <c r="E39" s="283">
        <f t="shared" ref="E39:E70" si="48">SUM(F39,M39)</f>
        <v>11830</v>
      </c>
      <c r="F39" s="283">
        <f t="shared" ref="F39:F70" si="49">SUM(G39:L39)</f>
        <v>7611</v>
      </c>
      <c r="G39" s="283">
        <v>0</v>
      </c>
      <c r="H39" s="283">
        <v>7595</v>
      </c>
      <c r="I39" s="283">
        <v>0</v>
      </c>
      <c r="J39" s="283">
        <v>16</v>
      </c>
      <c r="K39" s="283">
        <v>0</v>
      </c>
      <c r="L39" s="283">
        <v>0</v>
      </c>
      <c r="M39" s="283">
        <f t="shared" ref="M39:M70" si="50">SUM(N39:S39)</f>
        <v>4219</v>
      </c>
      <c r="N39" s="283">
        <v>0</v>
      </c>
      <c r="O39" s="283">
        <v>4219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0</v>
      </c>
      <c r="U39" s="283">
        <f t="shared" ref="U39:U70" si="52">SUM(V39:AA39)</f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ref="AB39:AB70" si="53">SUM(AC39:AH39)</f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ref="AI39:AI70" si="54">SUM(AJ39,AQ39)</f>
        <v>0</v>
      </c>
      <c r="AJ39" s="283">
        <f t="shared" ref="AJ39:AJ70" si="55">SUM(AK39:AP39)</f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ref="AQ39:AQ70" si="56">SUM(AR39:AW39)</f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0</v>
      </c>
      <c r="CC39" s="283">
        <f t="shared" ref="CC39:CC70" si="64">SUM(CD39:CI39)</f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1482</v>
      </c>
      <c r="CR39" s="283">
        <f t="shared" ref="CR39:CR70" si="67">SUM(CS39:CX39)</f>
        <v>1175</v>
      </c>
      <c r="CS39" s="283">
        <v>0</v>
      </c>
      <c r="CT39" s="283">
        <v>0</v>
      </c>
      <c r="CU39" s="283">
        <v>78</v>
      </c>
      <c r="CV39" s="283">
        <v>1096</v>
      </c>
      <c r="CW39" s="283">
        <v>0</v>
      </c>
      <c r="CX39" s="283">
        <v>1</v>
      </c>
      <c r="CY39" s="283">
        <f t="shared" ref="CY39:CY70" si="68">SUM(CZ39:DE39)</f>
        <v>307</v>
      </c>
      <c r="CZ39" s="283">
        <v>0</v>
      </c>
      <c r="DA39" s="283">
        <v>0</v>
      </c>
      <c r="DB39" s="283">
        <v>10</v>
      </c>
      <c r="DC39" s="283">
        <v>288</v>
      </c>
      <c r="DD39" s="283">
        <v>0</v>
      </c>
      <c r="DE39" s="283">
        <v>9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1036</v>
      </c>
      <c r="DV39" s="283">
        <v>976</v>
      </c>
      <c r="DW39" s="283">
        <v>0</v>
      </c>
      <c r="DX39" s="283">
        <v>60</v>
      </c>
      <c r="DY39" s="283">
        <v>0</v>
      </c>
      <c r="DZ39" s="283">
        <f t="shared" ref="DZ39:DZ70" si="73">SUM(EA39,EH39)</f>
        <v>190</v>
      </c>
      <c r="EA39" s="283">
        <f t="shared" ref="EA39:EA70" si="74">SUM(EB39:EG39)</f>
        <v>144</v>
      </c>
      <c r="EB39" s="283">
        <v>0</v>
      </c>
      <c r="EC39" s="283">
        <v>0</v>
      </c>
      <c r="ED39" s="283">
        <v>144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46</v>
      </c>
      <c r="EI39" s="283">
        <v>0</v>
      </c>
      <c r="EJ39" s="283">
        <v>0</v>
      </c>
      <c r="EK39" s="283">
        <v>46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47"/>
        <v>9925</v>
      </c>
      <c r="E40" s="283">
        <f t="shared" si="48"/>
        <v>9324</v>
      </c>
      <c r="F40" s="283">
        <f t="shared" si="49"/>
        <v>7139</v>
      </c>
      <c r="G40" s="283">
        <v>0</v>
      </c>
      <c r="H40" s="283">
        <v>7025</v>
      </c>
      <c r="I40" s="283">
        <v>0</v>
      </c>
      <c r="J40" s="283">
        <v>108</v>
      </c>
      <c r="K40" s="283">
        <v>0</v>
      </c>
      <c r="L40" s="283">
        <v>6</v>
      </c>
      <c r="M40" s="283">
        <f t="shared" si="50"/>
        <v>2185</v>
      </c>
      <c r="N40" s="283">
        <v>0</v>
      </c>
      <c r="O40" s="283">
        <v>1246</v>
      </c>
      <c r="P40" s="283">
        <v>0</v>
      </c>
      <c r="Q40" s="283">
        <v>6</v>
      </c>
      <c r="R40" s="283">
        <v>14</v>
      </c>
      <c r="S40" s="283">
        <v>919</v>
      </c>
      <c r="T40" s="283">
        <f t="shared" si="51"/>
        <v>0</v>
      </c>
      <c r="U40" s="283">
        <f t="shared" si="52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53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54"/>
        <v>0</v>
      </c>
      <c r="AJ40" s="283">
        <f t="shared" si="55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56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0</v>
      </c>
      <c r="BN40" s="283">
        <f t="shared" si="61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62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0</v>
      </c>
      <c r="CC40" s="283">
        <f t="shared" si="64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102</v>
      </c>
      <c r="CR40" s="283">
        <f t="shared" si="67"/>
        <v>97</v>
      </c>
      <c r="CS40" s="283">
        <v>0</v>
      </c>
      <c r="CT40" s="283">
        <v>0</v>
      </c>
      <c r="CU40" s="283">
        <v>0</v>
      </c>
      <c r="CV40" s="283">
        <v>97</v>
      </c>
      <c r="CW40" s="283">
        <v>0</v>
      </c>
      <c r="CX40" s="283">
        <v>0</v>
      </c>
      <c r="CY40" s="283">
        <f t="shared" si="68"/>
        <v>5</v>
      </c>
      <c r="CZ40" s="283">
        <v>0</v>
      </c>
      <c r="DA40" s="283">
        <v>0</v>
      </c>
      <c r="DB40" s="283">
        <v>0</v>
      </c>
      <c r="DC40" s="283">
        <v>5</v>
      </c>
      <c r="DD40" s="283">
        <v>0</v>
      </c>
      <c r="DE40" s="283">
        <v>0</v>
      </c>
      <c r="DF40" s="283">
        <f t="shared" si="69"/>
        <v>0</v>
      </c>
      <c r="DG40" s="283">
        <f t="shared" si="70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499</v>
      </c>
      <c r="DV40" s="283">
        <v>421</v>
      </c>
      <c r="DW40" s="283">
        <v>0</v>
      </c>
      <c r="DX40" s="283">
        <v>78</v>
      </c>
      <c r="DY40" s="283">
        <v>0</v>
      </c>
      <c r="DZ40" s="283">
        <f t="shared" si="73"/>
        <v>0</v>
      </c>
      <c r="EA40" s="283">
        <f t="shared" si="74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7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25149</v>
      </c>
      <c r="E41" s="283">
        <f t="shared" si="48"/>
        <v>20514</v>
      </c>
      <c r="F41" s="283">
        <f t="shared" si="49"/>
        <v>18292</v>
      </c>
      <c r="G41" s="283">
        <v>0</v>
      </c>
      <c r="H41" s="283">
        <v>18292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50"/>
        <v>2222</v>
      </c>
      <c r="N41" s="283">
        <v>0</v>
      </c>
      <c r="O41" s="283">
        <v>2222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1760</v>
      </c>
      <c r="U41" s="283">
        <f t="shared" si="52"/>
        <v>1603</v>
      </c>
      <c r="V41" s="283">
        <v>0</v>
      </c>
      <c r="W41" s="283">
        <v>0</v>
      </c>
      <c r="X41" s="283">
        <v>825</v>
      </c>
      <c r="Y41" s="283">
        <v>778</v>
      </c>
      <c r="Z41" s="283">
        <v>0</v>
      </c>
      <c r="AA41" s="283">
        <v>0</v>
      </c>
      <c r="AB41" s="283">
        <f t="shared" si="53"/>
        <v>157</v>
      </c>
      <c r="AC41" s="283">
        <v>0</v>
      </c>
      <c r="AD41" s="283">
        <v>0</v>
      </c>
      <c r="AE41" s="283">
        <v>157</v>
      </c>
      <c r="AF41" s="283">
        <v>0</v>
      </c>
      <c r="AG41" s="283">
        <v>0</v>
      </c>
      <c r="AH41" s="283">
        <v>0</v>
      </c>
      <c r="AI41" s="283">
        <f t="shared" si="54"/>
        <v>0</v>
      </c>
      <c r="AJ41" s="283">
        <f t="shared" si="55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579</v>
      </c>
      <c r="CR41" s="283">
        <f t="shared" si="67"/>
        <v>563</v>
      </c>
      <c r="CS41" s="283">
        <v>0</v>
      </c>
      <c r="CT41" s="283">
        <v>0</v>
      </c>
      <c r="CU41" s="283">
        <v>0</v>
      </c>
      <c r="CV41" s="283">
        <v>563</v>
      </c>
      <c r="CW41" s="283">
        <v>0</v>
      </c>
      <c r="CX41" s="283">
        <v>0</v>
      </c>
      <c r="CY41" s="283">
        <f t="shared" si="68"/>
        <v>16</v>
      </c>
      <c r="CZ41" s="283">
        <v>0</v>
      </c>
      <c r="DA41" s="283">
        <v>0</v>
      </c>
      <c r="DB41" s="283">
        <v>0</v>
      </c>
      <c r="DC41" s="283">
        <v>16</v>
      </c>
      <c r="DD41" s="283">
        <v>0</v>
      </c>
      <c r="DE41" s="283">
        <v>0</v>
      </c>
      <c r="DF41" s="283">
        <f t="shared" si="69"/>
        <v>0</v>
      </c>
      <c r="DG41" s="283">
        <f t="shared" si="70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2296</v>
      </c>
      <c r="DV41" s="283">
        <v>1254</v>
      </c>
      <c r="DW41" s="283">
        <v>0</v>
      </c>
      <c r="DX41" s="283">
        <v>1042</v>
      </c>
      <c r="DY41" s="283">
        <v>0</v>
      </c>
      <c r="DZ41" s="283">
        <f t="shared" si="73"/>
        <v>0</v>
      </c>
      <c r="EA41" s="283">
        <f t="shared" si="74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7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13731</v>
      </c>
      <c r="E42" s="283">
        <f t="shared" si="48"/>
        <v>11551</v>
      </c>
      <c r="F42" s="283">
        <f t="shared" si="49"/>
        <v>11172</v>
      </c>
      <c r="G42" s="283">
        <v>0</v>
      </c>
      <c r="H42" s="283">
        <v>11172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50"/>
        <v>379</v>
      </c>
      <c r="N42" s="283">
        <v>0</v>
      </c>
      <c r="O42" s="283">
        <v>379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437</v>
      </c>
      <c r="U42" s="283">
        <f t="shared" si="52"/>
        <v>127</v>
      </c>
      <c r="V42" s="283">
        <v>0</v>
      </c>
      <c r="W42" s="283">
        <v>0</v>
      </c>
      <c r="X42" s="283">
        <v>81</v>
      </c>
      <c r="Y42" s="283">
        <v>0</v>
      </c>
      <c r="Z42" s="283">
        <v>0</v>
      </c>
      <c r="AA42" s="283">
        <v>46</v>
      </c>
      <c r="AB42" s="283">
        <f t="shared" si="53"/>
        <v>310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310</v>
      </c>
      <c r="AI42" s="283">
        <f t="shared" si="54"/>
        <v>0</v>
      </c>
      <c r="AJ42" s="283">
        <f t="shared" si="55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1299</v>
      </c>
      <c r="CR42" s="283">
        <f t="shared" si="67"/>
        <v>873</v>
      </c>
      <c r="CS42" s="283">
        <v>0</v>
      </c>
      <c r="CT42" s="283">
        <v>0</v>
      </c>
      <c r="CU42" s="283">
        <v>315</v>
      </c>
      <c r="CV42" s="283">
        <v>432</v>
      </c>
      <c r="CW42" s="283">
        <v>17</v>
      </c>
      <c r="CX42" s="283">
        <v>109</v>
      </c>
      <c r="CY42" s="283">
        <f t="shared" si="68"/>
        <v>426</v>
      </c>
      <c r="CZ42" s="283">
        <v>0</v>
      </c>
      <c r="DA42" s="283">
        <v>0</v>
      </c>
      <c r="DB42" s="283">
        <v>15</v>
      </c>
      <c r="DC42" s="283">
        <v>0</v>
      </c>
      <c r="DD42" s="283">
        <v>0</v>
      </c>
      <c r="DE42" s="283">
        <v>411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444</v>
      </c>
      <c r="DV42" s="283">
        <v>421</v>
      </c>
      <c r="DW42" s="283">
        <v>23</v>
      </c>
      <c r="DX42" s="283">
        <v>0</v>
      </c>
      <c r="DY42" s="283">
        <v>0</v>
      </c>
      <c r="DZ42" s="283">
        <f t="shared" si="73"/>
        <v>0</v>
      </c>
      <c r="EA42" s="283">
        <f t="shared" si="74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7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12101</v>
      </c>
      <c r="E43" s="283">
        <f t="shared" si="48"/>
        <v>10571</v>
      </c>
      <c r="F43" s="283">
        <f t="shared" si="49"/>
        <v>9130</v>
      </c>
      <c r="G43" s="283">
        <v>0</v>
      </c>
      <c r="H43" s="283">
        <v>9103</v>
      </c>
      <c r="I43" s="283">
        <v>0</v>
      </c>
      <c r="J43" s="283">
        <v>0</v>
      </c>
      <c r="K43" s="283">
        <v>0</v>
      </c>
      <c r="L43" s="283">
        <v>27</v>
      </c>
      <c r="M43" s="283">
        <f t="shared" si="50"/>
        <v>1441</v>
      </c>
      <c r="N43" s="283">
        <v>0</v>
      </c>
      <c r="O43" s="283">
        <v>1307</v>
      </c>
      <c r="P43" s="283">
        <v>0</v>
      </c>
      <c r="Q43" s="283">
        <v>0</v>
      </c>
      <c r="R43" s="283">
        <v>0</v>
      </c>
      <c r="S43" s="283">
        <v>134</v>
      </c>
      <c r="T43" s="283">
        <f t="shared" si="51"/>
        <v>182</v>
      </c>
      <c r="U43" s="283">
        <f t="shared" si="52"/>
        <v>18</v>
      </c>
      <c r="V43" s="283">
        <v>0</v>
      </c>
      <c r="W43" s="283">
        <v>0</v>
      </c>
      <c r="X43" s="283">
        <v>0</v>
      </c>
      <c r="Y43" s="283">
        <v>0</v>
      </c>
      <c r="Z43" s="283">
        <v>0</v>
      </c>
      <c r="AA43" s="283">
        <v>18</v>
      </c>
      <c r="AB43" s="283">
        <f t="shared" si="53"/>
        <v>164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164</v>
      </c>
      <c r="AI43" s="283">
        <f t="shared" si="54"/>
        <v>0</v>
      </c>
      <c r="AJ43" s="283">
        <f t="shared" si="55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0</v>
      </c>
      <c r="AY43" s="283">
        <f t="shared" si="58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0</v>
      </c>
      <c r="CC43" s="283">
        <f t="shared" si="64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340</v>
      </c>
      <c r="CR43" s="283">
        <f t="shared" si="67"/>
        <v>318</v>
      </c>
      <c r="CS43" s="283">
        <v>0</v>
      </c>
      <c r="CT43" s="283">
        <v>0</v>
      </c>
      <c r="CU43" s="283">
        <v>30</v>
      </c>
      <c r="CV43" s="283">
        <v>288</v>
      </c>
      <c r="CW43" s="283">
        <v>0</v>
      </c>
      <c r="CX43" s="283">
        <v>0</v>
      </c>
      <c r="CY43" s="283">
        <f t="shared" si="68"/>
        <v>22</v>
      </c>
      <c r="CZ43" s="283">
        <v>0</v>
      </c>
      <c r="DA43" s="283">
        <v>0</v>
      </c>
      <c r="DB43" s="283">
        <v>3</v>
      </c>
      <c r="DC43" s="283">
        <v>19</v>
      </c>
      <c r="DD43" s="283">
        <v>0</v>
      </c>
      <c r="DE43" s="283">
        <v>0</v>
      </c>
      <c r="DF43" s="283">
        <f t="shared" si="69"/>
        <v>304</v>
      </c>
      <c r="DG43" s="283">
        <f t="shared" si="70"/>
        <v>260</v>
      </c>
      <c r="DH43" s="283">
        <v>0</v>
      </c>
      <c r="DI43" s="283">
        <v>0</v>
      </c>
      <c r="DJ43" s="283">
        <v>148</v>
      </c>
      <c r="DK43" s="283">
        <v>112</v>
      </c>
      <c r="DL43" s="283">
        <v>0</v>
      </c>
      <c r="DM43" s="283">
        <v>0</v>
      </c>
      <c r="DN43" s="283">
        <f t="shared" si="71"/>
        <v>44</v>
      </c>
      <c r="DO43" s="283">
        <v>0</v>
      </c>
      <c r="DP43" s="283">
        <v>0</v>
      </c>
      <c r="DQ43" s="283">
        <v>20</v>
      </c>
      <c r="DR43" s="283">
        <v>24</v>
      </c>
      <c r="DS43" s="283">
        <v>0</v>
      </c>
      <c r="DT43" s="283">
        <v>0</v>
      </c>
      <c r="DU43" s="283">
        <f t="shared" si="72"/>
        <v>704</v>
      </c>
      <c r="DV43" s="283">
        <v>564</v>
      </c>
      <c r="DW43" s="283">
        <v>0</v>
      </c>
      <c r="DX43" s="283">
        <v>140</v>
      </c>
      <c r="DY43" s="283">
        <v>0</v>
      </c>
      <c r="DZ43" s="283">
        <f t="shared" si="73"/>
        <v>0</v>
      </c>
      <c r="EA43" s="283">
        <f t="shared" si="74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7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15120</v>
      </c>
      <c r="E44" s="283">
        <f t="shared" si="48"/>
        <v>13092</v>
      </c>
      <c r="F44" s="283">
        <f t="shared" si="49"/>
        <v>13087</v>
      </c>
      <c r="G44" s="283">
        <v>0</v>
      </c>
      <c r="H44" s="283">
        <v>13087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50"/>
        <v>5</v>
      </c>
      <c r="N44" s="283">
        <v>0</v>
      </c>
      <c r="O44" s="283">
        <v>5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51"/>
        <v>756</v>
      </c>
      <c r="U44" s="283">
        <f t="shared" si="52"/>
        <v>288</v>
      </c>
      <c r="V44" s="283">
        <v>0</v>
      </c>
      <c r="W44" s="283">
        <v>0</v>
      </c>
      <c r="X44" s="283">
        <v>151</v>
      </c>
      <c r="Y44" s="283">
        <v>0</v>
      </c>
      <c r="Z44" s="283">
        <v>0</v>
      </c>
      <c r="AA44" s="283">
        <v>137</v>
      </c>
      <c r="AB44" s="283">
        <f t="shared" si="53"/>
        <v>468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468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432</v>
      </c>
      <c r="CR44" s="283">
        <f t="shared" si="67"/>
        <v>432</v>
      </c>
      <c r="CS44" s="283">
        <v>0</v>
      </c>
      <c r="CT44" s="283">
        <v>0</v>
      </c>
      <c r="CU44" s="283">
        <v>257</v>
      </c>
      <c r="CV44" s="283">
        <v>158</v>
      </c>
      <c r="CW44" s="283">
        <v>17</v>
      </c>
      <c r="CX44" s="283">
        <v>0</v>
      </c>
      <c r="CY44" s="283">
        <f t="shared" si="68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840</v>
      </c>
      <c r="DV44" s="283">
        <v>840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6742</v>
      </c>
      <c r="E45" s="283">
        <f t="shared" si="48"/>
        <v>5837</v>
      </c>
      <c r="F45" s="283">
        <f t="shared" si="49"/>
        <v>5780</v>
      </c>
      <c r="G45" s="283">
        <v>0</v>
      </c>
      <c r="H45" s="283">
        <v>5780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50"/>
        <v>57</v>
      </c>
      <c r="N45" s="283">
        <v>0</v>
      </c>
      <c r="O45" s="283">
        <v>57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894</v>
      </c>
      <c r="U45" s="283">
        <f t="shared" si="52"/>
        <v>567</v>
      </c>
      <c r="V45" s="283">
        <v>0</v>
      </c>
      <c r="W45" s="283">
        <v>0</v>
      </c>
      <c r="X45" s="283">
        <v>134</v>
      </c>
      <c r="Y45" s="283">
        <v>178</v>
      </c>
      <c r="Z45" s="283">
        <v>0</v>
      </c>
      <c r="AA45" s="283">
        <v>255</v>
      </c>
      <c r="AB45" s="283">
        <f t="shared" si="53"/>
        <v>327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327</v>
      </c>
      <c r="AI45" s="283">
        <f t="shared" si="54"/>
        <v>0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6</v>
      </c>
      <c r="CR45" s="283">
        <f t="shared" si="67"/>
        <v>6</v>
      </c>
      <c r="CS45" s="283">
        <v>0</v>
      </c>
      <c r="CT45" s="283">
        <v>0</v>
      </c>
      <c r="CU45" s="283">
        <v>0</v>
      </c>
      <c r="CV45" s="283">
        <v>6</v>
      </c>
      <c r="CW45" s="283">
        <v>0</v>
      </c>
      <c r="CX45" s="283">
        <v>0</v>
      </c>
      <c r="CY45" s="283">
        <f t="shared" si="68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69"/>
        <v>0</v>
      </c>
      <c r="DG45" s="283">
        <f t="shared" si="70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4</v>
      </c>
      <c r="DV45" s="283">
        <v>4</v>
      </c>
      <c r="DW45" s="283">
        <v>0</v>
      </c>
      <c r="DX45" s="283">
        <v>0</v>
      </c>
      <c r="DY45" s="283">
        <v>0</v>
      </c>
      <c r="DZ45" s="283">
        <f t="shared" si="73"/>
        <v>1</v>
      </c>
      <c r="EA45" s="283">
        <f t="shared" si="74"/>
        <v>1</v>
      </c>
      <c r="EB45" s="283">
        <v>0</v>
      </c>
      <c r="EC45" s="283">
        <v>0</v>
      </c>
      <c r="ED45" s="283">
        <v>1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4779</v>
      </c>
      <c r="E46" s="283">
        <f t="shared" si="48"/>
        <v>4310</v>
      </c>
      <c r="F46" s="283">
        <f t="shared" si="49"/>
        <v>4302</v>
      </c>
      <c r="G46" s="283">
        <v>0</v>
      </c>
      <c r="H46" s="283">
        <v>4302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50"/>
        <v>8</v>
      </c>
      <c r="N46" s="283">
        <v>0</v>
      </c>
      <c r="O46" s="283">
        <v>8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152</v>
      </c>
      <c r="U46" s="283">
        <f t="shared" si="52"/>
        <v>152</v>
      </c>
      <c r="V46" s="283">
        <v>0</v>
      </c>
      <c r="W46" s="283">
        <v>0</v>
      </c>
      <c r="X46" s="283">
        <v>85</v>
      </c>
      <c r="Y46" s="283">
        <v>0</v>
      </c>
      <c r="Z46" s="283">
        <v>0</v>
      </c>
      <c r="AA46" s="283">
        <v>67</v>
      </c>
      <c r="AB46" s="283">
        <f t="shared" si="53"/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317</v>
      </c>
      <c r="CR46" s="283">
        <f t="shared" si="67"/>
        <v>317</v>
      </c>
      <c r="CS46" s="283">
        <v>0</v>
      </c>
      <c r="CT46" s="283">
        <v>0</v>
      </c>
      <c r="CU46" s="283">
        <v>0</v>
      </c>
      <c r="CV46" s="283">
        <v>317</v>
      </c>
      <c r="CW46" s="283">
        <v>0</v>
      </c>
      <c r="CX46" s="283">
        <v>0</v>
      </c>
      <c r="CY46" s="283">
        <f t="shared" si="68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0</v>
      </c>
      <c r="DV46" s="283">
        <v>0</v>
      </c>
      <c r="DW46" s="283">
        <v>0</v>
      </c>
      <c r="DX46" s="283">
        <v>0</v>
      </c>
      <c r="DY46" s="283">
        <v>0</v>
      </c>
      <c r="DZ46" s="283">
        <f t="shared" si="73"/>
        <v>0</v>
      </c>
      <c r="EA46" s="283">
        <f t="shared" si="74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1776</v>
      </c>
      <c r="E47" s="283">
        <f t="shared" si="48"/>
        <v>1520</v>
      </c>
      <c r="F47" s="283">
        <f t="shared" si="49"/>
        <v>1425</v>
      </c>
      <c r="G47" s="283">
        <v>0</v>
      </c>
      <c r="H47" s="283">
        <v>1425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50"/>
        <v>95</v>
      </c>
      <c r="N47" s="283">
        <v>0</v>
      </c>
      <c r="O47" s="283">
        <v>95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0</v>
      </c>
      <c r="U47" s="283">
        <f t="shared" si="52"/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v>0</v>
      </c>
      <c r="AA47" s="283">
        <v>0</v>
      </c>
      <c r="AB47" s="283">
        <f t="shared" si="53"/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f t="shared" si="54"/>
        <v>0</v>
      </c>
      <c r="AJ47" s="283">
        <f t="shared" si="55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0</v>
      </c>
      <c r="AY47" s="283">
        <f t="shared" si="58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0</v>
      </c>
      <c r="CC47" s="283">
        <f t="shared" si="64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193</v>
      </c>
      <c r="CR47" s="283">
        <f t="shared" si="67"/>
        <v>179</v>
      </c>
      <c r="CS47" s="283">
        <v>0</v>
      </c>
      <c r="CT47" s="283">
        <v>0</v>
      </c>
      <c r="CU47" s="283">
        <v>70</v>
      </c>
      <c r="CV47" s="283">
        <v>109</v>
      </c>
      <c r="CW47" s="283">
        <v>0</v>
      </c>
      <c r="CX47" s="283">
        <v>0</v>
      </c>
      <c r="CY47" s="283">
        <f t="shared" si="68"/>
        <v>14</v>
      </c>
      <c r="CZ47" s="283">
        <v>0</v>
      </c>
      <c r="DA47" s="283">
        <v>0</v>
      </c>
      <c r="DB47" s="283">
        <v>8</v>
      </c>
      <c r="DC47" s="283">
        <v>6</v>
      </c>
      <c r="DD47" s="283">
        <v>0</v>
      </c>
      <c r="DE47" s="283">
        <v>0</v>
      </c>
      <c r="DF47" s="283">
        <f t="shared" si="69"/>
        <v>0</v>
      </c>
      <c r="DG47" s="283">
        <f t="shared" si="70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63</v>
      </c>
      <c r="DV47" s="283">
        <v>63</v>
      </c>
      <c r="DW47" s="283">
        <v>0</v>
      </c>
      <c r="DX47" s="283">
        <v>0</v>
      </c>
      <c r="DY47" s="283">
        <v>0</v>
      </c>
      <c r="DZ47" s="283">
        <f t="shared" si="73"/>
        <v>0</v>
      </c>
      <c r="EA47" s="283">
        <f t="shared" si="74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3053</v>
      </c>
      <c r="E48" s="283">
        <f t="shared" si="48"/>
        <v>2691</v>
      </c>
      <c r="F48" s="283">
        <f t="shared" si="49"/>
        <v>2473</v>
      </c>
      <c r="G48" s="283">
        <v>0</v>
      </c>
      <c r="H48" s="283">
        <v>2473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50"/>
        <v>218</v>
      </c>
      <c r="N48" s="283">
        <v>0</v>
      </c>
      <c r="O48" s="283">
        <v>218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51"/>
        <v>0</v>
      </c>
      <c r="U48" s="283">
        <f t="shared" si="52"/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0</v>
      </c>
      <c r="AB48" s="283">
        <f t="shared" si="53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54"/>
        <v>0</v>
      </c>
      <c r="AJ48" s="283">
        <f t="shared" si="55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0</v>
      </c>
      <c r="CC48" s="283">
        <f t="shared" si="64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292</v>
      </c>
      <c r="CR48" s="283">
        <f t="shared" si="67"/>
        <v>247</v>
      </c>
      <c r="CS48" s="283">
        <v>0</v>
      </c>
      <c r="CT48" s="283">
        <v>0</v>
      </c>
      <c r="CU48" s="283">
        <v>61</v>
      </c>
      <c r="CV48" s="283">
        <v>186</v>
      </c>
      <c r="CW48" s="283">
        <v>0</v>
      </c>
      <c r="CX48" s="283">
        <v>0</v>
      </c>
      <c r="CY48" s="283">
        <f t="shared" si="68"/>
        <v>45</v>
      </c>
      <c r="CZ48" s="283">
        <v>0</v>
      </c>
      <c r="DA48" s="283">
        <v>0</v>
      </c>
      <c r="DB48" s="283">
        <v>26</v>
      </c>
      <c r="DC48" s="283">
        <v>19</v>
      </c>
      <c r="DD48" s="283">
        <v>0</v>
      </c>
      <c r="DE48" s="283">
        <v>0</v>
      </c>
      <c r="DF48" s="283">
        <f t="shared" si="69"/>
        <v>0</v>
      </c>
      <c r="DG48" s="283">
        <f t="shared" si="70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70</v>
      </c>
      <c r="DV48" s="283">
        <v>70</v>
      </c>
      <c r="DW48" s="283">
        <v>0</v>
      </c>
      <c r="DX48" s="283">
        <v>0</v>
      </c>
      <c r="DY48" s="283">
        <v>0</v>
      </c>
      <c r="DZ48" s="283">
        <f t="shared" si="73"/>
        <v>0</v>
      </c>
      <c r="EA48" s="283">
        <f t="shared" si="74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7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4836</v>
      </c>
      <c r="E49" s="283">
        <f t="shared" si="48"/>
        <v>4229</v>
      </c>
      <c r="F49" s="283">
        <f t="shared" si="49"/>
        <v>3981</v>
      </c>
      <c r="G49" s="283">
        <v>0</v>
      </c>
      <c r="H49" s="283">
        <v>3981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50"/>
        <v>248</v>
      </c>
      <c r="N49" s="283">
        <v>0</v>
      </c>
      <c r="O49" s="283">
        <v>248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0</v>
      </c>
      <c r="U49" s="283">
        <f t="shared" si="52"/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0</v>
      </c>
      <c r="AB49" s="283">
        <f t="shared" si="53"/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f t="shared" si="54"/>
        <v>0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0</v>
      </c>
      <c r="CC49" s="283">
        <f t="shared" si="64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498</v>
      </c>
      <c r="CR49" s="283">
        <f t="shared" si="67"/>
        <v>476</v>
      </c>
      <c r="CS49" s="283">
        <v>0</v>
      </c>
      <c r="CT49" s="283">
        <v>0</v>
      </c>
      <c r="CU49" s="283">
        <v>139</v>
      </c>
      <c r="CV49" s="283">
        <v>337</v>
      </c>
      <c r="CW49" s="283">
        <v>0</v>
      </c>
      <c r="CX49" s="283">
        <v>0</v>
      </c>
      <c r="CY49" s="283">
        <f t="shared" si="68"/>
        <v>22</v>
      </c>
      <c r="CZ49" s="283">
        <v>0</v>
      </c>
      <c r="DA49" s="283">
        <v>0</v>
      </c>
      <c r="DB49" s="283">
        <v>16</v>
      </c>
      <c r="DC49" s="283">
        <v>6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109</v>
      </c>
      <c r="DV49" s="283">
        <v>0</v>
      </c>
      <c r="DW49" s="283">
        <v>0</v>
      </c>
      <c r="DX49" s="283">
        <v>109</v>
      </c>
      <c r="DY49" s="283">
        <v>0</v>
      </c>
      <c r="DZ49" s="283">
        <f t="shared" si="73"/>
        <v>0</v>
      </c>
      <c r="EA49" s="283">
        <f t="shared" si="74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7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5655</v>
      </c>
      <c r="E50" s="283">
        <f t="shared" si="48"/>
        <v>4809</v>
      </c>
      <c r="F50" s="283">
        <f t="shared" si="49"/>
        <v>4805</v>
      </c>
      <c r="G50" s="283">
        <v>0</v>
      </c>
      <c r="H50" s="283">
        <v>4805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50"/>
        <v>4</v>
      </c>
      <c r="N50" s="283">
        <v>0</v>
      </c>
      <c r="O50" s="283">
        <v>4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391</v>
      </c>
      <c r="U50" s="283">
        <f t="shared" si="52"/>
        <v>106</v>
      </c>
      <c r="V50" s="283">
        <v>0</v>
      </c>
      <c r="W50" s="283">
        <v>0</v>
      </c>
      <c r="X50" s="283">
        <v>57</v>
      </c>
      <c r="Y50" s="283">
        <v>0</v>
      </c>
      <c r="Z50" s="283">
        <v>0</v>
      </c>
      <c r="AA50" s="283">
        <v>49</v>
      </c>
      <c r="AB50" s="283">
        <f t="shared" si="53"/>
        <v>285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285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205</v>
      </c>
      <c r="CR50" s="283">
        <f t="shared" si="67"/>
        <v>205</v>
      </c>
      <c r="CS50" s="283">
        <v>0</v>
      </c>
      <c r="CT50" s="283">
        <v>0</v>
      </c>
      <c r="CU50" s="283">
        <v>123</v>
      </c>
      <c r="CV50" s="283">
        <v>76</v>
      </c>
      <c r="CW50" s="283">
        <v>6</v>
      </c>
      <c r="CX50" s="283">
        <v>0</v>
      </c>
      <c r="CY50" s="283">
        <f t="shared" si="68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250</v>
      </c>
      <c r="DV50" s="283">
        <v>250</v>
      </c>
      <c r="DW50" s="283">
        <v>0</v>
      </c>
      <c r="DX50" s="283">
        <v>0</v>
      </c>
      <c r="DY50" s="283">
        <v>0</v>
      </c>
      <c r="DZ50" s="283">
        <f t="shared" si="73"/>
        <v>0</v>
      </c>
      <c r="EA50" s="283">
        <f t="shared" si="74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3815</v>
      </c>
      <c r="E51" s="283">
        <f t="shared" si="48"/>
        <v>3507</v>
      </c>
      <c r="F51" s="283">
        <f t="shared" si="49"/>
        <v>3398</v>
      </c>
      <c r="G51" s="283">
        <v>0</v>
      </c>
      <c r="H51" s="283">
        <v>3398</v>
      </c>
      <c r="I51" s="283">
        <v>0</v>
      </c>
      <c r="J51" s="283">
        <v>0</v>
      </c>
      <c r="K51" s="283">
        <v>0</v>
      </c>
      <c r="L51" s="283">
        <v>0</v>
      </c>
      <c r="M51" s="283">
        <f t="shared" si="50"/>
        <v>109</v>
      </c>
      <c r="N51" s="283">
        <v>0</v>
      </c>
      <c r="O51" s="283">
        <v>109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0</v>
      </c>
      <c r="U51" s="283">
        <f t="shared" si="52"/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v>0</v>
      </c>
      <c r="AA51" s="283">
        <v>0</v>
      </c>
      <c r="AB51" s="283">
        <f t="shared" si="53"/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308</v>
      </c>
      <c r="CR51" s="283">
        <f t="shared" si="67"/>
        <v>210</v>
      </c>
      <c r="CS51" s="283">
        <v>0</v>
      </c>
      <c r="CT51" s="283">
        <v>0</v>
      </c>
      <c r="CU51" s="283">
        <v>58</v>
      </c>
      <c r="CV51" s="283">
        <v>116</v>
      </c>
      <c r="CW51" s="283">
        <v>3</v>
      </c>
      <c r="CX51" s="283">
        <v>33</v>
      </c>
      <c r="CY51" s="283">
        <f t="shared" si="68"/>
        <v>98</v>
      </c>
      <c r="CZ51" s="283">
        <v>0</v>
      </c>
      <c r="DA51" s="283">
        <v>0</v>
      </c>
      <c r="DB51" s="283">
        <v>2</v>
      </c>
      <c r="DC51" s="283">
        <v>3</v>
      </c>
      <c r="DD51" s="283">
        <v>0</v>
      </c>
      <c r="DE51" s="283">
        <v>93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0</v>
      </c>
      <c r="DV51" s="283">
        <v>0</v>
      </c>
      <c r="DW51" s="283">
        <v>0</v>
      </c>
      <c r="DX51" s="283">
        <v>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5903</v>
      </c>
      <c r="E52" s="283">
        <f t="shared" si="48"/>
        <v>5008</v>
      </c>
      <c r="F52" s="283">
        <f t="shared" si="49"/>
        <v>4657</v>
      </c>
      <c r="G52" s="283">
        <v>0</v>
      </c>
      <c r="H52" s="283">
        <v>4657</v>
      </c>
      <c r="I52" s="283">
        <v>0</v>
      </c>
      <c r="J52" s="283">
        <v>0</v>
      </c>
      <c r="K52" s="283">
        <v>0</v>
      </c>
      <c r="L52" s="283">
        <v>0</v>
      </c>
      <c r="M52" s="283">
        <f t="shared" si="50"/>
        <v>351</v>
      </c>
      <c r="N52" s="283">
        <v>0</v>
      </c>
      <c r="O52" s="283">
        <v>351</v>
      </c>
      <c r="P52" s="283">
        <v>0</v>
      </c>
      <c r="Q52" s="283">
        <v>0</v>
      </c>
      <c r="R52" s="283">
        <v>0</v>
      </c>
      <c r="S52" s="283">
        <v>0</v>
      </c>
      <c r="T52" s="283">
        <f t="shared" si="51"/>
        <v>0</v>
      </c>
      <c r="U52" s="283">
        <f t="shared" si="52"/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v>0</v>
      </c>
      <c r="AA52" s="283">
        <v>0</v>
      </c>
      <c r="AB52" s="283">
        <f t="shared" si="53"/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f t="shared" si="54"/>
        <v>0</v>
      </c>
      <c r="AJ52" s="283">
        <f t="shared" si="55"/>
        <v>0</v>
      </c>
      <c r="AK52" s="283"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0</v>
      </c>
      <c r="BN52" s="283">
        <f t="shared" si="61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0</v>
      </c>
      <c r="CC52" s="283">
        <f t="shared" si="64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65"/>
        <v>0</v>
      </c>
      <c r="CK52" s="283">
        <v>0</v>
      </c>
      <c r="CL52" s="283">
        <v>0</v>
      </c>
      <c r="CM52" s="283">
        <v>0</v>
      </c>
      <c r="CN52" s="283">
        <v>0</v>
      </c>
      <c r="CO52" s="283">
        <v>0</v>
      </c>
      <c r="CP52" s="283">
        <v>0</v>
      </c>
      <c r="CQ52" s="283">
        <f t="shared" si="66"/>
        <v>895</v>
      </c>
      <c r="CR52" s="283">
        <f t="shared" si="67"/>
        <v>595</v>
      </c>
      <c r="CS52" s="283">
        <v>0</v>
      </c>
      <c r="CT52" s="283">
        <v>0</v>
      </c>
      <c r="CU52" s="283">
        <v>162</v>
      </c>
      <c r="CV52" s="283">
        <v>322</v>
      </c>
      <c r="CW52" s="283">
        <v>9</v>
      </c>
      <c r="CX52" s="283">
        <v>102</v>
      </c>
      <c r="CY52" s="283">
        <f t="shared" si="68"/>
        <v>300</v>
      </c>
      <c r="CZ52" s="283">
        <v>0</v>
      </c>
      <c r="DA52" s="283">
        <v>0</v>
      </c>
      <c r="DB52" s="283">
        <v>11</v>
      </c>
      <c r="DC52" s="283">
        <v>1</v>
      </c>
      <c r="DD52" s="283">
        <v>0</v>
      </c>
      <c r="DE52" s="283">
        <v>288</v>
      </c>
      <c r="DF52" s="283">
        <f t="shared" si="69"/>
        <v>0</v>
      </c>
      <c r="DG52" s="283">
        <f t="shared" si="70"/>
        <v>0</v>
      </c>
      <c r="DH52" s="283">
        <v>0</v>
      </c>
      <c r="DI52" s="283">
        <v>0</v>
      </c>
      <c r="DJ52" s="283">
        <v>0</v>
      </c>
      <c r="DK52" s="283">
        <v>0</v>
      </c>
      <c r="DL52" s="283">
        <v>0</v>
      </c>
      <c r="DM52" s="283">
        <v>0</v>
      </c>
      <c r="DN52" s="283">
        <f t="shared" si="71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72"/>
        <v>0</v>
      </c>
      <c r="DV52" s="283">
        <v>0</v>
      </c>
      <c r="DW52" s="283">
        <v>0</v>
      </c>
      <c r="DX52" s="283">
        <v>0</v>
      </c>
      <c r="DY52" s="283">
        <v>0</v>
      </c>
      <c r="DZ52" s="283">
        <f t="shared" si="73"/>
        <v>0</v>
      </c>
      <c r="EA52" s="283">
        <f t="shared" si="74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4027</v>
      </c>
      <c r="E53" s="283">
        <f t="shared" si="48"/>
        <v>3237</v>
      </c>
      <c r="F53" s="283">
        <f t="shared" si="49"/>
        <v>3002</v>
      </c>
      <c r="G53" s="283">
        <v>0</v>
      </c>
      <c r="H53" s="283">
        <v>3002</v>
      </c>
      <c r="I53" s="283">
        <v>0</v>
      </c>
      <c r="J53" s="283">
        <v>0</v>
      </c>
      <c r="K53" s="283">
        <v>0</v>
      </c>
      <c r="L53" s="283">
        <v>0</v>
      </c>
      <c r="M53" s="283">
        <f t="shared" si="50"/>
        <v>235</v>
      </c>
      <c r="N53" s="283">
        <v>0</v>
      </c>
      <c r="O53" s="283">
        <v>235</v>
      </c>
      <c r="P53" s="283">
        <v>0</v>
      </c>
      <c r="Q53" s="283">
        <v>0</v>
      </c>
      <c r="R53" s="283">
        <v>0</v>
      </c>
      <c r="S53" s="283">
        <v>0</v>
      </c>
      <c r="T53" s="283">
        <f t="shared" si="51"/>
        <v>553</v>
      </c>
      <c r="U53" s="283">
        <f t="shared" si="52"/>
        <v>450</v>
      </c>
      <c r="V53" s="283">
        <v>0</v>
      </c>
      <c r="W53" s="283">
        <v>0</v>
      </c>
      <c r="X53" s="283">
        <v>146</v>
      </c>
      <c r="Y53" s="283">
        <v>137</v>
      </c>
      <c r="Z53" s="283">
        <v>0</v>
      </c>
      <c r="AA53" s="283">
        <v>167</v>
      </c>
      <c r="AB53" s="283">
        <f t="shared" si="53"/>
        <v>103</v>
      </c>
      <c r="AC53" s="283">
        <v>0</v>
      </c>
      <c r="AD53" s="283">
        <v>0</v>
      </c>
      <c r="AE53" s="283">
        <v>23</v>
      </c>
      <c r="AF53" s="283">
        <v>0</v>
      </c>
      <c r="AG53" s="283">
        <v>0</v>
      </c>
      <c r="AH53" s="283">
        <v>80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0</v>
      </c>
      <c r="BN53" s="283">
        <f t="shared" si="61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0</v>
      </c>
      <c r="CC53" s="283">
        <f t="shared" si="64"/>
        <v>0</v>
      </c>
      <c r="CD53" s="283">
        <v>0</v>
      </c>
      <c r="CE53" s="283">
        <v>0</v>
      </c>
      <c r="CF53" s="283">
        <v>0</v>
      </c>
      <c r="CG53" s="283">
        <v>0</v>
      </c>
      <c r="CH53" s="283">
        <v>0</v>
      </c>
      <c r="CI53" s="283">
        <v>0</v>
      </c>
      <c r="CJ53" s="283">
        <f t="shared" si="65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66"/>
        <v>0</v>
      </c>
      <c r="CR53" s="283">
        <f t="shared" si="67"/>
        <v>0</v>
      </c>
      <c r="CS53" s="283">
        <v>0</v>
      </c>
      <c r="CT53" s="283">
        <v>0</v>
      </c>
      <c r="CU53" s="283">
        <v>0</v>
      </c>
      <c r="CV53" s="283">
        <v>0</v>
      </c>
      <c r="CW53" s="283">
        <v>0</v>
      </c>
      <c r="CX53" s="283">
        <v>0</v>
      </c>
      <c r="CY53" s="283">
        <f t="shared" si="68"/>
        <v>0</v>
      </c>
      <c r="CZ53" s="283">
        <v>0</v>
      </c>
      <c r="DA53" s="283">
        <v>0</v>
      </c>
      <c r="DB53" s="283">
        <v>0</v>
      </c>
      <c r="DC53" s="283">
        <v>0</v>
      </c>
      <c r="DD53" s="283">
        <v>0</v>
      </c>
      <c r="DE53" s="283">
        <v>0</v>
      </c>
      <c r="DF53" s="283">
        <f t="shared" si="69"/>
        <v>0</v>
      </c>
      <c r="DG53" s="283">
        <f t="shared" si="70"/>
        <v>0</v>
      </c>
      <c r="DH53" s="283">
        <v>0</v>
      </c>
      <c r="DI53" s="283">
        <v>0</v>
      </c>
      <c r="DJ53" s="283">
        <v>0</v>
      </c>
      <c r="DK53" s="283">
        <v>0</v>
      </c>
      <c r="DL53" s="283">
        <v>0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237</v>
      </c>
      <c r="DV53" s="283">
        <v>235</v>
      </c>
      <c r="DW53" s="283">
        <v>2</v>
      </c>
      <c r="DX53" s="283">
        <v>0</v>
      </c>
      <c r="DY53" s="283">
        <v>0</v>
      </c>
      <c r="DZ53" s="283">
        <f t="shared" si="73"/>
        <v>0</v>
      </c>
      <c r="EA53" s="283">
        <f t="shared" si="74"/>
        <v>0</v>
      </c>
      <c r="EB53" s="283">
        <v>0</v>
      </c>
      <c r="EC53" s="283">
        <v>0</v>
      </c>
      <c r="ED53" s="283">
        <v>0</v>
      </c>
      <c r="EE53" s="283">
        <v>0</v>
      </c>
      <c r="EF53" s="283">
        <v>0</v>
      </c>
      <c r="EG53" s="283">
        <v>0</v>
      </c>
      <c r="EH53" s="283">
        <f t="shared" si="75"/>
        <v>0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0</v>
      </c>
    </row>
    <row r="54" spans="1:1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1794</v>
      </c>
      <c r="E54" s="283">
        <f t="shared" si="48"/>
        <v>1416</v>
      </c>
      <c r="F54" s="283">
        <f t="shared" si="49"/>
        <v>1294</v>
      </c>
      <c r="G54" s="283">
        <v>0</v>
      </c>
      <c r="H54" s="283">
        <v>1294</v>
      </c>
      <c r="I54" s="283">
        <v>0</v>
      </c>
      <c r="J54" s="283">
        <v>0</v>
      </c>
      <c r="K54" s="283">
        <v>0</v>
      </c>
      <c r="L54" s="283">
        <v>0</v>
      </c>
      <c r="M54" s="283">
        <f t="shared" si="50"/>
        <v>122</v>
      </c>
      <c r="N54" s="283">
        <v>0</v>
      </c>
      <c r="O54" s="283">
        <v>122</v>
      </c>
      <c r="P54" s="283">
        <v>0</v>
      </c>
      <c r="Q54" s="283">
        <v>0</v>
      </c>
      <c r="R54" s="283">
        <v>0</v>
      </c>
      <c r="S54" s="283">
        <v>0</v>
      </c>
      <c r="T54" s="283">
        <f t="shared" si="51"/>
        <v>256</v>
      </c>
      <c r="U54" s="283">
        <f t="shared" si="52"/>
        <v>213</v>
      </c>
      <c r="V54" s="283">
        <v>0</v>
      </c>
      <c r="W54" s="283">
        <v>0</v>
      </c>
      <c r="X54" s="283">
        <v>72</v>
      </c>
      <c r="Y54" s="283">
        <v>68</v>
      </c>
      <c r="Z54" s="283">
        <v>0</v>
      </c>
      <c r="AA54" s="283">
        <v>73</v>
      </c>
      <c r="AB54" s="283">
        <f t="shared" si="53"/>
        <v>43</v>
      </c>
      <c r="AC54" s="283">
        <v>0</v>
      </c>
      <c r="AD54" s="283">
        <v>0</v>
      </c>
      <c r="AE54" s="283">
        <v>10</v>
      </c>
      <c r="AF54" s="283">
        <v>0</v>
      </c>
      <c r="AG54" s="283">
        <v>0</v>
      </c>
      <c r="AH54" s="283">
        <v>33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0</v>
      </c>
      <c r="BN54" s="283">
        <f t="shared" si="61"/>
        <v>0</v>
      </c>
      <c r="BO54" s="283">
        <v>0</v>
      </c>
      <c r="BP54" s="283">
        <v>0</v>
      </c>
      <c r="BQ54" s="283">
        <v>0</v>
      </c>
      <c r="BR54" s="283">
        <v>0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0</v>
      </c>
      <c r="CC54" s="283">
        <f t="shared" si="64"/>
        <v>0</v>
      </c>
      <c r="CD54" s="283">
        <v>0</v>
      </c>
      <c r="CE54" s="283">
        <v>0</v>
      </c>
      <c r="CF54" s="283">
        <v>0</v>
      </c>
      <c r="CG54" s="283">
        <v>0</v>
      </c>
      <c r="CH54" s="283">
        <v>0</v>
      </c>
      <c r="CI54" s="283">
        <v>0</v>
      </c>
      <c r="CJ54" s="283">
        <f t="shared" si="65"/>
        <v>0</v>
      </c>
      <c r="CK54" s="283">
        <v>0</v>
      </c>
      <c r="CL54" s="283">
        <v>0</v>
      </c>
      <c r="CM54" s="283">
        <v>0</v>
      </c>
      <c r="CN54" s="283">
        <v>0</v>
      </c>
      <c r="CO54" s="283">
        <v>0</v>
      </c>
      <c r="CP54" s="283">
        <v>0</v>
      </c>
      <c r="CQ54" s="283">
        <f t="shared" si="66"/>
        <v>0</v>
      </c>
      <c r="CR54" s="283">
        <f t="shared" si="67"/>
        <v>0</v>
      </c>
      <c r="CS54" s="283">
        <v>0</v>
      </c>
      <c r="CT54" s="283">
        <v>0</v>
      </c>
      <c r="CU54" s="283">
        <v>0</v>
      </c>
      <c r="CV54" s="283">
        <v>0</v>
      </c>
      <c r="CW54" s="283">
        <v>0</v>
      </c>
      <c r="CX54" s="283">
        <v>0</v>
      </c>
      <c r="CY54" s="283">
        <f t="shared" si="68"/>
        <v>0</v>
      </c>
      <c r="CZ54" s="283">
        <v>0</v>
      </c>
      <c r="DA54" s="283">
        <v>0</v>
      </c>
      <c r="DB54" s="283">
        <v>0</v>
      </c>
      <c r="DC54" s="283">
        <v>0</v>
      </c>
      <c r="DD54" s="283">
        <v>0</v>
      </c>
      <c r="DE54" s="283">
        <v>0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122</v>
      </c>
      <c r="DV54" s="283">
        <v>120</v>
      </c>
      <c r="DW54" s="283">
        <v>2</v>
      </c>
      <c r="DX54" s="283">
        <v>0</v>
      </c>
      <c r="DY54" s="283">
        <v>0</v>
      </c>
      <c r="DZ54" s="283">
        <f t="shared" si="73"/>
        <v>0</v>
      </c>
      <c r="EA54" s="283">
        <f t="shared" si="74"/>
        <v>0</v>
      </c>
      <c r="EB54" s="283">
        <v>0</v>
      </c>
      <c r="EC54" s="283">
        <v>0</v>
      </c>
      <c r="ED54" s="283">
        <v>0</v>
      </c>
      <c r="EE54" s="283">
        <v>0</v>
      </c>
      <c r="EF54" s="283">
        <v>0</v>
      </c>
      <c r="EG54" s="283">
        <v>0</v>
      </c>
      <c r="EH54" s="283">
        <f t="shared" si="75"/>
        <v>0</v>
      </c>
      <c r="EI54" s="283">
        <v>0</v>
      </c>
      <c r="EJ54" s="283">
        <v>0</v>
      </c>
      <c r="EK54" s="283">
        <v>0</v>
      </c>
      <c r="EL54" s="283">
        <v>0</v>
      </c>
      <c r="EM54" s="283">
        <v>0</v>
      </c>
      <c r="EN54" s="283">
        <v>0</v>
      </c>
    </row>
    <row r="55" spans="1:1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3359</v>
      </c>
      <c r="E55" s="283">
        <f t="shared" si="48"/>
        <v>2722</v>
      </c>
      <c r="F55" s="283">
        <f t="shared" si="49"/>
        <v>2473</v>
      </c>
      <c r="G55" s="283">
        <v>0</v>
      </c>
      <c r="H55" s="283">
        <v>2473</v>
      </c>
      <c r="I55" s="283">
        <v>0</v>
      </c>
      <c r="J55" s="283">
        <v>0</v>
      </c>
      <c r="K55" s="283">
        <v>0</v>
      </c>
      <c r="L55" s="283">
        <v>0</v>
      </c>
      <c r="M55" s="283">
        <f t="shared" si="50"/>
        <v>249</v>
      </c>
      <c r="N55" s="283">
        <v>0</v>
      </c>
      <c r="O55" s="283">
        <v>249</v>
      </c>
      <c r="P55" s="283">
        <v>0</v>
      </c>
      <c r="Q55" s="283">
        <v>0</v>
      </c>
      <c r="R55" s="283">
        <v>0</v>
      </c>
      <c r="S55" s="283">
        <v>0</v>
      </c>
      <c r="T55" s="283">
        <f t="shared" si="51"/>
        <v>465</v>
      </c>
      <c r="U55" s="283">
        <f t="shared" si="52"/>
        <v>364</v>
      </c>
      <c r="V55" s="283">
        <v>0</v>
      </c>
      <c r="W55" s="283">
        <v>0</v>
      </c>
      <c r="X55" s="283">
        <v>146</v>
      </c>
      <c r="Y55" s="283">
        <v>100</v>
      </c>
      <c r="Z55" s="283">
        <v>0</v>
      </c>
      <c r="AA55" s="283">
        <v>118</v>
      </c>
      <c r="AB55" s="283">
        <f t="shared" si="53"/>
        <v>101</v>
      </c>
      <c r="AC55" s="283">
        <v>0</v>
      </c>
      <c r="AD55" s="283">
        <v>0</v>
      </c>
      <c r="AE55" s="283">
        <v>30</v>
      </c>
      <c r="AF55" s="283">
        <v>0</v>
      </c>
      <c r="AG55" s="283">
        <v>0</v>
      </c>
      <c r="AH55" s="283">
        <v>71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0</v>
      </c>
      <c r="CR55" s="283">
        <f t="shared" si="67"/>
        <v>0</v>
      </c>
      <c r="CS55" s="283">
        <v>0</v>
      </c>
      <c r="CT55" s="283">
        <v>0</v>
      </c>
      <c r="CU55" s="283">
        <v>0</v>
      </c>
      <c r="CV55" s="283">
        <v>0</v>
      </c>
      <c r="CW55" s="283">
        <v>0</v>
      </c>
      <c r="CX55" s="283">
        <v>0</v>
      </c>
      <c r="CY55" s="283">
        <f t="shared" si="68"/>
        <v>0</v>
      </c>
      <c r="CZ55" s="283">
        <v>0</v>
      </c>
      <c r="DA55" s="283">
        <v>0</v>
      </c>
      <c r="DB55" s="283">
        <v>0</v>
      </c>
      <c r="DC55" s="283">
        <v>0</v>
      </c>
      <c r="DD55" s="283">
        <v>0</v>
      </c>
      <c r="DE55" s="283">
        <v>0</v>
      </c>
      <c r="DF55" s="283">
        <f t="shared" si="69"/>
        <v>0</v>
      </c>
      <c r="DG55" s="283">
        <f t="shared" si="70"/>
        <v>0</v>
      </c>
      <c r="DH55" s="283">
        <v>0</v>
      </c>
      <c r="DI55" s="283">
        <v>0</v>
      </c>
      <c r="DJ55" s="283">
        <v>0</v>
      </c>
      <c r="DK55" s="283">
        <v>0</v>
      </c>
      <c r="DL55" s="283">
        <v>0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172</v>
      </c>
      <c r="DV55" s="283">
        <v>170</v>
      </c>
      <c r="DW55" s="283">
        <v>2</v>
      </c>
      <c r="DX55" s="283">
        <v>0</v>
      </c>
      <c r="DY55" s="283">
        <v>0</v>
      </c>
      <c r="DZ55" s="283">
        <f t="shared" si="73"/>
        <v>0</v>
      </c>
      <c r="EA55" s="283">
        <f t="shared" si="74"/>
        <v>0</v>
      </c>
      <c r="EB55" s="283">
        <v>0</v>
      </c>
      <c r="EC55" s="283">
        <v>0</v>
      </c>
      <c r="ED55" s="283">
        <v>0</v>
      </c>
      <c r="EE55" s="283">
        <v>0</v>
      </c>
      <c r="EF55" s="283">
        <v>0</v>
      </c>
      <c r="EG55" s="283">
        <v>0</v>
      </c>
      <c r="EH55" s="283">
        <f t="shared" si="75"/>
        <v>0</v>
      </c>
      <c r="EI55" s="283">
        <v>0</v>
      </c>
      <c r="EJ55" s="283">
        <v>0</v>
      </c>
      <c r="EK55" s="283">
        <v>0</v>
      </c>
      <c r="EL55" s="283">
        <v>0</v>
      </c>
      <c r="EM55" s="283">
        <v>0</v>
      </c>
      <c r="EN55" s="283">
        <v>0</v>
      </c>
    </row>
    <row r="56" spans="1:1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3183</v>
      </c>
      <c r="E56" s="283">
        <f t="shared" si="48"/>
        <v>2655</v>
      </c>
      <c r="F56" s="283">
        <f t="shared" si="49"/>
        <v>2324</v>
      </c>
      <c r="G56" s="283">
        <v>0</v>
      </c>
      <c r="H56" s="283">
        <v>2324</v>
      </c>
      <c r="I56" s="283">
        <v>0</v>
      </c>
      <c r="J56" s="283">
        <v>0</v>
      </c>
      <c r="K56" s="283">
        <v>0</v>
      </c>
      <c r="L56" s="283">
        <v>0</v>
      </c>
      <c r="M56" s="283">
        <f t="shared" si="50"/>
        <v>331</v>
      </c>
      <c r="N56" s="283">
        <v>0</v>
      </c>
      <c r="O56" s="283">
        <v>331</v>
      </c>
      <c r="P56" s="283">
        <v>0</v>
      </c>
      <c r="Q56" s="283">
        <v>0</v>
      </c>
      <c r="R56" s="283">
        <v>0</v>
      </c>
      <c r="S56" s="283">
        <v>0</v>
      </c>
      <c r="T56" s="283">
        <f t="shared" si="51"/>
        <v>411</v>
      </c>
      <c r="U56" s="283">
        <f t="shared" si="52"/>
        <v>314</v>
      </c>
      <c r="V56" s="283">
        <v>0</v>
      </c>
      <c r="W56" s="283">
        <v>0</v>
      </c>
      <c r="X56" s="283">
        <v>128</v>
      </c>
      <c r="Y56" s="283">
        <v>90</v>
      </c>
      <c r="Z56" s="283">
        <v>0</v>
      </c>
      <c r="AA56" s="283">
        <v>96</v>
      </c>
      <c r="AB56" s="283">
        <f t="shared" si="53"/>
        <v>97</v>
      </c>
      <c r="AC56" s="283">
        <v>0</v>
      </c>
      <c r="AD56" s="283">
        <v>0</v>
      </c>
      <c r="AE56" s="283">
        <v>24</v>
      </c>
      <c r="AF56" s="283">
        <v>0</v>
      </c>
      <c r="AG56" s="283">
        <v>0</v>
      </c>
      <c r="AH56" s="283">
        <v>73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0</v>
      </c>
      <c r="CR56" s="283">
        <f t="shared" si="67"/>
        <v>0</v>
      </c>
      <c r="CS56" s="283">
        <v>0</v>
      </c>
      <c r="CT56" s="283">
        <v>0</v>
      </c>
      <c r="CU56" s="283">
        <v>0</v>
      </c>
      <c r="CV56" s="283">
        <v>0</v>
      </c>
      <c r="CW56" s="283">
        <v>0</v>
      </c>
      <c r="CX56" s="283">
        <v>0</v>
      </c>
      <c r="CY56" s="283">
        <f t="shared" si="68"/>
        <v>0</v>
      </c>
      <c r="CZ56" s="283">
        <v>0</v>
      </c>
      <c r="DA56" s="283">
        <v>0</v>
      </c>
      <c r="DB56" s="283">
        <v>0</v>
      </c>
      <c r="DC56" s="283">
        <v>0</v>
      </c>
      <c r="DD56" s="283">
        <v>0</v>
      </c>
      <c r="DE56" s="283">
        <v>0</v>
      </c>
      <c r="DF56" s="283">
        <f t="shared" si="69"/>
        <v>0</v>
      </c>
      <c r="DG56" s="283">
        <f t="shared" si="70"/>
        <v>0</v>
      </c>
      <c r="DH56" s="283">
        <v>0</v>
      </c>
      <c r="DI56" s="283">
        <v>0</v>
      </c>
      <c r="DJ56" s="283">
        <v>0</v>
      </c>
      <c r="DK56" s="283">
        <v>0</v>
      </c>
      <c r="DL56" s="283">
        <v>0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117</v>
      </c>
      <c r="DV56" s="283">
        <v>114</v>
      </c>
      <c r="DW56" s="283">
        <v>3</v>
      </c>
      <c r="DX56" s="283">
        <v>0</v>
      </c>
      <c r="DY56" s="283">
        <v>0</v>
      </c>
      <c r="DZ56" s="283">
        <f t="shared" si="73"/>
        <v>0</v>
      </c>
      <c r="EA56" s="283">
        <f t="shared" si="74"/>
        <v>0</v>
      </c>
      <c r="EB56" s="283">
        <v>0</v>
      </c>
      <c r="EC56" s="283">
        <v>0</v>
      </c>
      <c r="ED56" s="283">
        <v>0</v>
      </c>
      <c r="EE56" s="283">
        <v>0</v>
      </c>
      <c r="EF56" s="283">
        <v>0</v>
      </c>
      <c r="EG56" s="283">
        <v>0</v>
      </c>
      <c r="EH56" s="283">
        <f t="shared" si="75"/>
        <v>0</v>
      </c>
      <c r="EI56" s="283">
        <v>0</v>
      </c>
      <c r="EJ56" s="283">
        <v>0</v>
      </c>
      <c r="EK56" s="283">
        <v>0</v>
      </c>
      <c r="EL56" s="283">
        <v>0</v>
      </c>
      <c r="EM56" s="283">
        <v>0</v>
      </c>
      <c r="EN56" s="283">
        <v>0</v>
      </c>
    </row>
    <row r="57" spans="1:1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2102</v>
      </c>
      <c r="E57" s="283">
        <f t="shared" si="48"/>
        <v>1759</v>
      </c>
      <c r="F57" s="283">
        <f t="shared" si="49"/>
        <v>1501</v>
      </c>
      <c r="G57" s="283">
        <v>0</v>
      </c>
      <c r="H57" s="283">
        <v>1501</v>
      </c>
      <c r="I57" s="283">
        <v>0</v>
      </c>
      <c r="J57" s="283">
        <v>0</v>
      </c>
      <c r="K57" s="283">
        <v>0</v>
      </c>
      <c r="L57" s="283">
        <v>0</v>
      </c>
      <c r="M57" s="283">
        <f t="shared" si="50"/>
        <v>258</v>
      </c>
      <c r="N57" s="283">
        <v>0</v>
      </c>
      <c r="O57" s="283">
        <v>258</v>
      </c>
      <c r="P57" s="283">
        <v>0</v>
      </c>
      <c r="Q57" s="283">
        <v>0</v>
      </c>
      <c r="R57" s="283">
        <v>0</v>
      </c>
      <c r="S57" s="283">
        <v>0</v>
      </c>
      <c r="T57" s="283">
        <f t="shared" si="51"/>
        <v>231</v>
      </c>
      <c r="U57" s="283">
        <f t="shared" si="52"/>
        <v>199</v>
      </c>
      <c r="V57" s="283">
        <v>0</v>
      </c>
      <c r="W57" s="283">
        <v>0</v>
      </c>
      <c r="X57" s="283">
        <v>73</v>
      </c>
      <c r="Y57" s="283">
        <v>70</v>
      </c>
      <c r="Z57" s="283">
        <v>0</v>
      </c>
      <c r="AA57" s="283">
        <v>56</v>
      </c>
      <c r="AB57" s="283">
        <f t="shared" si="53"/>
        <v>32</v>
      </c>
      <c r="AC57" s="283">
        <v>0</v>
      </c>
      <c r="AD57" s="283">
        <v>0</v>
      </c>
      <c r="AE57" s="283">
        <v>7</v>
      </c>
      <c r="AF57" s="283">
        <v>0</v>
      </c>
      <c r="AG57" s="283">
        <v>0</v>
      </c>
      <c r="AH57" s="283">
        <v>25</v>
      </c>
      <c r="AI57" s="283">
        <f t="shared" si="54"/>
        <v>0</v>
      </c>
      <c r="AJ57" s="283">
        <f t="shared" si="55"/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f t="shared" si="56"/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0</v>
      </c>
      <c r="CR57" s="283">
        <f t="shared" si="67"/>
        <v>0</v>
      </c>
      <c r="CS57" s="283">
        <v>0</v>
      </c>
      <c r="CT57" s="283">
        <v>0</v>
      </c>
      <c r="CU57" s="283">
        <v>0</v>
      </c>
      <c r="CV57" s="283">
        <v>0</v>
      </c>
      <c r="CW57" s="283">
        <v>0</v>
      </c>
      <c r="CX57" s="283">
        <v>0</v>
      </c>
      <c r="CY57" s="283">
        <f t="shared" si="68"/>
        <v>0</v>
      </c>
      <c r="CZ57" s="283">
        <v>0</v>
      </c>
      <c r="DA57" s="283">
        <v>0</v>
      </c>
      <c r="DB57" s="283">
        <v>0</v>
      </c>
      <c r="DC57" s="283">
        <v>0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112</v>
      </c>
      <c r="DV57" s="283">
        <v>110</v>
      </c>
      <c r="DW57" s="283">
        <v>2</v>
      </c>
      <c r="DX57" s="283">
        <v>0</v>
      </c>
      <c r="DY57" s="283">
        <v>0</v>
      </c>
      <c r="DZ57" s="283">
        <f t="shared" si="73"/>
        <v>0</v>
      </c>
      <c r="EA57" s="283">
        <f t="shared" si="74"/>
        <v>0</v>
      </c>
      <c r="EB57" s="283">
        <v>0</v>
      </c>
      <c r="EC57" s="283">
        <v>0</v>
      </c>
      <c r="ED57" s="283">
        <v>0</v>
      </c>
      <c r="EE57" s="283">
        <v>0</v>
      </c>
      <c r="EF57" s="283">
        <v>0</v>
      </c>
      <c r="EG57" s="283">
        <v>0</v>
      </c>
      <c r="EH57" s="283">
        <f t="shared" si="75"/>
        <v>0</v>
      </c>
      <c r="EI57" s="283">
        <v>0</v>
      </c>
      <c r="EJ57" s="283">
        <v>0</v>
      </c>
      <c r="EK57" s="283">
        <v>0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1864</v>
      </c>
      <c r="E58" s="283">
        <f t="shared" si="48"/>
        <v>1300</v>
      </c>
      <c r="F58" s="283">
        <f t="shared" si="49"/>
        <v>1152</v>
      </c>
      <c r="G58" s="283">
        <v>0</v>
      </c>
      <c r="H58" s="283">
        <v>1152</v>
      </c>
      <c r="I58" s="283">
        <v>0</v>
      </c>
      <c r="J58" s="283">
        <v>0</v>
      </c>
      <c r="K58" s="283">
        <v>0</v>
      </c>
      <c r="L58" s="283">
        <v>0</v>
      </c>
      <c r="M58" s="283">
        <f t="shared" si="50"/>
        <v>148</v>
      </c>
      <c r="N58" s="283">
        <v>0</v>
      </c>
      <c r="O58" s="283">
        <v>148</v>
      </c>
      <c r="P58" s="283">
        <v>0</v>
      </c>
      <c r="Q58" s="283">
        <v>0</v>
      </c>
      <c r="R58" s="283">
        <v>0</v>
      </c>
      <c r="S58" s="283">
        <v>0</v>
      </c>
      <c r="T58" s="283">
        <f t="shared" si="51"/>
        <v>370</v>
      </c>
      <c r="U58" s="283">
        <f t="shared" si="52"/>
        <v>325</v>
      </c>
      <c r="V58" s="283">
        <v>0</v>
      </c>
      <c r="W58" s="283">
        <v>0</v>
      </c>
      <c r="X58" s="283">
        <v>144</v>
      </c>
      <c r="Y58" s="283">
        <v>90</v>
      </c>
      <c r="Z58" s="283">
        <v>0</v>
      </c>
      <c r="AA58" s="283">
        <v>91</v>
      </c>
      <c r="AB58" s="283">
        <f t="shared" si="53"/>
        <v>45</v>
      </c>
      <c r="AC58" s="283">
        <v>0</v>
      </c>
      <c r="AD58" s="283">
        <v>0</v>
      </c>
      <c r="AE58" s="283">
        <v>10</v>
      </c>
      <c r="AF58" s="283">
        <v>0</v>
      </c>
      <c r="AG58" s="283">
        <v>0</v>
      </c>
      <c r="AH58" s="283">
        <v>35</v>
      </c>
      <c r="AI58" s="283">
        <f t="shared" si="54"/>
        <v>0</v>
      </c>
      <c r="AJ58" s="283">
        <f t="shared" si="55"/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f t="shared" si="56"/>
        <v>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0</v>
      </c>
      <c r="BN58" s="283">
        <f t="shared" si="61"/>
        <v>0</v>
      </c>
      <c r="BO58" s="283">
        <v>0</v>
      </c>
      <c r="BP58" s="283">
        <v>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0</v>
      </c>
      <c r="CC58" s="283">
        <f t="shared" si="64"/>
        <v>0</v>
      </c>
      <c r="CD58" s="283">
        <v>0</v>
      </c>
      <c r="CE58" s="283">
        <v>0</v>
      </c>
      <c r="CF58" s="283">
        <v>0</v>
      </c>
      <c r="CG58" s="283">
        <v>0</v>
      </c>
      <c r="CH58" s="283">
        <v>0</v>
      </c>
      <c r="CI58" s="283">
        <v>0</v>
      </c>
      <c r="CJ58" s="283">
        <f t="shared" si="65"/>
        <v>0</v>
      </c>
      <c r="CK58" s="283">
        <v>0</v>
      </c>
      <c r="CL58" s="283">
        <v>0</v>
      </c>
      <c r="CM58" s="283">
        <v>0</v>
      </c>
      <c r="CN58" s="283">
        <v>0</v>
      </c>
      <c r="CO58" s="283">
        <v>0</v>
      </c>
      <c r="CP58" s="283">
        <v>0</v>
      </c>
      <c r="CQ58" s="283">
        <f t="shared" si="66"/>
        <v>0</v>
      </c>
      <c r="CR58" s="283">
        <f t="shared" si="67"/>
        <v>0</v>
      </c>
      <c r="CS58" s="283">
        <v>0</v>
      </c>
      <c r="CT58" s="283">
        <v>0</v>
      </c>
      <c r="CU58" s="283">
        <v>0</v>
      </c>
      <c r="CV58" s="283">
        <v>0</v>
      </c>
      <c r="CW58" s="283">
        <v>0</v>
      </c>
      <c r="CX58" s="283">
        <v>0</v>
      </c>
      <c r="CY58" s="283">
        <f t="shared" si="68"/>
        <v>0</v>
      </c>
      <c r="CZ58" s="283">
        <v>0</v>
      </c>
      <c r="DA58" s="283">
        <v>0</v>
      </c>
      <c r="DB58" s="283">
        <v>0</v>
      </c>
      <c r="DC58" s="283">
        <v>0</v>
      </c>
      <c r="DD58" s="283">
        <v>0</v>
      </c>
      <c r="DE58" s="283">
        <v>0</v>
      </c>
      <c r="DF58" s="283">
        <f t="shared" si="69"/>
        <v>0</v>
      </c>
      <c r="DG58" s="283">
        <f t="shared" si="70"/>
        <v>0</v>
      </c>
      <c r="DH58" s="283">
        <v>0</v>
      </c>
      <c r="DI58" s="283">
        <v>0</v>
      </c>
      <c r="DJ58" s="283">
        <v>0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194</v>
      </c>
      <c r="DV58" s="283">
        <v>191</v>
      </c>
      <c r="DW58" s="283">
        <v>3</v>
      </c>
      <c r="DX58" s="283">
        <v>0</v>
      </c>
      <c r="DY58" s="283">
        <v>0</v>
      </c>
      <c r="DZ58" s="283">
        <f t="shared" si="73"/>
        <v>0</v>
      </c>
      <c r="EA58" s="283">
        <f t="shared" si="74"/>
        <v>0</v>
      </c>
      <c r="EB58" s="283">
        <v>0</v>
      </c>
      <c r="EC58" s="283">
        <v>0</v>
      </c>
      <c r="ED58" s="283">
        <v>0</v>
      </c>
      <c r="EE58" s="283">
        <v>0</v>
      </c>
      <c r="EF58" s="283">
        <v>0</v>
      </c>
      <c r="EG58" s="283">
        <v>0</v>
      </c>
      <c r="EH58" s="283">
        <f t="shared" si="75"/>
        <v>0</v>
      </c>
      <c r="EI58" s="283">
        <v>0</v>
      </c>
      <c r="EJ58" s="283">
        <v>0</v>
      </c>
      <c r="EK58" s="283">
        <v>0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2920</v>
      </c>
      <c r="E59" s="283">
        <f t="shared" si="48"/>
        <v>2261</v>
      </c>
      <c r="F59" s="283">
        <f t="shared" si="49"/>
        <v>1995</v>
      </c>
      <c r="G59" s="283">
        <v>0</v>
      </c>
      <c r="H59" s="283">
        <v>1995</v>
      </c>
      <c r="I59" s="283">
        <v>0</v>
      </c>
      <c r="J59" s="283">
        <v>0</v>
      </c>
      <c r="K59" s="283">
        <v>0</v>
      </c>
      <c r="L59" s="283">
        <v>0</v>
      </c>
      <c r="M59" s="283">
        <f t="shared" si="50"/>
        <v>266</v>
      </c>
      <c r="N59" s="283">
        <v>0</v>
      </c>
      <c r="O59" s="283">
        <v>266</v>
      </c>
      <c r="P59" s="283">
        <v>0</v>
      </c>
      <c r="Q59" s="283">
        <v>0</v>
      </c>
      <c r="R59" s="283">
        <v>0</v>
      </c>
      <c r="S59" s="283">
        <v>0</v>
      </c>
      <c r="T59" s="283">
        <f t="shared" si="51"/>
        <v>0</v>
      </c>
      <c r="U59" s="283">
        <f t="shared" si="52"/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0</v>
      </c>
      <c r="AB59" s="283">
        <f t="shared" si="53"/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419</v>
      </c>
      <c r="CR59" s="283">
        <f t="shared" si="67"/>
        <v>368</v>
      </c>
      <c r="CS59" s="283">
        <v>0</v>
      </c>
      <c r="CT59" s="283">
        <v>0</v>
      </c>
      <c r="CU59" s="283">
        <v>0</v>
      </c>
      <c r="CV59" s="283">
        <v>368</v>
      </c>
      <c r="CW59" s="283">
        <v>0</v>
      </c>
      <c r="CX59" s="283">
        <v>0</v>
      </c>
      <c r="CY59" s="283">
        <f t="shared" si="68"/>
        <v>51</v>
      </c>
      <c r="CZ59" s="283">
        <v>0</v>
      </c>
      <c r="DA59" s="283">
        <v>0</v>
      </c>
      <c r="DB59" s="283">
        <v>0</v>
      </c>
      <c r="DC59" s="283">
        <v>51</v>
      </c>
      <c r="DD59" s="283">
        <v>0</v>
      </c>
      <c r="DE59" s="283">
        <v>0</v>
      </c>
      <c r="DF59" s="283">
        <f t="shared" si="69"/>
        <v>0</v>
      </c>
      <c r="DG59" s="283">
        <f t="shared" si="70"/>
        <v>0</v>
      </c>
      <c r="DH59" s="283">
        <v>0</v>
      </c>
      <c r="DI59" s="283">
        <v>0</v>
      </c>
      <c r="DJ59" s="283">
        <v>0</v>
      </c>
      <c r="DK59" s="283">
        <v>0</v>
      </c>
      <c r="DL59" s="283">
        <v>0</v>
      </c>
      <c r="DM59" s="283">
        <v>0</v>
      </c>
      <c r="DN59" s="283">
        <f t="shared" si="71"/>
        <v>0</v>
      </c>
      <c r="DO59" s="283">
        <v>0</v>
      </c>
      <c r="DP59" s="283">
        <v>0</v>
      </c>
      <c r="DQ59" s="283">
        <v>0</v>
      </c>
      <c r="DR59" s="283">
        <v>0</v>
      </c>
      <c r="DS59" s="283">
        <v>0</v>
      </c>
      <c r="DT59" s="283">
        <v>0</v>
      </c>
      <c r="DU59" s="283">
        <f t="shared" si="72"/>
        <v>0</v>
      </c>
      <c r="DV59" s="283">
        <v>0</v>
      </c>
      <c r="DW59" s="283">
        <v>0</v>
      </c>
      <c r="DX59" s="283">
        <v>0</v>
      </c>
      <c r="DY59" s="283">
        <v>0</v>
      </c>
      <c r="DZ59" s="283">
        <f t="shared" si="73"/>
        <v>240</v>
      </c>
      <c r="EA59" s="283">
        <f t="shared" si="74"/>
        <v>118</v>
      </c>
      <c r="EB59" s="283">
        <v>0</v>
      </c>
      <c r="EC59" s="283">
        <v>0</v>
      </c>
      <c r="ED59" s="283">
        <v>118</v>
      </c>
      <c r="EE59" s="283">
        <v>0</v>
      </c>
      <c r="EF59" s="283">
        <v>0</v>
      </c>
      <c r="EG59" s="283">
        <v>0</v>
      </c>
      <c r="EH59" s="283">
        <f t="shared" si="75"/>
        <v>122</v>
      </c>
      <c r="EI59" s="283">
        <v>0</v>
      </c>
      <c r="EJ59" s="283">
        <v>0</v>
      </c>
      <c r="EK59" s="283">
        <v>122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3048</v>
      </c>
      <c r="E60" s="283">
        <f t="shared" si="48"/>
        <v>2498</v>
      </c>
      <c r="F60" s="283">
        <f t="shared" si="49"/>
        <v>2105</v>
      </c>
      <c r="G60" s="283">
        <v>0</v>
      </c>
      <c r="H60" s="283">
        <v>2105</v>
      </c>
      <c r="I60" s="283">
        <v>0</v>
      </c>
      <c r="J60" s="283">
        <v>0</v>
      </c>
      <c r="K60" s="283">
        <v>0</v>
      </c>
      <c r="L60" s="283">
        <v>0</v>
      </c>
      <c r="M60" s="283">
        <f t="shared" si="50"/>
        <v>393</v>
      </c>
      <c r="N60" s="283">
        <v>0</v>
      </c>
      <c r="O60" s="283">
        <v>393</v>
      </c>
      <c r="P60" s="283">
        <v>0</v>
      </c>
      <c r="Q60" s="283">
        <v>0</v>
      </c>
      <c r="R60" s="283">
        <v>0</v>
      </c>
      <c r="S60" s="283">
        <v>0</v>
      </c>
      <c r="T60" s="283">
        <f t="shared" si="51"/>
        <v>0</v>
      </c>
      <c r="U60" s="283">
        <f t="shared" si="52"/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f t="shared" si="53"/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f t="shared" si="54"/>
        <v>0</v>
      </c>
      <c r="AJ60" s="283">
        <f t="shared" si="55"/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388</v>
      </c>
      <c r="CR60" s="283">
        <f t="shared" si="67"/>
        <v>317</v>
      </c>
      <c r="CS60" s="283">
        <v>0</v>
      </c>
      <c r="CT60" s="283">
        <v>0</v>
      </c>
      <c r="CU60" s="283">
        <v>0</v>
      </c>
      <c r="CV60" s="283">
        <v>311</v>
      </c>
      <c r="CW60" s="283">
        <v>0</v>
      </c>
      <c r="CX60" s="283">
        <v>6</v>
      </c>
      <c r="CY60" s="283">
        <f t="shared" si="68"/>
        <v>71</v>
      </c>
      <c r="CZ60" s="283">
        <v>0</v>
      </c>
      <c r="DA60" s="283">
        <v>0</v>
      </c>
      <c r="DB60" s="283">
        <v>0</v>
      </c>
      <c r="DC60" s="283">
        <v>29</v>
      </c>
      <c r="DD60" s="283">
        <v>0</v>
      </c>
      <c r="DE60" s="283">
        <v>42</v>
      </c>
      <c r="DF60" s="283">
        <f t="shared" si="69"/>
        <v>0</v>
      </c>
      <c r="DG60" s="283">
        <f t="shared" si="70"/>
        <v>0</v>
      </c>
      <c r="DH60" s="283">
        <v>0</v>
      </c>
      <c r="DI60" s="283">
        <v>0</v>
      </c>
      <c r="DJ60" s="283">
        <v>0</v>
      </c>
      <c r="DK60" s="283">
        <v>0</v>
      </c>
      <c r="DL60" s="283">
        <v>0</v>
      </c>
      <c r="DM60" s="283">
        <v>0</v>
      </c>
      <c r="DN60" s="283">
        <f t="shared" si="71"/>
        <v>0</v>
      </c>
      <c r="DO60" s="283">
        <v>0</v>
      </c>
      <c r="DP60" s="283">
        <v>0</v>
      </c>
      <c r="DQ60" s="283">
        <v>0</v>
      </c>
      <c r="DR60" s="283">
        <v>0</v>
      </c>
      <c r="DS60" s="283">
        <v>0</v>
      </c>
      <c r="DT60" s="283">
        <v>0</v>
      </c>
      <c r="DU60" s="283">
        <f t="shared" si="72"/>
        <v>162</v>
      </c>
      <c r="DV60" s="283">
        <v>162</v>
      </c>
      <c r="DW60" s="283">
        <v>0</v>
      </c>
      <c r="DX60" s="283">
        <v>0</v>
      </c>
      <c r="DY60" s="283">
        <v>0</v>
      </c>
      <c r="DZ60" s="283">
        <f t="shared" si="73"/>
        <v>0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0</v>
      </c>
      <c r="EI60" s="283">
        <v>0</v>
      </c>
      <c r="EJ60" s="283">
        <v>0</v>
      </c>
      <c r="EK60" s="283">
        <v>0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2861</v>
      </c>
      <c r="E61" s="283">
        <f t="shared" si="48"/>
        <v>2197</v>
      </c>
      <c r="F61" s="283">
        <f t="shared" si="49"/>
        <v>1850</v>
      </c>
      <c r="G61" s="283">
        <v>0</v>
      </c>
      <c r="H61" s="283">
        <v>1850</v>
      </c>
      <c r="I61" s="283">
        <v>0</v>
      </c>
      <c r="J61" s="283">
        <v>0</v>
      </c>
      <c r="K61" s="283">
        <v>0</v>
      </c>
      <c r="L61" s="283">
        <v>0</v>
      </c>
      <c r="M61" s="283">
        <f t="shared" si="50"/>
        <v>347</v>
      </c>
      <c r="N61" s="283">
        <v>0</v>
      </c>
      <c r="O61" s="283">
        <v>347</v>
      </c>
      <c r="P61" s="283">
        <v>0</v>
      </c>
      <c r="Q61" s="283">
        <v>0</v>
      </c>
      <c r="R61" s="283">
        <v>0</v>
      </c>
      <c r="S61" s="283">
        <v>0</v>
      </c>
      <c r="T61" s="283">
        <f t="shared" si="51"/>
        <v>0</v>
      </c>
      <c r="U61" s="283">
        <f t="shared" si="52"/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f t="shared" si="53"/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f t="shared" si="54"/>
        <v>0</v>
      </c>
      <c r="AJ61" s="283">
        <f t="shared" si="55"/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664</v>
      </c>
      <c r="CR61" s="283">
        <f t="shared" si="67"/>
        <v>493</v>
      </c>
      <c r="CS61" s="283">
        <v>0</v>
      </c>
      <c r="CT61" s="283">
        <v>0</v>
      </c>
      <c r="CU61" s="283">
        <v>47</v>
      </c>
      <c r="CV61" s="283">
        <v>436</v>
      </c>
      <c r="CW61" s="283">
        <v>0</v>
      </c>
      <c r="CX61" s="283">
        <v>10</v>
      </c>
      <c r="CY61" s="283">
        <f t="shared" si="68"/>
        <v>171</v>
      </c>
      <c r="CZ61" s="283">
        <v>0</v>
      </c>
      <c r="DA61" s="283">
        <v>0</v>
      </c>
      <c r="DB61" s="283">
        <v>0</v>
      </c>
      <c r="DC61" s="283">
        <v>15</v>
      </c>
      <c r="DD61" s="283">
        <v>0</v>
      </c>
      <c r="DE61" s="283">
        <v>156</v>
      </c>
      <c r="DF61" s="283">
        <f t="shared" si="69"/>
        <v>0</v>
      </c>
      <c r="DG61" s="283">
        <f t="shared" si="70"/>
        <v>0</v>
      </c>
      <c r="DH61" s="283">
        <v>0</v>
      </c>
      <c r="DI61" s="283">
        <v>0</v>
      </c>
      <c r="DJ61" s="283">
        <v>0</v>
      </c>
      <c r="DK61" s="283">
        <v>0</v>
      </c>
      <c r="DL61" s="283">
        <v>0</v>
      </c>
      <c r="DM61" s="283">
        <v>0</v>
      </c>
      <c r="DN61" s="283">
        <f t="shared" si="71"/>
        <v>0</v>
      </c>
      <c r="DO61" s="283">
        <v>0</v>
      </c>
      <c r="DP61" s="283">
        <v>0</v>
      </c>
      <c r="DQ61" s="283">
        <v>0</v>
      </c>
      <c r="DR61" s="283">
        <v>0</v>
      </c>
      <c r="DS61" s="283">
        <v>0</v>
      </c>
      <c r="DT61" s="283">
        <v>0</v>
      </c>
      <c r="DU61" s="283">
        <f t="shared" si="72"/>
        <v>0</v>
      </c>
      <c r="DV61" s="283">
        <v>0</v>
      </c>
      <c r="DW61" s="283">
        <v>0</v>
      </c>
      <c r="DX61" s="283">
        <v>0</v>
      </c>
      <c r="DY61" s="283">
        <v>0</v>
      </c>
      <c r="DZ61" s="283">
        <f t="shared" si="73"/>
        <v>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0</v>
      </c>
      <c r="EI61" s="283">
        <v>0</v>
      </c>
      <c r="EJ61" s="283">
        <v>0</v>
      </c>
      <c r="EK61" s="283">
        <v>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千葉県</v>
      </c>
      <c r="B7" s="293" t="str">
        <f>ごみ処理概要!B7</f>
        <v>12000</v>
      </c>
      <c r="C7" s="294" t="s">
        <v>3</v>
      </c>
      <c r="D7" s="295">
        <f t="shared" ref="D7:D38" si="0">SUM(E7,F7,N7,O7)</f>
        <v>1920671.0300000003</v>
      </c>
      <c r="E7" s="295">
        <f t="shared" ref="E7:E38" si="1">+Q7</f>
        <v>1524640.86</v>
      </c>
      <c r="F7" s="295">
        <f t="shared" ref="F7:F38" si="2">SUM(G7:M7)</f>
        <v>257468.33000000002</v>
      </c>
      <c r="G7" s="295">
        <f t="shared" ref="G7:M7" si="3">SUM(G$8:G$207)</f>
        <v>106309.33</v>
      </c>
      <c r="H7" s="295">
        <f t="shared" si="3"/>
        <v>3259</v>
      </c>
      <c r="I7" s="295">
        <f t="shared" si="3"/>
        <v>786</v>
      </c>
      <c r="J7" s="295">
        <f t="shared" si="3"/>
        <v>239</v>
      </c>
      <c r="K7" s="295">
        <f t="shared" si="3"/>
        <v>203</v>
      </c>
      <c r="L7" s="295">
        <f t="shared" si="3"/>
        <v>141308</v>
      </c>
      <c r="M7" s="295">
        <f t="shared" si="3"/>
        <v>5364</v>
      </c>
      <c r="N7" s="295">
        <f t="shared" ref="N7:N38" si="4">+AA7</f>
        <v>2112</v>
      </c>
      <c r="O7" s="295">
        <f>+資源化量内訳!Z7</f>
        <v>136449.84</v>
      </c>
      <c r="P7" s="295">
        <f t="shared" ref="P7:P38" si="5">+SUM(Q7,R7)</f>
        <v>1604609.53</v>
      </c>
      <c r="Q7" s="295">
        <f>SUM(Q$8:Q$207)</f>
        <v>1524640.86</v>
      </c>
      <c r="R7" s="295">
        <f t="shared" ref="R7:R38" si="6">+SUM(S7,T7,U7,V7,W7,X7,Y7)</f>
        <v>79968.67</v>
      </c>
      <c r="S7" s="295">
        <f t="shared" ref="S7:Y7" si="7">SUM(S$8:S$207)</f>
        <v>61517.67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18451</v>
      </c>
      <c r="Y7" s="295">
        <f t="shared" si="7"/>
        <v>0</v>
      </c>
      <c r="Z7" s="295">
        <f t="shared" ref="Z7:Z38" si="8">SUM(AA7:AC7)</f>
        <v>116485.22</v>
      </c>
      <c r="AA7" s="295">
        <f>SUM(AA$8:AA$207)</f>
        <v>2112</v>
      </c>
      <c r="AB7" s="295">
        <f>SUM(AB$8:AB$207)</f>
        <v>105454.22</v>
      </c>
      <c r="AC7" s="295">
        <f t="shared" ref="AC7:AC38" si="9">SUM(AD7:AJ7)</f>
        <v>8919</v>
      </c>
      <c r="AD7" s="295">
        <f t="shared" ref="AD7:AJ7" si="10">SUM(AD$8:AD$207)</f>
        <v>6428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1929</v>
      </c>
      <c r="AJ7" s="295">
        <f t="shared" si="10"/>
        <v>562</v>
      </c>
      <c r="AK7" s="295">
        <f t="shared" ref="AK7:AK38" si="11">SUM(AL7:AS7)</f>
        <v>944</v>
      </c>
      <c r="AL7" s="295">
        <f t="shared" ref="AL7:AS7" si="12">SUM(AL$8:AL$207)</f>
        <v>944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332811</v>
      </c>
      <c r="E8" s="283">
        <f t="shared" si="1"/>
        <v>222591</v>
      </c>
      <c r="F8" s="283">
        <f t="shared" si="2"/>
        <v>32313</v>
      </c>
      <c r="G8" s="283">
        <v>13086</v>
      </c>
      <c r="H8" s="283">
        <v>0</v>
      </c>
      <c r="I8" s="283">
        <v>0</v>
      </c>
      <c r="J8" s="283">
        <v>0</v>
      </c>
      <c r="K8" s="283">
        <v>0</v>
      </c>
      <c r="L8" s="283">
        <v>19227</v>
      </c>
      <c r="M8" s="283">
        <v>0</v>
      </c>
      <c r="N8" s="283">
        <f t="shared" si="4"/>
        <v>293</v>
      </c>
      <c r="O8" s="283">
        <f>+資源化量内訳!Z8</f>
        <v>77614</v>
      </c>
      <c r="P8" s="283">
        <f t="shared" si="5"/>
        <v>231541</v>
      </c>
      <c r="Q8" s="283">
        <v>222591</v>
      </c>
      <c r="R8" s="283">
        <f t="shared" si="6"/>
        <v>8950</v>
      </c>
      <c r="S8" s="283">
        <v>8586</v>
      </c>
      <c r="T8" s="283">
        <v>0</v>
      </c>
      <c r="U8" s="283">
        <v>0</v>
      </c>
      <c r="V8" s="283">
        <v>0</v>
      </c>
      <c r="W8" s="283">
        <v>0</v>
      </c>
      <c r="X8" s="283">
        <v>364</v>
      </c>
      <c r="Y8" s="283">
        <v>0</v>
      </c>
      <c r="Z8" s="283">
        <f t="shared" si="8"/>
        <v>15185</v>
      </c>
      <c r="AA8" s="283">
        <v>293</v>
      </c>
      <c r="AB8" s="283">
        <v>14892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24297</v>
      </c>
      <c r="E9" s="283">
        <f t="shared" si="1"/>
        <v>22604</v>
      </c>
      <c r="F9" s="283">
        <f t="shared" si="2"/>
        <v>343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329</v>
      </c>
      <c r="M9" s="283">
        <v>14</v>
      </c>
      <c r="N9" s="283">
        <f t="shared" si="4"/>
        <v>0</v>
      </c>
      <c r="O9" s="283">
        <f>+資源化量内訳!Z9</f>
        <v>1350</v>
      </c>
      <c r="P9" s="283">
        <f t="shared" si="5"/>
        <v>22604</v>
      </c>
      <c r="Q9" s="283">
        <v>22604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809</v>
      </c>
      <c r="AA9" s="283">
        <v>0</v>
      </c>
      <c r="AB9" s="283">
        <v>795</v>
      </c>
      <c r="AC9" s="283">
        <f t="shared" si="9"/>
        <v>14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14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132550</v>
      </c>
      <c r="E10" s="283">
        <f t="shared" si="1"/>
        <v>107676</v>
      </c>
      <c r="F10" s="283">
        <f t="shared" si="2"/>
        <v>15701</v>
      </c>
      <c r="G10" s="283">
        <v>4811</v>
      </c>
      <c r="H10" s="283">
        <v>0</v>
      </c>
      <c r="I10" s="283">
        <v>0</v>
      </c>
      <c r="J10" s="283">
        <v>0</v>
      </c>
      <c r="K10" s="283">
        <v>0</v>
      </c>
      <c r="L10" s="283">
        <v>10890</v>
      </c>
      <c r="M10" s="283">
        <v>0</v>
      </c>
      <c r="N10" s="283">
        <f t="shared" si="4"/>
        <v>0</v>
      </c>
      <c r="O10" s="283">
        <f>+資源化量内訳!Z10</f>
        <v>9173</v>
      </c>
      <c r="P10" s="283">
        <f t="shared" si="5"/>
        <v>110909</v>
      </c>
      <c r="Q10" s="283">
        <v>107676</v>
      </c>
      <c r="R10" s="283">
        <f t="shared" si="6"/>
        <v>3233</v>
      </c>
      <c r="S10" s="283">
        <v>1454</v>
      </c>
      <c r="T10" s="283">
        <v>0</v>
      </c>
      <c r="U10" s="283">
        <v>0</v>
      </c>
      <c r="V10" s="283">
        <v>0</v>
      </c>
      <c r="W10" s="283">
        <v>0</v>
      </c>
      <c r="X10" s="283">
        <v>1779</v>
      </c>
      <c r="Y10" s="283">
        <v>0</v>
      </c>
      <c r="Z10" s="283">
        <f t="shared" si="8"/>
        <v>11973</v>
      </c>
      <c r="AA10" s="283">
        <v>0</v>
      </c>
      <c r="AB10" s="283">
        <v>10188</v>
      </c>
      <c r="AC10" s="283">
        <f t="shared" si="9"/>
        <v>1785</v>
      </c>
      <c r="AD10" s="283">
        <v>1785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178108</v>
      </c>
      <c r="E11" s="283">
        <f t="shared" si="1"/>
        <v>156214</v>
      </c>
      <c r="F11" s="283">
        <f t="shared" si="2"/>
        <v>21821</v>
      </c>
      <c r="G11" s="283">
        <v>11821</v>
      </c>
      <c r="H11" s="283">
        <v>68</v>
      </c>
      <c r="I11" s="283">
        <v>663</v>
      </c>
      <c r="J11" s="283">
        <v>239</v>
      </c>
      <c r="K11" s="283">
        <v>0</v>
      </c>
      <c r="L11" s="283">
        <v>9030</v>
      </c>
      <c r="M11" s="283">
        <v>0</v>
      </c>
      <c r="N11" s="283">
        <f t="shared" si="4"/>
        <v>0</v>
      </c>
      <c r="O11" s="283">
        <f>+資源化量内訳!Z11</f>
        <v>73</v>
      </c>
      <c r="P11" s="283">
        <f t="shared" si="5"/>
        <v>163992</v>
      </c>
      <c r="Q11" s="283">
        <v>156214</v>
      </c>
      <c r="R11" s="283">
        <f t="shared" si="6"/>
        <v>7778</v>
      </c>
      <c r="S11" s="283">
        <v>7194</v>
      </c>
      <c r="T11" s="283">
        <v>0</v>
      </c>
      <c r="U11" s="283">
        <v>0</v>
      </c>
      <c r="V11" s="283">
        <v>0</v>
      </c>
      <c r="W11" s="283">
        <v>0</v>
      </c>
      <c r="X11" s="283">
        <v>584</v>
      </c>
      <c r="Y11" s="283">
        <v>0</v>
      </c>
      <c r="Z11" s="283">
        <f t="shared" si="8"/>
        <v>7746</v>
      </c>
      <c r="AA11" s="283">
        <v>0</v>
      </c>
      <c r="AB11" s="283">
        <v>7521</v>
      </c>
      <c r="AC11" s="283">
        <f t="shared" si="9"/>
        <v>225</v>
      </c>
      <c r="AD11" s="283">
        <v>225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18768</v>
      </c>
      <c r="E12" s="283">
        <f t="shared" si="1"/>
        <v>15666</v>
      </c>
      <c r="F12" s="283">
        <f t="shared" si="2"/>
        <v>1763</v>
      </c>
      <c r="G12" s="283">
        <v>822</v>
      </c>
      <c r="H12" s="283">
        <v>0</v>
      </c>
      <c r="I12" s="283">
        <v>0</v>
      </c>
      <c r="J12" s="283">
        <v>0</v>
      </c>
      <c r="K12" s="283">
        <v>0</v>
      </c>
      <c r="L12" s="283">
        <v>941</v>
      </c>
      <c r="M12" s="283">
        <v>0</v>
      </c>
      <c r="N12" s="283">
        <f t="shared" si="4"/>
        <v>0</v>
      </c>
      <c r="O12" s="283">
        <f>+資源化量内訳!Z12</f>
        <v>1339</v>
      </c>
      <c r="P12" s="283">
        <f t="shared" si="5"/>
        <v>15759</v>
      </c>
      <c r="Q12" s="283">
        <v>15666</v>
      </c>
      <c r="R12" s="283">
        <f t="shared" si="6"/>
        <v>93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93</v>
      </c>
      <c r="Y12" s="283">
        <v>0</v>
      </c>
      <c r="Z12" s="283">
        <f t="shared" si="8"/>
        <v>2335</v>
      </c>
      <c r="AA12" s="283">
        <v>0</v>
      </c>
      <c r="AB12" s="283">
        <v>1914</v>
      </c>
      <c r="AC12" s="283">
        <f t="shared" si="9"/>
        <v>421</v>
      </c>
      <c r="AD12" s="283">
        <v>421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54082</v>
      </c>
      <c r="E13" s="283">
        <f t="shared" si="1"/>
        <v>45623</v>
      </c>
      <c r="F13" s="283">
        <f t="shared" si="2"/>
        <v>5881</v>
      </c>
      <c r="G13" s="283">
        <v>2632</v>
      </c>
      <c r="H13" s="283">
        <v>0</v>
      </c>
      <c r="I13" s="283">
        <v>0</v>
      </c>
      <c r="J13" s="283">
        <v>0</v>
      </c>
      <c r="K13" s="283">
        <v>0</v>
      </c>
      <c r="L13" s="283">
        <v>3249</v>
      </c>
      <c r="M13" s="283">
        <v>0</v>
      </c>
      <c r="N13" s="283">
        <f t="shared" si="4"/>
        <v>0</v>
      </c>
      <c r="O13" s="283">
        <f>+資源化量内訳!Z13</f>
        <v>2578</v>
      </c>
      <c r="P13" s="283">
        <f t="shared" si="5"/>
        <v>48379</v>
      </c>
      <c r="Q13" s="283">
        <v>45623</v>
      </c>
      <c r="R13" s="283">
        <f t="shared" si="6"/>
        <v>2756</v>
      </c>
      <c r="S13" s="283">
        <v>2099</v>
      </c>
      <c r="T13" s="283">
        <v>0</v>
      </c>
      <c r="U13" s="283">
        <v>0</v>
      </c>
      <c r="V13" s="283">
        <v>0</v>
      </c>
      <c r="W13" s="283">
        <v>0</v>
      </c>
      <c r="X13" s="283">
        <v>657</v>
      </c>
      <c r="Y13" s="283">
        <v>0</v>
      </c>
      <c r="Z13" s="283">
        <f t="shared" si="8"/>
        <v>1772</v>
      </c>
      <c r="AA13" s="283">
        <v>0</v>
      </c>
      <c r="AB13" s="283">
        <v>1772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121264</v>
      </c>
      <c r="E14" s="283">
        <f t="shared" si="1"/>
        <v>95492</v>
      </c>
      <c r="F14" s="283">
        <f t="shared" si="2"/>
        <v>17771</v>
      </c>
      <c r="G14" s="283">
        <v>10255</v>
      </c>
      <c r="H14" s="283">
        <v>0</v>
      </c>
      <c r="I14" s="283">
        <v>123</v>
      </c>
      <c r="J14" s="283">
        <v>0</v>
      </c>
      <c r="K14" s="283">
        <v>0</v>
      </c>
      <c r="L14" s="283">
        <v>7393</v>
      </c>
      <c r="M14" s="283">
        <v>0</v>
      </c>
      <c r="N14" s="283">
        <f t="shared" si="4"/>
        <v>0</v>
      </c>
      <c r="O14" s="283">
        <f>+資源化量内訳!Z14</f>
        <v>8001</v>
      </c>
      <c r="P14" s="283">
        <f t="shared" si="5"/>
        <v>104136</v>
      </c>
      <c r="Q14" s="283">
        <v>95492</v>
      </c>
      <c r="R14" s="283">
        <f t="shared" si="6"/>
        <v>8644</v>
      </c>
      <c r="S14" s="283">
        <v>3792</v>
      </c>
      <c r="T14" s="283">
        <v>0</v>
      </c>
      <c r="U14" s="283">
        <v>0</v>
      </c>
      <c r="V14" s="283">
        <v>0</v>
      </c>
      <c r="W14" s="283">
        <v>0</v>
      </c>
      <c r="X14" s="283">
        <v>4852</v>
      </c>
      <c r="Y14" s="283">
        <v>0</v>
      </c>
      <c r="Z14" s="283">
        <f t="shared" si="8"/>
        <v>10734</v>
      </c>
      <c r="AA14" s="283">
        <v>0</v>
      </c>
      <c r="AB14" s="283">
        <v>10651</v>
      </c>
      <c r="AC14" s="283">
        <f t="shared" si="9"/>
        <v>83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83</v>
      </c>
      <c r="AJ14" s="283">
        <v>0</v>
      </c>
      <c r="AK14" s="281">
        <f t="shared" si="11"/>
        <v>944</v>
      </c>
      <c r="AL14" s="281">
        <v>944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35457</v>
      </c>
      <c r="E15" s="283">
        <f t="shared" si="1"/>
        <v>26563</v>
      </c>
      <c r="F15" s="283">
        <f t="shared" si="2"/>
        <v>8841</v>
      </c>
      <c r="G15" s="283">
        <v>0</v>
      </c>
      <c r="H15" s="283">
        <v>3034</v>
      </c>
      <c r="I15" s="283">
        <v>0</v>
      </c>
      <c r="J15" s="283">
        <v>0</v>
      </c>
      <c r="K15" s="283">
        <v>0</v>
      </c>
      <c r="L15" s="283">
        <v>5807</v>
      </c>
      <c r="M15" s="283">
        <v>0</v>
      </c>
      <c r="N15" s="283">
        <f t="shared" si="4"/>
        <v>0</v>
      </c>
      <c r="O15" s="283">
        <f>+資源化量内訳!Z15</f>
        <v>53</v>
      </c>
      <c r="P15" s="283">
        <f t="shared" si="5"/>
        <v>30414</v>
      </c>
      <c r="Q15" s="283">
        <v>26563</v>
      </c>
      <c r="R15" s="283">
        <f t="shared" si="6"/>
        <v>3851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3851</v>
      </c>
      <c r="Y15" s="283">
        <v>0</v>
      </c>
      <c r="Z15" s="283">
        <f t="shared" si="8"/>
        <v>2341</v>
      </c>
      <c r="AA15" s="283">
        <v>0</v>
      </c>
      <c r="AB15" s="283">
        <v>2341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32805</v>
      </c>
      <c r="E16" s="283">
        <f t="shared" si="1"/>
        <v>27326</v>
      </c>
      <c r="F16" s="283">
        <f t="shared" si="2"/>
        <v>3495</v>
      </c>
      <c r="G16" s="283">
        <v>3495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f t="shared" si="4"/>
        <v>0</v>
      </c>
      <c r="O16" s="283">
        <f>+資源化量内訳!Z16</f>
        <v>1984</v>
      </c>
      <c r="P16" s="283">
        <f t="shared" si="5"/>
        <v>28862</v>
      </c>
      <c r="Q16" s="283">
        <v>27326</v>
      </c>
      <c r="R16" s="283">
        <f t="shared" si="6"/>
        <v>1536</v>
      </c>
      <c r="S16" s="283">
        <v>1536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3748</v>
      </c>
      <c r="AA16" s="283">
        <v>0</v>
      </c>
      <c r="AB16" s="283">
        <v>3160</v>
      </c>
      <c r="AC16" s="283">
        <f t="shared" si="9"/>
        <v>588</v>
      </c>
      <c r="AD16" s="283">
        <v>588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47223</v>
      </c>
      <c r="E17" s="283">
        <f t="shared" si="1"/>
        <v>40504</v>
      </c>
      <c r="F17" s="283">
        <f t="shared" si="2"/>
        <v>5436</v>
      </c>
      <c r="G17" s="283">
        <v>1761</v>
      </c>
      <c r="H17" s="283">
        <v>0</v>
      </c>
      <c r="I17" s="283">
        <v>0</v>
      </c>
      <c r="J17" s="283">
        <v>0</v>
      </c>
      <c r="K17" s="283">
        <v>0</v>
      </c>
      <c r="L17" s="283">
        <v>3675</v>
      </c>
      <c r="M17" s="283">
        <v>0</v>
      </c>
      <c r="N17" s="283">
        <f t="shared" si="4"/>
        <v>0</v>
      </c>
      <c r="O17" s="283">
        <f>+資源化量内訳!Z17</f>
        <v>1283</v>
      </c>
      <c r="P17" s="283">
        <f t="shared" si="5"/>
        <v>40504</v>
      </c>
      <c r="Q17" s="283">
        <v>40504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1319</v>
      </c>
      <c r="AA17" s="283">
        <v>0</v>
      </c>
      <c r="AB17" s="283">
        <v>1139</v>
      </c>
      <c r="AC17" s="283">
        <f t="shared" si="9"/>
        <v>180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180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47177</v>
      </c>
      <c r="E18" s="283">
        <f t="shared" si="1"/>
        <v>40816</v>
      </c>
      <c r="F18" s="283">
        <f t="shared" si="2"/>
        <v>6299</v>
      </c>
      <c r="G18" s="283">
        <v>4656</v>
      </c>
      <c r="H18" s="283">
        <v>0</v>
      </c>
      <c r="I18" s="283">
        <v>0</v>
      </c>
      <c r="J18" s="283">
        <v>0</v>
      </c>
      <c r="K18" s="283">
        <v>0</v>
      </c>
      <c r="L18" s="283">
        <v>1643</v>
      </c>
      <c r="M18" s="283">
        <v>0</v>
      </c>
      <c r="N18" s="283">
        <f t="shared" si="4"/>
        <v>8</v>
      </c>
      <c r="O18" s="283">
        <f>+資源化量内訳!Z18</f>
        <v>54</v>
      </c>
      <c r="P18" s="283">
        <f t="shared" si="5"/>
        <v>43222</v>
      </c>
      <c r="Q18" s="283">
        <v>40816</v>
      </c>
      <c r="R18" s="283">
        <f t="shared" si="6"/>
        <v>2406</v>
      </c>
      <c r="S18" s="283">
        <v>2406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1373</v>
      </c>
      <c r="AA18" s="283">
        <v>8</v>
      </c>
      <c r="AB18" s="283">
        <v>1282</v>
      </c>
      <c r="AC18" s="283">
        <f t="shared" si="9"/>
        <v>83</v>
      </c>
      <c r="AD18" s="283">
        <v>83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19168</v>
      </c>
      <c r="E19" s="283">
        <f t="shared" si="1"/>
        <v>16581</v>
      </c>
      <c r="F19" s="283">
        <f t="shared" si="2"/>
        <v>1587</v>
      </c>
      <c r="G19" s="283">
        <v>1081</v>
      </c>
      <c r="H19" s="283">
        <v>0</v>
      </c>
      <c r="I19" s="283">
        <v>0</v>
      </c>
      <c r="J19" s="283">
        <v>0</v>
      </c>
      <c r="K19" s="283">
        <v>0</v>
      </c>
      <c r="L19" s="283">
        <v>506</v>
      </c>
      <c r="M19" s="283">
        <v>0</v>
      </c>
      <c r="N19" s="283">
        <f t="shared" si="4"/>
        <v>0</v>
      </c>
      <c r="O19" s="283">
        <f>+資源化量内訳!Z19</f>
        <v>1000</v>
      </c>
      <c r="P19" s="283">
        <f t="shared" si="5"/>
        <v>17431</v>
      </c>
      <c r="Q19" s="283">
        <v>16581</v>
      </c>
      <c r="R19" s="283">
        <f t="shared" si="6"/>
        <v>850</v>
      </c>
      <c r="S19" s="283">
        <v>842</v>
      </c>
      <c r="T19" s="283">
        <v>0</v>
      </c>
      <c r="U19" s="283">
        <v>0</v>
      </c>
      <c r="V19" s="283">
        <v>0</v>
      </c>
      <c r="W19" s="283">
        <v>0</v>
      </c>
      <c r="X19" s="283">
        <v>8</v>
      </c>
      <c r="Y19" s="283">
        <v>0</v>
      </c>
      <c r="Z19" s="283">
        <f t="shared" si="8"/>
        <v>296</v>
      </c>
      <c r="AA19" s="283">
        <v>0</v>
      </c>
      <c r="AB19" s="283">
        <v>0</v>
      </c>
      <c r="AC19" s="283">
        <f t="shared" si="9"/>
        <v>296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296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23185</v>
      </c>
      <c r="E20" s="283">
        <f t="shared" si="1"/>
        <v>21550</v>
      </c>
      <c r="F20" s="283">
        <f t="shared" si="2"/>
        <v>323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316</v>
      </c>
      <c r="M20" s="283">
        <v>7</v>
      </c>
      <c r="N20" s="283">
        <f t="shared" si="4"/>
        <v>0</v>
      </c>
      <c r="O20" s="283">
        <f>+資源化量内訳!Z20</f>
        <v>1312</v>
      </c>
      <c r="P20" s="283">
        <f t="shared" si="5"/>
        <v>21550</v>
      </c>
      <c r="Q20" s="283">
        <v>21550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765</v>
      </c>
      <c r="AA20" s="283">
        <v>0</v>
      </c>
      <c r="AB20" s="283">
        <v>758</v>
      </c>
      <c r="AC20" s="283">
        <f t="shared" si="9"/>
        <v>7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7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56510</v>
      </c>
      <c r="E21" s="283">
        <f t="shared" si="1"/>
        <v>48155</v>
      </c>
      <c r="F21" s="283">
        <f t="shared" si="2"/>
        <v>5498</v>
      </c>
      <c r="G21" s="283">
        <v>5498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f t="shared" si="4"/>
        <v>0</v>
      </c>
      <c r="O21" s="283">
        <f>+資源化量内訳!Z21</f>
        <v>2857</v>
      </c>
      <c r="P21" s="283">
        <f t="shared" si="5"/>
        <v>52058</v>
      </c>
      <c r="Q21" s="283">
        <v>48155</v>
      </c>
      <c r="R21" s="283">
        <f t="shared" si="6"/>
        <v>3903</v>
      </c>
      <c r="S21" s="283">
        <v>3903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1369</v>
      </c>
      <c r="AA21" s="283">
        <v>0</v>
      </c>
      <c r="AB21" s="283">
        <v>1369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133653</v>
      </c>
      <c r="E22" s="283">
        <f t="shared" si="1"/>
        <v>98828</v>
      </c>
      <c r="F22" s="283">
        <f t="shared" si="2"/>
        <v>33531</v>
      </c>
      <c r="G22" s="283">
        <v>8903</v>
      </c>
      <c r="H22" s="283">
        <v>0</v>
      </c>
      <c r="I22" s="283">
        <v>0</v>
      </c>
      <c r="J22" s="283">
        <v>0</v>
      </c>
      <c r="K22" s="283">
        <v>0</v>
      </c>
      <c r="L22" s="283">
        <v>24628</v>
      </c>
      <c r="M22" s="283">
        <v>0</v>
      </c>
      <c r="N22" s="283">
        <f t="shared" si="4"/>
        <v>0</v>
      </c>
      <c r="O22" s="283">
        <f>+資源化量内訳!Z22</f>
        <v>1294</v>
      </c>
      <c r="P22" s="283">
        <f t="shared" si="5"/>
        <v>108102</v>
      </c>
      <c r="Q22" s="283">
        <v>98828</v>
      </c>
      <c r="R22" s="283">
        <f t="shared" si="6"/>
        <v>9274</v>
      </c>
      <c r="S22" s="283">
        <v>8367</v>
      </c>
      <c r="T22" s="283">
        <v>0</v>
      </c>
      <c r="U22" s="283">
        <v>0</v>
      </c>
      <c r="V22" s="283">
        <v>0</v>
      </c>
      <c r="W22" s="283">
        <v>0</v>
      </c>
      <c r="X22" s="283">
        <v>907</v>
      </c>
      <c r="Y22" s="283">
        <v>0</v>
      </c>
      <c r="Z22" s="283">
        <f t="shared" si="8"/>
        <v>11364</v>
      </c>
      <c r="AA22" s="283">
        <v>0</v>
      </c>
      <c r="AB22" s="283">
        <v>11364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6383</v>
      </c>
      <c r="E23" s="283">
        <f t="shared" si="1"/>
        <v>5146</v>
      </c>
      <c r="F23" s="283">
        <f t="shared" si="2"/>
        <v>356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356</v>
      </c>
      <c r="M23" s="283">
        <v>0</v>
      </c>
      <c r="N23" s="283">
        <f t="shared" si="4"/>
        <v>0</v>
      </c>
      <c r="O23" s="283">
        <f>+資源化量内訳!Z23</f>
        <v>881</v>
      </c>
      <c r="P23" s="283">
        <f t="shared" si="5"/>
        <v>5146</v>
      </c>
      <c r="Q23" s="283">
        <v>5146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691</v>
      </c>
      <c r="AA23" s="283">
        <v>0</v>
      </c>
      <c r="AB23" s="283">
        <v>691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86733</v>
      </c>
      <c r="E24" s="283">
        <f t="shared" si="1"/>
        <v>73095</v>
      </c>
      <c r="F24" s="283">
        <f t="shared" si="2"/>
        <v>7988</v>
      </c>
      <c r="G24" s="283">
        <v>7988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f t="shared" si="4"/>
        <v>396</v>
      </c>
      <c r="O24" s="283">
        <f>+資源化量内訳!Z24</f>
        <v>5254</v>
      </c>
      <c r="P24" s="283">
        <f t="shared" si="5"/>
        <v>76572</v>
      </c>
      <c r="Q24" s="283">
        <v>73095</v>
      </c>
      <c r="R24" s="283">
        <f t="shared" si="6"/>
        <v>3477</v>
      </c>
      <c r="S24" s="283">
        <v>3477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5174</v>
      </c>
      <c r="AA24" s="283">
        <v>396</v>
      </c>
      <c r="AB24" s="283">
        <v>2808</v>
      </c>
      <c r="AC24" s="283">
        <f t="shared" si="9"/>
        <v>1970</v>
      </c>
      <c r="AD24" s="283">
        <v>1970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50187</v>
      </c>
      <c r="E25" s="283">
        <f t="shared" si="1"/>
        <v>37707</v>
      </c>
      <c r="F25" s="283">
        <f t="shared" si="2"/>
        <v>12292</v>
      </c>
      <c r="G25" s="283">
        <v>9209</v>
      </c>
      <c r="H25" s="283">
        <v>0</v>
      </c>
      <c r="I25" s="283">
        <v>0</v>
      </c>
      <c r="J25" s="283">
        <v>0</v>
      </c>
      <c r="K25" s="283">
        <v>0</v>
      </c>
      <c r="L25" s="283">
        <v>3083</v>
      </c>
      <c r="M25" s="283">
        <v>0</v>
      </c>
      <c r="N25" s="283">
        <f t="shared" si="4"/>
        <v>0</v>
      </c>
      <c r="O25" s="283">
        <f>+資源化量内訳!Z25</f>
        <v>188</v>
      </c>
      <c r="P25" s="283">
        <f t="shared" si="5"/>
        <v>45577</v>
      </c>
      <c r="Q25" s="283">
        <v>37707</v>
      </c>
      <c r="R25" s="283">
        <f t="shared" si="6"/>
        <v>7870</v>
      </c>
      <c r="S25" s="283">
        <v>6473</v>
      </c>
      <c r="T25" s="283">
        <v>0</v>
      </c>
      <c r="U25" s="283">
        <v>0</v>
      </c>
      <c r="V25" s="283">
        <v>0</v>
      </c>
      <c r="W25" s="283">
        <v>0</v>
      </c>
      <c r="X25" s="283">
        <v>1397</v>
      </c>
      <c r="Y25" s="283">
        <v>0</v>
      </c>
      <c r="Z25" s="283">
        <f t="shared" si="8"/>
        <v>1521</v>
      </c>
      <c r="AA25" s="283">
        <v>0</v>
      </c>
      <c r="AB25" s="283">
        <v>1465</v>
      </c>
      <c r="AC25" s="283">
        <f t="shared" si="9"/>
        <v>56</v>
      </c>
      <c r="AD25" s="283">
        <v>4</v>
      </c>
      <c r="AE25" s="283">
        <v>0</v>
      </c>
      <c r="AF25" s="283">
        <v>0</v>
      </c>
      <c r="AG25" s="283">
        <v>0</v>
      </c>
      <c r="AH25" s="283">
        <v>0</v>
      </c>
      <c r="AI25" s="283">
        <v>52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54622</v>
      </c>
      <c r="E26" s="283">
        <f t="shared" si="1"/>
        <v>45469</v>
      </c>
      <c r="F26" s="283">
        <f t="shared" si="2"/>
        <v>5389</v>
      </c>
      <c r="G26" s="283">
        <v>1891</v>
      </c>
      <c r="H26" s="283">
        <v>0</v>
      </c>
      <c r="I26" s="283">
        <v>0</v>
      </c>
      <c r="J26" s="283">
        <v>0</v>
      </c>
      <c r="K26" s="283">
        <v>0</v>
      </c>
      <c r="L26" s="283">
        <v>3498</v>
      </c>
      <c r="M26" s="283">
        <v>0</v>
      </c>
      <c r="N26" s="283">
        <f t="shared" si="4"/>
        <v>0</v>
      </c>
      <c r="O26" s="283">
        <f>+資源化量内訳!Z26</f>
        <v>3764</v>
      </c>
      <c r="P26" s="283">
        <f t="shared" si="5"/>
        <v>46923</v>
      </c>
      <c r="Q26" s="283">
        <v>45469</v>
      </c>
      <c r="R26" s="283">
        <f t="shared" si="6"/>
        <v>1454</v>
      </c>
      <c r="S26" s="283">
        <v>1304</v>
      </c>
      <c r="T26" s="283">
        <v>0</v>
      </c>
      <c r="U26" s="283">
        <v>0</v>
      </c>
      <c r="V26" s="283">
        <v>0</v>
      </c>
      <c r="W26" s="283">
        <v>0</v>
      </c>
      <c r="X26" s="283">
        <v>150</v>
      </c>
      <c r="Y26" s="283">
        <v>0</v>
      </c>
      <c r="Z26" s="283">
        <f t="shared" si="8"/>
        <v>3967</v>
      </c>
      <c r="AA26" s="283">
        <v>0</v>
      </c>
      <c r="AB26" s="283">
        <v>3660</v>
      </c>
      <c r="AC26" s="283">
        <f t="shared" si="9"/>
        <v>307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307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38350</v>
      </c>
      <c r="E27" s="283">
        <f t="shared" si="1"/>
        <v>23995</v>
      </c>
      <c r="F27" s="283">
        <f t="shared" si="2"/>
        <v>13792</v>
      </c>
      <c r="G27" s="283">
        <v>1617</v>
      </c>
      <c r="H27" s="283">
        <v>0</v>
      </c>
      <c r="I27" s="283">
        <v>0</v>
      </c>
      <c r="J27" s="283">
        <v>0</v>
      </c>
      <c r="K27" s="283">
        <v>0</v>
      </c>
      <c r="L27" s="283">
        <v>7225</v>
      </c>
      <c r="M27" s="283">
        <v>4950</v>
      </c>
      <c r="N27" s="283">
        <f t="shared" si="4"/>
        <v>0</v>
      </c>
      <c r="O27" s="283">
        <f>+資源化量内訳!Z27</f>
        <v>563</v>
      </c>
      <c r="P27" s="283">
        <f t="shared" si="5"/>
        <v>24873</v>
      </c>
      <c r="Q27" s="283">
        <v>23995</v>
      </c>
      <c r="R27" s="283">
        <f t="shared" si="6"/>
        <v>878</v>
      </c>
      <c r="S27" s="283">
        <v>845</v>
      </c>
      <c r="T27" s="283">
        <v>0</v>
      </c>
      <c r="U27" s="283">
        <v>0</v>
      </c>
      <c r="V27" s="283">
        <v>0</v>
      </c>
      <c r="W27" s="283">
        <v>0</v>
      </c>
      <c r="X27" s="283">
        <v>33</v>
      </c>
      <c r="Y27" s="283">
        <v>0</v>
      </c>
      <c r="Z27" s="283">
        <f t="shared" si="8"/>
        <v>2663</v>
      </c>
      <c r="AA27" s="283">
        <v>0</v>
      </c>
      <c r="AB27" s="283">
        <v>2135</v>
      </c>
      <c r="AC27" s="283">
        <f t="shared" si="9"/>
        <v>528</v>
      </c>
      <c r="AD27" s="283">
        <v>363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165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12563</v>
      </c>
      <c r="E28" s="283">
        <f t="shared" si="1"/>
        <v>11060</v>
      </c>
      <c r="F28" s="283">
        <f t="shared" si="2"/>
        <v>422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422</v>
      </c>
      <c r="M28" s="283">
        <v>0</v>
      </c>
      <c r="N28" s="283">
        <f t="shared" si="4"/>
        <v>110</v>
      </c>
      <c r="O28" s="283">
        <f>+資源化量内訳!Z28</f>
        <v>971</v>
      </c>
      <c r="P28" s="283">
        <f t="shared" si="5"/>
        <v>11060</v>
      </c>
      <c r="Q28" s="283">
        <v>11060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283</v>
      </c>
      <c r="AA28" s="283">
        <v>110</v>
      </c>
      <c r="AB28" s="283">
        <v>173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29641</v>
      </c>
      <c r="E29" s="283">
        <f t="shared" si="1"/>
        <v>21920</v>
      </c>
      <c r="F29" s="283">
        <f t="shared" si="2"/>
        <v>7721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7721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21920</v>
      </c>
      <c r="Q29" s="283">
        <v>21920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2232</v>
      </c>
      <c r="AA29" s="283">
        <v>0</v>
      </c>
      <c r="AB29" s="283">
        <v>2232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26954</v>
      </c>
      <c r="E30" s="283">
        <f t="shared" si="1"/>
        <v>22274</v>
      </c>
      <c r="F30" s="283">
        <f t="shared" si="2"/>
        <v>2283</v>
      </c>
      <c r="G30" s="283">
        <v>0</v>
      </c>
      <c r="H30" s="283">
        <v>157</v>
      </c>
      <c r="I30" s="283">
        <v>0</v>
      </c>
      <c r="J30" s="283">
        <v>0</v>
      </c>
      <c r="K30" s="283">
        <v>0</v>
      </c>
      <c r="L30" s="283">
        <v>2126</v>
      </c>
      <c r="M30" s="283">
        <v>0</v>
      </c>
      <c r="N30" s="283">
        <f t="shared" si="4"/>
        <v>0</v>
      </c>
      <c r="O30" s="283">
        <f>+資源化量内訳!Z30</f>
        <v>2397</v>
      </c>
      <c r="P30" s="283">
        <f t="shared" si="5"/>
        <v>23183</v>
      </c>
      <c r="Q30" s="283">
        <v>22274</v>
      </c>
      <c r="R30" s="283">
        <f t="shared" si="6"/>
        <v>909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909</v>
      </c>
      <c r="Y30" s="283">
        <v>0</v>
      </c>
      <c r="Z30" s="283">
        <f t="shared" si="8"/>
        <v>805</v>
      </c>
      <c r="AA30" s="283">
        <v>0</v>
      </c>
      <c r="AB30" s="283">
        <v>805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15285</v>
      </c>
      <c r="E31" s="283">
        <f t="shared" si="1"/>
        <v>12696</v>
      </c>
      <c r="F31" s="283">
        <f t="shared" si="2"/>
        <v>1913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1913</v>
      </c>
      <c r="M31" s="283">
        <v>0</v>
      </c>
      <c r="N31" s="283">
        <f t="shared" si="4"/>
        <v>0</v>
      </c>
      <c r="O31" s="283">
        <f>+資源化量内訳!Z31</f>
        <v>676</v>
      </c>
      <c r="P31" s="283">
        <f t="shared" si="5"/>
        <v>13406</v>
      </c>
      <c r="Q31" s="283">
        <v>12696</v>
      </c>
      <c r="R31" s="283">
        <f t="shared" si="6"/>
        <v>710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710</v>
      </c>
      <c r="Y31" s="283">
        <v>0</v>
      </c>
      <c r="Z31" s="283">
        <f t="shared" si="8"/>
        <v>510</v>
      </c>
      <c r="AA31" s="283">
        <v>0</v>
      </c>
      <c r="AB31" s="283">
        <v>510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54398</v>
      </c>
      <c r="E32" s="283">
        <f t="shared" si="1"/>
        <v>45784</v>
      </c>
      <c r="F32" s="283">
        <f t="shared" si="2"/>
        <v>8614</v>
      </c>
      <c r="G32" s="283">
        <v>3666</v>
      </c>
      <c r="H32" s="283">
        <v>0</v>
      </c>
      <c r="I32" s="283">
        <v>0</v>
      </c>
      <c r="J32" s="283">
        <v>0</v>
      </c>
      <c r="K32" s="283">
        <v>0</v>
      </c>
      <c r="L32" s="283">
        <v>4948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49074</v>
      </c>
      <c r="Q32" s="283">
        <v>45784</v>
      </c>
      <c r="R32" s="283">
        <f t="shared" si="6"/>
        <v>3290</v>
      </c>
      <c r="S32" s="283">
        <v>2824</v>
      </c>
      <c r="T32" s="283">
        <v>0</v>
      </c>
      <c r="U32" s="283">
        <v>0</v>
      </c>
      <c r="V32" s="283">
        <v>0</v>
      </c>
      <c r="W32" s="283">
        <v>0</v>
      </c>
      <c r="X32" s="283">
        <v>466</v>
      </c>
      <c r="Y32" s="283">
        <v>0</v>
      </c>
      <c r="Z32" s="283">
        <f t="shared" si="8"/>
        <v>3182</v>
      </c>
      <c r="AA32" s="283">
        <v>0</v>
      </c>
      <c r="AB32" s="283">
        <v>3182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26133</v>
      </c>
      <c r="E33" s="283">
        <f t="shared" si="1"/>
        <v>19187</v>
      </c>
      <c r="F33" s="283">
        <f t="shared" si="2"/>
        <v>3624</v>
      </c>
      <c r="G33" s="283">
        <v>1111</v>
      </c>
      <c r="H33" s="283">
        <v>0</v>
      </c>
      <c r="I33" s="283">
        <v>0</v>
      </c>
      <c r="J33" s="283">
        <v>0</v>
      </c>
      <c r="K33" s="283">
        <v>0</v>
      </c>
      <c r="L33" s="283">
        <v>2513</v>
      </c>
      <c r="M33" s="283">
        <v>0</v>
      </c>
      <c r="N33" s="283">
        <f t="shared" si="4"/>
        <v>0</v>
      </c>
      <c r="O33" s="283">
        <f>+資源化量内訳!Z33</f>
        <v>3322</v>
      </c>
      <c r="P33" s="283">
        <f t="shared" si="5"/>
        <v>20395</v>
      </c>
      <c r="Q33" s="283">
        <v>19187</v>
      </c>
      <c r="R33" s="283">
        <f t="shared" si="6"/>
        <v>1208</v>
      </c>
      <c r="S33" s="283">
        <v>867</v>
      </c>
      <c r="T33" s="283">
        <v>0</v>
      </c>
      <c r="U33" s="283">
        <v>0</v>
      </c>
      <c r="V33" s="283">
        <v>0</v>
      </c>
      <c r="W33" s="283">
        <v>0</v>
      </c>
      <c r="X33" s="283">
        <v>341</v>
      </c>
      <c r="Y33" s="283">
        <v>0</v>
      </c>
      <c r="Z33" s="283">
        <f t="shared" si="8"/>
        <v>2259</v>
      </c>
      <c r="AA33" s="283">
        <v>0</v>
      </c>
      <c r="AB33" s="283">
        <v>1966</v>
      </c>
      <c r="AC33" s="283">
        <f t="shared" si="9"/>
        <v>293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293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20825.030000000002</v>
      </c>
      <c r="E34" s="283">
        <f t="shared" si="1"/>
        <v>16967.86</v>
      </c>
      <c r="F34" s="283">
        <f t="shared" si="2"/>
        <v>2825.33</v>
      </c>
      <c r="G34" s="283">
        <v>2825.33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f t="shared" si="4"/>
        <v>0</v>
      </c>
      <c r="O34" s="283">
        <f>+資源化量内訳!Z34</f>
        <v>1031.8399999999999</v>
      </c>
      <c r="P34" s="283">
        <f t="shared" si="5"/>
        <v>17983.53</v>
      </c>
      <c r="Q34" s="283">
        <v>16967.86</v>
      </c>
      <c r="R34" s="283">
        <f t="shared" si="6"/>
        <v>1015.6699999999998</v>
      </c>
      <c r="S34" s="283">
        <v>1015.6699999999998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616.22</v>
      </c>
      <c r="AA34" s="283">
        <v>0</v>
      </c>
      <c r="AB34" s="283">
        <v>616.22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21593</v>
      </c>
      <c r="E35" s="283">
        <f t="shared" si="1"/>
        <v>18365</v>
      </c>
      <c r="F35" s="283">
        <f t="shared" si="2"/>
        <v>2524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2524</v>
      </c>
      <c r="M35" s="283">
        <v>0</v>
      </c>
      <c r="N35" s="283">
        <f t="shared" si="4"/>
        <v>704</v>
      </c>
      <c r="O35" s="283">
        <f>+資源化量内訳!Z35</f>
        <v>0</v>
      </c>
      <c r="P35" s="283">
        <f t="shared" si="5"/>
        <v>18442</v>
      </c>
      <c r="Q35" s="283">
        <v>18365</v>
      </c>
      <c r="R35" s="283">
        <f t="shared" si="6"/>
        <v>77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77</v>
      </c>
      <c r="Y35" s="283">
        <v>0</v>
      </c>
      <c r="Z35" s="283">
        <f t="shared" si="8"/>
        <v>753</v>
      </c>
      <c r="AA35" s="283">
        <v>704</v>
      </c>
      <c r="AB35" s="283">
        <v>0</v>
      </c>
      <c r="AC35" s="283">
        <f t="shared" si="9"/>
        <v>49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49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32903</v>
      </c>
      <c r="E36" s="283">
        <f t="shared" si="1"/>
        <v>26540</v>
      </c>
      <c r="F36" s="283">
        <f t="shared" si="2"/>
        <v>6357</v>
      </c>
      <c r="G36" s="283">
        <v>1689</v>
      </c>
      <c r="H36" s="283">
        <v>0</v>
      </c>
      <c r="I36" s="283">
        <v>0</v>
      </c>
      <c r="J36" s="283">
        <v>0</v>
      </c>
      <c r="K36" s="283">
        <v>0</v>
      </c>
      <c r="L36" s="283">
        <v>4668</v>
      </c>
      <c r="M36" s="283">
        <v>0</v>
      </c>
      <c r="N36" s="283">
        <f t="shared" si="4"/>
        <v>0</v>
      </c>
      <c r="O36" s="283">
        <f>+資源化量内訳!Z36</f>
        <v>6</v>
      </c>
      <c r="P36" s="283">
        <f t="shared" si="5"/>
        <v>27604</v>
      </c>
      <c r="Q36" s="283">
        <v>26540</v>
      </c>
      <c r="R36" s="283">
        <f t="shared" si="6"/>
        <v>1064</v>
      </c>
      <c r="S36" s="283">
        <v>966</v>
      </c>
      <c r="T36" s="283">
        <v>0</v>
      </c>
      <c r="U36" s="283">
        <v>0</v>
      </c>
      <c r="V36" s="283">
        <v>0</v>
      </c>
      <c r="W36" s="283">
        <v>0</v>
      </c>
      <c r="X36" s="283">
        <v>98</v>
      </c>
      <c r="Y36" s="283">
        <v>0</v>
      </c>
      <c r="Z36" s="283">
        <f t="shared" si="8"/>
        <v>3517</v>
      </c>
      <c r="AA36" s="283">
        <v>0</v>
      </c>
      <c r="AB36" s="283">
        <v>3261</v>
      </c>
      <c r="AC36" s="283">
        <f t="shared" si="9"/>
        <v>256</v>
      </c>
      <c r="AD36" s="283">
        <v>256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18877</v>
      </c>
      <c r="E37" s="283">
        <f t="shared" si="1"/>
        <v>15593</v>
      </c>
      <c r="F37" s="283">
        <f t="shared" si="2"/>
        <v>3284</v>
      </c>
      <c r="G37" s="283">
        <v>616</v>
      </c>
      <c r="H37" s="283">
        <v>0</v>
      </c>
      <c r="I37" s="283">
        <v>0</v>
      </c>
      <c r="J37" s="283">
        <v>0</v>
      </c>
      <c r="K37" s="283">
        <v>0</v>
      </c>
      <c r="L37" s="283">
        <v>2668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15938</v>
      </c>
      <c r="Q37" s="283">
        <v>15593</v>
      </c>
      <c r="R37" s="283">
        <f t="shared" si="6"/>
        <v>345</v>
      </c>
      <c r="S37" s="283">
        <v>345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2222</v>
      </c>
      <c r="AA37" s="283">
        <v>0</v>
      </c>
      <c r="AB37" s="283">
        <v>2142</v>
      </c>
      <c r="AC37" s="283">
        <f t="shared" si="9"/>
        <v>80</v>
      </c>
      <c r="AD37" s="283">
        <v>80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15826</v>
      </c>
      <c r="E38" s="283">
        <f t="shared" si="1"/>
        <v>13872</v>
      </c>
      <c r="F38" s="283">
        <f t="shared" si="2"/>
        <v>1783</v>
      </c>
      <c r="G38" s="283">
        <v>0</v>
      </c>
      <c r="H38" s="283">
        <v>0</v>
      </c>
      <c r="I38" s="283">
        <v>0</v>
      </c>
      <c r="J38" s="283">
        <v>0</v>
      </c>
      <c r="K38" s="283">
        <v>203</v>
      </c>
      <c r="L38" s="283">
        <v>1580</v>
      </c>
      <c r="M38" s="283">
        <v>0</v>
      </c>
      <c r="N38" s="283">
        <f t="shared" si="4"/>
        <v>171</v>
      </c>
      <c r="O38" s="283">
        <f>+資源化量内訳!Z38</f>
        <v>0</v>
      </c>
      <c r="P38" s="283">
        <f t="shared" si="5"/>
        <v>13872</v>
      </c>
      <c r="Q38" s="283">
        <v>13872</v>
      </c>
      <c r="R38" s="283">
        <f t="shared" si="6"/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411</v>
      </c>
      <c r="AA38" s="283">
        <v>171</v>
      </c>
      <c r="AB38" s="283">
        <v>240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13">SUM(E39,F39,N39,O39)</f>
        <v>14538</v>
      </c>
      <c r="E39" s="283">
        <f t="shared" ref="E39:E61" si="14">+Q39</f>
        <v>11830</v>
      </c>
      <c r="F39" s="283">
        <f t="shared" ref="F39:F70" si="15">SUM(G39:M39)</f>
        <v>1482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1482</v>
      </c>
      <c r="M39" s="283">
        <v>0</v>
      </c>
      <c r="N39" s="283">
        <f t="shared" ref="N39:N61" si="16">+AA39</f>
        <v>190</v>
      </c>
      <c r="O39" s="283">
        <f>+資源化量内訳!Z39</f>
        <v>1036</v>
      </c>
      <c r="P39" s="283">
        <f t="shared" ref="P39:P70" si="17">+SUM(Q39,R39)</f>
        <v>11847</v>
      </c>
      <c r="Q39" s="283">
        <v>11830</v>
      </c>
      <c r="R39" s="283">
        <f t="shared" ref="R39:R70" si="18">+SUM(S39,T39,U39,V39,W39,X39,Y39)</f>
        <v>17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17</v>
      </c>
      <c r="Y39" s="283">
        <v>0</v>
      </c>
      <c r="Z39" s="283">
        <f t="shared" ref="Z39:Z70" si="19">SUM(AA39:AC39)</f>
        <v>1951</v>
      </c>
      <c r="AA39" s="283">
        <v>190</v>
      </c>
      <c r="AB39" s="283">
        <v>1706</v>
      </c>
      <c r="AC39" s="283">
        <f t="shared" ref="AC39:AC70" si="20">SUM(AD39:AJ39)</f>
        <v>55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55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3"/>
        <v>9925</v>
      </c>
      <c r="E40" s="283">
        <f t="shared" si="14"/>
        <v>9324</v>
      </c>
      <c r="F40" s="283">
        <f t="shared" si="15"/>
        <v>102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102</v>
      </c>
      <c r="M40" s="283">
        <v>0</v>
      </c>
      <c r="N40" s="283">
        <f t="shared" si="16"/>
        <v>0</v>
      </c>
      <c r="O40" s="283">
        <f>+資源化量内訳!Z40</f>
        <v>499</v>
      </c>
      <c r="P40" s="283">
        <f t="shared" si="17"/>
        <v>9324</v>
      </c>
      <c r="Q40" s="283">
        <v>9324</v>
      </c>
      <c r="R40" s="283">
        <f t="shared" si="18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19"/>
        <v>332</v>
      </c>
      <c r="AA40" s="283">
        <v>0</v>
      </c>
      <c r="AB40" s="283">
        <v>332</v>
      </c>
      <c r="AC40" s="283">
        <f t="shared" si="20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3"/>
        <v>25149</v>
      </c>
      <c r="E41" s="283">
        <f t="shared" si="14"/>
        <v>20514</v>
      </c>
      <c r="F41" s="283">
        <f t="shared" si="15"/>
        <v>2339</v>
      </c>
      <c r="G41" s="283">
        <v>1760</v>
      </c>
      <c r="H41" s="283">
        <v>0</v>
      </c>
      <c r="I41" s="283">
        <v>0</v>
      </c>
      <c r="J41" s="283">
        <v>0</v>
      </c>
      <c r="K41" s="283">
        <v>0</v>
      </c>
      <c r="L41" s="283">
        <v>579</v>
      </c>
      <c r="M41" s="283">
        <v>0</v>
      </c>
      <c r="N41" s="283">
        <f t="shared" si="16"/>
        <v>0</v>
      </c>
      <c r="O41" s="283">
        <f>+資源化量内訳!Z41</f>
        <v>2296</v>
      </c>
      <c r="P41" s="283">
        <f t="shared" si="17"/>
        <v>20796</v>
      </c>
      <c r="Q41" s="283">
        <v>20514</v>
      </c>
      <c r="R41" s="283">
        <f t="shared" si="18"/>
        <v>282</v>
      </c>
      <c r="S41" s="283">
        <v>282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19"/>
        <v>1708</v>
      </c>
      <c r="AA41" s="283">
        <v>0</v>
      </c>
      <c r="AB41" s="283">
        <v>1553</v>
      </c>
      <c r="AC41" s="283">
        <f t="shared" si="20"/>
        <v>155</v>
      </c>
      <c r="AD41" s="283">
        <v>155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3"/>
        <v>13731</v>
      </c>
      <c r="E42" s="283">
        <f t="shared" si="14"/>
        <v>11551</v>
      </c>
      <c r="F42" s="283">
        <f t="shared" si="15"/>
        <v>1736</v>
      </c>
      <c r="G42" s="283">
        <v>437</v>
      </c>
      <c r="H42" s="283">
        <v>0</v>
      </c>
      <c r="I42" s="283">
        <v>0</v>
      </c>
      <c r="J42" s="283">
        <v>0</v>
      </c>
      <c r="K42" s="283">
        <v>0</v>
      </c>
      <c r="L42" s="283">
        <v>1299</v>
      </c>
      <c r="M42" s="283">
        <v>0</v>
      </c>
      <c r="N42" s="283">
        <f t="shared" si="16"/>
        <v>0</v>
      </c>
      <c r="O42" s="283">
        <f>+資源化量内訳!Z42</f>
        <v>444</v>
      </c>
      <c r="P42" s="283">
        <f t="shared" si="17"/>
        <v>12284</v>
      </c>
      <c r="Q42" s="283">
        <v>11551</v>
      </c>
      <c r="R42" s="283">
        <f t="shared" si="18"/>
        <v>733</v>
      </c>
      <c r="S42" s="283">
        <v>340</v>
      </c>
      <c r="T42" s="283">
        <v>0</v>
      </c>
      <c r="U42" s="283">
        <v>0</v>
      </c>
      <c r="V42" s="283">
        <v>0</v>
      </c>
      <c r="W42" s="283">
        <v>0</v>
      </c>
      <c r="X42" s="283">
        <v>393</v>
      </c>
      <c r="Y42" s="283">
        <v>0</v>
      </c>
      <c r="Z42" s="283">
        <f t="shared" si="19"/>
        <v>840</v>
      </c>
      <c r="AA42" s="283">
        <v>0</v>
      </c>
      <c r="AB42" s="283">
        <v>698</v>
      </c>
      <c r="AC42" s="283">
        <f t="shared" si="20"/>
        <v>142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142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3"/>
        <v>12190</v>
      </c>
      <c r="E43" s="283">
        <f t="shared" si="14"/>
        <v>10571</v>
      </c>
      <c r="F43" s="283">
        <f t="shared" si="15"/>
        <v>915</v>
      </c>
      <c r="G43" s="283">
        <v>182</v>
      </c>
      <c r="H43" s="283">
        <v>0</v>
      </c>
      <c r="I43" s="283">
        <v>0</v>
      </c>
      <c r="J43" s="283">
        <v>0</v>
      </c>
      <c r="K43" s="283">
        <v>0</v>
      </c>
      <c r="L43" s="283">
        <v>340</v>
      </c>
      <c r="M43" s="283">
        <v>393</v>
      </c>
      <c r="N43" s="283">
        <f t="shared" si="16"/>
        <v>0</v>
      </c>
      <c r="O43" s="283">
        <f>+資源化量内訳!Z43</f>
        <v>704</v>
      </c>
      <c r="P43" s="283">
        <f t="shared" si="17"/>
        <v>10571</v>
      </c>
      <c r="Q43" s="283">
        <v>10571</v>
      </c>
      <c r="R43" s="283">
        <f t="shared" si="18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19"/>
        <v>393</v>
      </c>
      <c r="AA43" s="283">
        <v>0</v>
      </c>
      <c r="AB43" s="283">
        <v>0</v>
      </c>
      <c r="AC43" s="283">
        <f t="shared" si="20"/>
        <v>393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17</v>
      </c>
      <c r="AJ43" s="283">
        <v>376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3"/>
        <v>15120</v>
      </c>
      <c r="E44" s="283">
        <f t="shared" si="14"/>
        <v>13092</v>
      </c>
      <c r="F44" s="283">
        <f t="shared" si="15"/>
        <v>1188</v>
      </c>
      <c r="G44" s="283">
        <v>756</v>
      </c>
      <c r="H44" s="283">
        <v>0</v>
      </c>
      <c r="I44" s="283">
        <v>0</v>
      </c>
      <c r="J44" s="283">
        <v>0</v>
      </c>
      <c r="K44" s="283">
        <v>0</v>
      </c>
      <c r="L44" s="283">
        <v>432</v>
      </c>
      <c r="M44" s="283">
        <v>0</v>
      </c>
      <c r="N44" s="283">
        <f t="shared" si="16"/>
        <v>0</v>
      </c>
      <c r="O44" s="283">
        <f>+資源化量内訳!Z44</f>
        <v>840</v>
      </c>
      <c r="P44" s="283">
        <f t="shared" si="17"/>
        <v>13689</v>
      </c>
      <c r="Q44" s="283">
        <v>13092</v>
      </c>
      <c r="R44" s="283">
        <f t="shared" si="18"/>
        <v>597</v>
      </c>
      <c r="S44" s="283">
        <v>590</v>
      </c>
      <c r="T44" s="283">
        <v>0</v>
      </c>
      <c r="U44" s="283">
        <v>0</v>
      </c>
      <c r="V44" s="283">
        <v>0</v>
      </c>
      <c r="W44" s="283">
        <v>0</v>
      </c>
      <c r="X44" s="283">
        <v>7</v>
      </c>
      <c r="Y44" s="283">
        <v>0</v>
      </c>
      <c r="Z44" s="283">
        <f t="shared" si="19"/>
        <v>250</v>
      </c>
      <c r="AA44" s="283">
        <v>0</v>
      </c>
      <c r="AB44" s="283">
        <v>0</v>
      </c>
      <c r="AC44" s="283">
        <f t="shared" si="20"/>
        <v>250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250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3"/>
        <v>6698</v>
      </c>
      <c r="E45" s="283">
        <f t="shared" si="14"/>
        <v>5780</v>
      </c>
      <c r="F45" s="283">
        <f t="shared" si="15"/>
        <v>914</v>
      </c>
      <c r="G45" s="283">
        <v>898</v>
      </c>
      <c r="H45" s="283">
        <v>0</v>
      </c>
      <c r="I45" s="283">
        <v>0</v>
      </c>
      <c r="J45" s="283">
        <v>0</v>
      </c>
      <c r="K45" s="283">
        <v>0</v>
      </c>
      <c r="L45" s="283">
        <v>16</v>
      </c>
      <c r="M45" s="283">
        <v>0</v>
      </c>
      <c r="N45" s="283">
        <f t="shared" si="16"/>
        <v>0</v>
      </c>
      <c r="O45" s="283">
        <f>+資源化量内訳!Z45</f>
        <v>4</v>
      </c>
      <c r="P45" s="283">
        <f t="shared" si="17"/>
        <v>6339</v>
      </c>
      <c r="Q45" s="283">
        <v>5780</v>
      </c>
      <c r="R45" s="283">
        <f t="shared" si="18"/>
        <v>559</v>
      </c>
      <c r="S45" s="283">
        <v>559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19"/>
        <v>206</v>
      </c>
      <c r="AA45" s="283">
        <v>0</v>
      </c>
      <c r="AB45" s="283">
        <v>190</v>
      </c>
      <c r="AC45" s="283">
        <f t="shared" si="20"/>
        <v>16</v>
      </c>
      <c r="AD45" s="283">
        <v>16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3"/>
        <v>4793</v>
      </c>
      <c r="E46" s="283">
        <f t="shared" si="14"/>
        <v>4310</v>
      </c>
      <c r="F46" s="283">
        <f t="shared" si="15"/>
        <v>483</v>
      </c>
      <c r="G46" s="283">
        <v>166</v>
      </c>
      <c r="H46" s="283">
        <v>0</v>
      </c>
      <c r="I46" s="283">
        <v>0</v>
      </c>
      <c r="J46" s="283">
        <v>0</v>
      </c>
      <c r="K46" s="283">
        <v>0</v>
      </c>
      <c r="L46" s="283">
        <v>317</v>
      </c>
      <c r="M46" s="283">
        <v>0</v>
      </c>
      <c r="N46" s="283">
        <f t="shared" si="16"/>
        <v>0</v>
      </c>
      <c r="O46" s="283">
        <f>+資源化量内訳!Z46</f>
        <v>0</v>
      </c>
      <c r="P46" s="283">
        <f t="shared" si="17"/>
        <v>4395</v>
      </c>
      <c r="Q46" s="283">
        <v>4310</v>
      </c>
      <c r="R46" s="283">
        <f t="shared" si="18"/>
        <v>85</v>
      </c>
      <c r="S46" s="283">
        <v>85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19"/>
        <v>571</v>
      </c>
      <c r="AA46" s="283">
        <v>0</v>
      </c>
      <c r="AB46" s="283">
        <v>530</v>
      </c>
      <c r="AC46" s="283">
        <f t="shared" si="20"/>
        <v>41</v>
      </c>
      <c r="AD46" s="283">
        <v>41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3"/>
        <v>1776</v>
      </c>
      <c r="E47" s="283">
        <f t="shared" si="14"/>
        <v>1520</v>
      </c>
      <c r="F47" s="283">
        <f t="shared" si="15"/>
        <v>193</v>
      </c>
      <c r="G47" s="283">
        <v>0</v>
      </c>
      <c r="H47" s="283">
        <v>0</v>
      </c>
      <c r="I47" s="283">
        <v>0</v>
      </c>
      <c r="J47" s="283">
        <v>0</v>
      </c>
      <c r="K47" s="283">
        <v>0</v>
      </c>
      <c r="L47" s="283">
        <v>193</v>
      </c>
      <c r="M47" s="283">
        <v>0</v>
      </c>
      <c r="N47" s="283">
        <f t="shared" si="16"/>
        <v>0</v>
      </c>
      <c r="O47" s="283">
        <f>+資源化量内訳!Z47</f>
        <v>63</v>
      </c>
      <c r="P47" s="283">
        <f t="shared" si="17"/>
        <v>1548</v>
      </c>
      <c r="Q47" s="283">
        <v>1520</v>
      </c>
      <c r="R47" s="283">
        <f t="shared" si="18"/>
        <v>28</v>
      </c>
      <c r="S47" s="283">
        <v>0</v>
      </c>
      <c r="T47" s="283">
        <v>0</v>
      </c>
      <c r="U47" s="283">
        <v>0</v>
      </c>
      <c r="V47" s="283">
        <v>0</v>
      </c>
      <c r="W47" s="283">
        <v>0</v>
      </c>
      <c r="X47" s="283">
        <v>28</v>
      </c>
      <c r="Y47" s="283">
        <v>0</v>
      </c>
      <c r="Z47" s="283">
        <f t="shared" si="19"/>
        <v>275</v>
      </c>
      <c r="AA47" s="283">
        <v>0</v>
      </c>
      <c r="AB47" s="283">
        <v>259</v>
      </c>
      <c r="AC47" s="283">
        <f t="shared" si="20"/>
        <v>16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16</v>
      </c>
      <c r="AJ47" s="283">
        <v>0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3"/>
        <v>3053</v>
      </c>
      <c r="E48" s="283">
        <f t="shared" si="14"/>
        <v>2691</v>
      </c>
      <c r="F48" s="283">
        <f t="shared" si="15"/>
        <v>292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292</v>
      </c>
      <c r="M48" s="283">
        <v>0</v>
      </c>
      <c r="N48" s="283">
        <f t="shared" si="16"/>
        <v>0</v>
      </c>
      <c r="O48" s="283">
        <f>+資源化量内訳!Z48</f>
        <v>70</v>
      </c>
      <c r="P48" s="283">
        <f t="shared" si="17"/>
        <v>2691</v>
      </c>
      <c r="Q48" s="283">
        <v>2691</v>
      </c>
      <c r="R48" s="283">
        <f t="shared" si="18"/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19"/>
        <v>128</v>
      </c>
      <c r="AA48" s="283">
        <v>0</v>
      </c>
      <c r="AB48" s="283">
        <v>128</v>
      </c>
      <c r="AC48" s="283">
        <f t="shared" si="20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3"/>
        <v>4836</v>
      </c>
      <c r="E49" s="283">
        <f t="shared" si="14"/>
        <v>4229</v>
      </c>
      <c r="F49" s="283">
        <f t="shared" si="15"/>
        <v>498</v>
      </c>
      <c r="G49" s="283">
        <v>0</v>
      </c>
      <c r="H49" s="283">
        <v>0</v>
      </c>
      <c r="I49" s="283">
        <v>0</v>
      </c>
      <c r="J49" s="283">
        <v>0</v>
      </c>
      <c r="K49" s="283">
        <v>0</v>
      </c>
      <c r="L49" s="283">
        <v>498</v>
      </c>
      <c r="M49" s="283">
        <v>0</v>
      </c>
      <c r="N49" s="283">
        <f t="shared" si="16"/>
        <v>0</v>
      </c>
      <c r="O49" s="283">
        <f>+資源化量内訳!Z49</f>
        <v>109</v>
      </c>
      <c r="P49" s="283">
        <f t="shared" si="17"/>
        <v>4284</v>
      </c>
      <c r="Q49" s="283">
        <v>4229</v>
      </c>
      <c r="R49" s="283">
        <f t="shared" si="18"/>
        <v>55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55</v>
      </c>
      <c r="Y49" s="283">
        <v>0</v>
      </c>
      <c r="Z49" s="283">
        <f t="shared" si="19"/>
        <v>342</v>
      </c>
      <c r="AA49" s="283">
        <v>0</v>
      </c>
      <c r="AB49" s="283">
        <v>316</v>
      </c>
      <c r="AC49" s="283">
        <f t="shared" si="20"/>
        <v>26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26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3"/>
        <v>5655</v>
      </c>
      <c r="E50" s="283">
        <f t="shared" si="14"/>
        <v>4809</v>
      </c>
      <c r="F50" s="283">
        <f t="shared" si="15"/>
        <v>596</v>
      </c>
      <c r="G50" s="283">
        <v>391</v>
      </c>
      <c r="H50" s="283">
        <v>0</v>
      </c>
      <c r="I50" s="283">
        <v>0</v>
      </c>
      <c r="J50" s="283">
        <v>0</v>
      </c>
      <c r="K50" s="283">
        <v>0</v>
      </c>
      <c r="L50" s="283">
        <v>205</v>
      </c>
      <c r="M50" s="283">
        <v>0</v>
      </c>
      <c r="N50" s="283">
        <f t="shared" si="16"/>
        <v>0</v>
      </c>
      <c r="O50" s="283">
        <f>+資源化量内訳!Z50</f>
        <v>250</v>
      </c>
      <c r="P50" s="283">
        <f t="shared" si="17"/>
        <v>5117</v>
      </c>
      <c r="Q50" s="283">
        <v>4809</v>
      </c>
      <c r="R50" s="283">
        <f t="shared" si="18"/>
        <v>308</v>
      </c>
      <c r="S50" s="283">
        <v>305</v>
      </c>
      <c r="T50" s="283">
        <v>0</v>
      </c>
      <c r="U50" s="283">
        <v>0</v>
      </c>
      <c r="V50" s="283">
        <v>0</v>
      </c>
      <c r="W50" s="283">
        <v>0</v>
      </c>
      <c r="X50" s="283">
        <v>3</v>
      </c>
      <c r="Y50" s="283">
        <v>0</v>
      </c>
      <c r="Z50" s="283">
        <f t="shared" si="19"/>
        <v>120</v>
      </c>
      <c r="AA50" s="283">
        <v>0</v>
      </c>
      <c r="AB50" s="283">
        <v>0</v>
      </c>
      <c r="AC50" s="283">
        <f t="shared" si="20"/>
        <v>120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120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3"/>
        <v>3815</v>
      </c>
      <c r="E51" s="283">
        <f t="shared" si="14"/>
        <v>3507</v>
      </c>
      <c r="F51" s="283">
        <f t="shared" si="15"/>
        <v>308</v>
      </c>
      <c r="G51" s="283">
        <v>0</v>
      </c>
      <c r="H51" s="283">
        <v>0</v>
      </c>
      <c r="I51" s="283">
        <v>0</v>
      </c>
      <c r="J51" s="283">
        <v>0</v>
      </c>
      <c r="K51" s="283">
        <v>0</v>
      </c>
      <c r="L51" s="283">
        <v>308</v>
      </c>
      <c r="M51" s="283">
        <v>0</v>
      </c>
      <c r="N51" s="283">
        <f t="shared" si="16"/>
        <v>0</v>
      </c>
      <c r="O51" s="283">
        <f>+資源化量内訳!Z51</f>
        <v>0</v>
      </c>
      <c r="P51" s="283">
        <f t="shared" si="17"/>
        <v>3621</v>
      </c>
      <c r="Q51" s="283">
        <v>3507</v>
      </c>
      <c r="R51" s="283">
        <f t="shared" si="18"/>
        <v>114</v>
      </c>
      <c r="S51" s="283">
        <v>0</v>
      </c>
      <c r="T51" s="283">
        <v>0</v>
      </c>
      <c r="U51" s="283">
        <v>0</v>
      </c>
      <c r="V51" s="283">
        <v>0</v>
      </c>
      <c r="W51" s="283">
        <v>0</v>
      </c>
      <c r="X51" s="283">
        <v>114</v>
      </c>
      <c r="Y51" s="283">
        <v>0</v>
      </c>
      <c r="Z51" s="283">
        <f t="shared" si="19"/>
        <v>388</v>
      </c>
      <c r="AA51" s="283">
        <v>0</v>
      </c>
      <c r="AB51" s="283">
        <v>387</v>
      </c>
      <c r="AC51" s="283">
        <f t="shared" si="20"/>
        <v>1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1</v>
      </c>
      <c r="AJ51" s="283">
        <v>0</v>
      </c>
      <c r="AK51" s="281">
        <f t="shared" si="2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3"/>
        <v>5903</v>
      </c>
      <c r="E52" s="283">
        <f t="shared" si="14"/>
        <v>5008</v>
      </c>
      <c r="F52" s="283">
        <f t="shared" si="15"/>
        <v>895</v>
      </c>
      <c r="G52" s="283">
        <v>0</v>
      </c>
      <c r="H52" s="283">
        <v>0</v>
      </c>
      <c r="I52" s="283">
        <v>0</v>
      </c>
      <c r="J52" s="283">
        <v>0</v>
      </c>
      <c r="K52" s="283">
        <v>0</v>
      </c>
      <c r="L52" s="283">
        <v>895</v>
      </c>
      <c r="M52" s="283">
        <v>0</v>
      </c>
      <c r="N52" s="283">
        <f t="shared" si="16"/>
        <v>0</v>
      </c>
      <c r="O52" s="283">
        <f>+資源化量内訳!Z52</f>
        <v>0</v>
      </c>
      <c r="P52" s="283">
        <f t="shared" si="17"/>
        <v>5337</v>
      </c>
      <c r="Q52" s="283">
        <v>5008</v>
      </c>
      <c r="R52" s="283">
        <f t="shared" si="18"/>
        <v>329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329</v>
      </c>
      <c r="Y52" s="283">
        <v>0</v>
      </c>
      <c r="Z52" s="283">
        <f t="shared" si="19"/>
        <v>555</v>
      </c>
      <c r="AA52" s="283">
        <v>0</v>
      </c>
      <c r="AB52" s="283">
        <v>551</v>
      </c>
      <c r="AC52" s="283">
        <f t="shared" si="20"/>
        <v>4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4</v>
      </c>
      <c r="AJ52" s="283">
        <v>0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13"/>
        <v>4027</v>
      </c>
      <c r="E53" s="283">
        <f t="shared" si="14"/>
        <v>3237</v>
      </c>
      <c r="F53" s="283">
        <f t="shared" si="15"/>
        <v>553</v>
      </c>
      <c r="G53" s="283">
        <v>553</v>
      </c>
      <c r="H53" s="283">
        <v>0</v>
      </c>
      <c r="I53" s="283">
        <v>0</v>
      </c>
      <c r="J53" s="283">
        <v>0</v>
      </c>
      <c r="K53" s="283">
        <v>0</v>
      </c>
      <c r="L53" s="283">
        <v>0</v>
      </c>
      <c r="M53" s="283">
        <v>0</v>
      </c>
      <c r="N53" s="283">
        <f t="shared" si="16"/>
        <v>0</v>
      </c>
      <c r="O53" s="283">
        <f>+資源化量内訳!Z53</f>
        <v>237</v>
      </c>
      <c r="P53" s="283">
        <f t="shared" si="17"/>
        <v>3505</v>
      </c>
      <c r="Q53" s="283">
        <v>3237</v>
      </c>
      <c r="R53" s="283">
        <f t="shared" si="18"/>
        <v>268</v>
      </c>
      <c r="S53" s="283">
        <v>268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f t="shared" si="19"/>
        <v>484</v>
      </c>
      <c r="AA53" s="283">
        <v>0</v>
      </c>
      <c r="AB53" s="283">
        <v>387</v>
      </c>
      <c r="AC53" s="283">
        <f t="shared" si="20"/>
        <v>97</v>
      </c>
      <c r="AD53" s="283">
        <v>97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13"/>
        <v>1794</v>
      </c>
      <c r="E54" s="283">
        <f t="shared" si="14"/>
        <v>1416</v>
      </c>
      <c r="F54" s="283">
        <f t="shared" si="15"/>
        <v>256</v>
      </c>
      <c r="G54" s="283">
        <v>256</v>
      </c>
      <c r="H54" s="283">
        <v>0</v>
      </c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f t="shared" si="16"/>
        <v>0</v>
      </c>
      <c r="O54" s="283">
        <f>+資源化量内訳!Z54</f>
        <v>122</v>
      </c>
      <c r="P54" s="283">
        <f t="shared" si="17"/>
        <v>1535</v>
      </c>
      <c r="Q54" s="283">
        <v>1416</v>
      </c>
      <c r="R54" s="283">
        <f t="shared" si="18"/>
        <v>119</v>
      </c>
      <c r="S54" s="283">
        <v>119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f t="shared" si="19"/>
        <v>216</v>
      </c>
      <c r="AA54" s="283">
        <v>0</v>
      </c>
      <c r="AB54" s="283">
        <v>169</v>
      </c>
      <c r="AC54" s="283">
        <f t="shared" si="20"/>
        <v>47</v>
      </c>
      <c r="AD54" s="283">
        <v>47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13"/>
        <v>3359</v>
      </c>
      <c r="E55" s="283">
        <f t="shared" si="14"/>
        <v>2722</v>
      </c>
      <c r="F55" s="283">
        <f t="shared" si="15"/>
        <v>465</v>
      </c>
      <c r="G55" s="283">
        <v>465</v>
      </c>
      <c r="H55" s="283">
        <v>0</v>
      </c>
      <c r="I55" s="283">
        <v>0</v>
      </c>
      <c r="J55" s="283">
        <v>0</v>
      </c>
      <c r="K55" s="283">
        <v>0</v>
      </c>
      <c r="L55" s="283">
        <v>0</v>
      </c>
      <c r="M55" s="283">
        <v>0</v>
      </c>
      <c r="N55" s="283">
        <f t="shared" si="16"/>
        <v>0</v>
      </c>
      <c r="O55" s="283">
        <f>+資源化量内訳!Z55</f>
        <v>172</v>
      </c>
      <c r="P55" s="283">
        <f t="shared" si="17"/>
        <v>2943</v>
      </c>
      <c r="Q55" s="283">
        <v>2722</v>
      </c>
      <c r="R55" s="283">
        <f t="shared" si="18"/>
        <v>221</v>
      </c>
      <c r="S55" s="283">
        <v>221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f t="shared" si="19"/>
        <v>328</v>
      </c>
      <c r="AA55" s="283">
        <v>0</v>
      </c>
      <c r="AB55" s="283">
        <v>236</v>
      </c>
      <c r="AC55" s="283">
        <f t="shared" si="20"/>
        <v>92</v>
      </c>
      <c r="AD55" s="283">
        <v>92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13"/>
        <v>3183</v>
      </c>
      <c r="E56" s="283">
        <f t="shared" si="14"/>
        <v>2655</v>
      </c>
      <c r="F56" s="283">
        <f t="shared" si="15"/>
        <v>411</v>
      </c>
      <c r="G56" s="283">
        <v>411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f t="shared" si="16"/>
        <v>0</v>
      </c>
      <c r="O56" s="283">
        <f>+資源化量内訳!Z56</f>
        <v>117</v>
      </c>
      <c r="P56" s="283">
        <f t="shared" si="17"/>
        <v>2850</v>
      </c>
      <c r="Q56" s="283">
        <v>2655</v>
      </c>
      <c r="R56" s="283">
        <f t="shared" si="18"/>
        <v>195</v>
      </c>
      <c r="S56" s="283">
        <v>195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 t="shared" si="19"/>
        <v>393</v>
      </c>
      <c r="AA56" s="283">
        <v>0</v>
      </c>
      <c r="AB56" s="283">
        <v>313</v>
      </c>
      <c r="AC56" s="283">
        <f t="shared" si="20"/>
        <v>80</v>
      </c>
      <c r="AD56" s="283">
        <v>80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13"/>
        <v>2102</v>
      </c>
      <c r="E57" s="283">
        <f t="shared" si="14"/>
        <v>1759</v>
      </c>
      <c r="F57" s="283">
        <f t="shared" si="15"/>
        <v>231</v>
      </c>
      <c r="G57" s="283">
        <v>231</v>
      </c>
      <c r="H57" s="283">
        <v>0</v>
      </c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f t="shared" si="16"/>
        <v>0</v>
      </c>
      <c r="O57" s="283">
        <f>+資源化量内訳!Z57</f>
        <v>112</v>
      </c>
      <c r="P57" s="283">
        <f t="shared" si="17"/>
        <v>1857</v>
      </c>
      <c r="Q57" s="283">
        <v>1759</v>
      </c>
      <c r="R57" s="283">
        <f t="shared" si="18"/>
        <v>98</v>
      </c>
      <c r="S57" s="283">
        <v>98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f t="shared" si="19"/>
        <v>249</v>
      </c>
      <c r="AA57" s="283">
        <v>0</v>
      </c>
      <c r="AB57" s="283">
        <v>203</v>
      </c>
      <c r="AC57" s="283">
        <f t="shared" si="20"/>
        <v>46</v>
      </c>
      <c r="AD57" s="283">
        <v>46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13"/>
        <v>1864</v>
      </c>
      <c r="E58" s="283">
        <f t="shared" si="14"/>
        <v>1300</v>
      </c>
      <c r="F58" s="283">
        <f t="shared" si="15"/>
        <v>370</v>
      </c>
      <c r="G58" s="283">
        <v>370</v>
      </c>
      <c r="H58" s="283">
        <v>0</v>
      </c>
      <c r="I58" s="283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f t="shared" si="16"/>
        <v>0</v>
      </c>
      <c r="O58" s="283">
        <f>+資源化量内訳!Z58</f>
        <v>194</v>
      </c>
      <c r="P58" s="283">
        <f t="shared" si="17"/>
        <v>1460</v>
      </c>
      <c r="Q58" s="283">
        <v>1300</v>
      </c>
      <c r="R58" s="283">
        <f t="shared" si="18"/>
        <v>160</v>
      </c>
      <c r="S58" s="283">
        <v>160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f t="shared" si="19"/>
        <v>243</v>
      </c>
      <c r="AA58" s="283">
        <v>0</v>
      </c>
      <c r="AB58" s="283">
        <v>164</v>
      </c>
      <c r="AC58" s="283">
        <f t="shared" si="20"/>
        <v>79</v>
      </c>
      <c r="AD58" s="283">
        <v>79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13"/>
        <v>2920</v>
      </c>
      <c r="E59" s="283">
        <f t="shared" si="14"/>
        <v>2261</v>
      </c>
      <c r="F59" s="283">
        <f t="shared" si="15"/>
        <v>419</v>
      </c>
      <c r="G59" s="283">
        <v>0</v>
      </c>
      <c r="H59" s="283">
        <v>0</v>
      </c>
      <c r="I59" s="283">
        <v>0</v>
      </c>
      <c r="J59" s="283">
        <v>0</v>
      </c>
      <c r="K59" s="283">
        <v>0</v>
      </c>
      <c r="L59" s="283">
        <v>419</v>
      </c>
      <c r="M59" s="283">
        <v>0</v>
      </c>
      <c r="N59" s="283">
        <f t="shared" si="16"/>
        <v>240</v>
      </c>
      <c r="O59" s="283">
        <f>+資源化量内訳!Z59</f>
        <v>0</v>
      </c>
      <c r="P59" s="283">
        <f t="shared" si="17"/>
        <v>2261</v>
      </c>
      <c r="Q59" s="283">
        <v>2261</v>
      </c>
      <c r="R59" s="283">
        <f t="shared" si="18"/>
        <v>0</v>
      </c>
      <c r="S59" s="283">
        <v>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f t="shared" si="19"/>
        <v>2501</v>
      </c>
      <c r="AA59" s="283">
        <v>240</v>
      </c>
      <c r="AB59" s="283">
        <v>2261</v>
      </c>
      <c r="AC59" s="283">
        <f t="shared" si="20"/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13"/>
        <v>3048</v>
      </c>
      <c r="E60" s="283">
        <f t="shared" si="14"/>
        <v>2498</v>
      </c>
      <c r="F60" s="283">
        <f t="shared" si="15"/>
        <v>388</v>
      </c>
      <c r="G60" s="283">
        <v>0</v>
      </c>
      <c r="H60" s="283">
        <v>0</v>
      </c>
      <c r="I60" s="283">
        <v>0</v>
      </c>
      <c r="J60" s="283">
        <v>0</v>
      </c>
      <c r="K60" s="283">
        <v>0</v>
      </c>
      <c r="L60" s="283">
        <v>388</v>
      </c>
      <c r="M60" s="283">
        <v>0</v>
      </c>
      <c r="N60" s="283">
        <f t="shared" si="16"/>
        <v>0</v>
      </c>
      <c r="O60" s="283">
        <f>+資源化量内訳!Z60</f>
        <v>162</v>
      </c>
      <c r="P60" s="283">
        <f t="shared" si="17"/>
        <v>2593</v>
      </c>
      <c r="Q60" s="283">
        <v>2498</v>
      </c>
      <c r="R60" s="283">
        <f t="shared" si="18"/>
        <v>95</v>
      </c>
      <c r="S60" s="283">
        <v>0</v>
      </c>
      <c r="T60" s="283">
        <v>0</v>
      </c>
      <c r="U60" s="283">
        <v>0</v>
      </c>
      <c r="V60" s="283">
        <v>0</v>
      </c>
      <c r="W60" s="283">
        <v>0</v>
      </c>
      <c r="X60" s="283">
        <v>95</v>
      </c>
      <c r="Y60" s="283">
        <v>0</v>
      </c>
      <c r="Z60" s="283">
        <f t="shared" si="19"/>
        <v>3</v>
      </c>
      <c r="AA60" s="283">
        <v>0</v>
      </c>
      <c r="AB60" s="283">
        <v>0</v>
      </c>
      <c r="AC60" s="283">
        <f t="shared" si="20"/>
        <v>3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3</v>
      </c>
      <c r="AJ60" s="283">
        <v>0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2861</v>
      </c>
      <c r="E61" s="283">
        <f t="shared" si="14"/>
        <v>2197</v>
      </c>
      <c r="F61" s="283">
        <f t="shared" si="15"/>
        <v>664</v>
      </c>
      <c r="G61" s="283">
        <v>0</v>
      </c>
      <c r="H61" s="283">
        <v>0</v>
      </c>
      <c r="I61" s="283">
        <v>0</v>
      </c>
      <c r="J61" s="283">
        <v>0</v>
      </c>
      <c r="K61" s="283">
        <v>0</v>
      </c>
      <c r="L61" s="283">
        <v>664</v>
      </c>
      <c r="M61" s="283">
        <v>0</v>
      </c>
      <c r="N61" s="283">
        <f t="shared" si="16"/>
        <v>0</v>
      </c>
      <c r="O61" s="283">
        <f>+資源化量内訳!Z61</f>
        <v>0</v>
      </c>
      <c r="P61" s="283">
        <f t="shared" si="17"/>
        <v>2331</v>
      </c>
      <c r="Q61" s="283">
        <v>2197</v>
      </c>
      <c r="R61" s="283">
        <f t="shared" si="18"/>
        <v>134</v>
      </c>
      <c r="S61" s="283">
        <v>0</v>
      </c>
      <c r="T61" s="283">
        <v>0</v>
      </c>
      <c r="U61" s="283">
        <v>0</v>
      </c>
      <c r="V61" s="283">
        <v>0</v>
      </c>
      <c r="W61" s="283">
        <v>0</v>
      </c>
      <c r="X61" s="283">
        <v>134</v>
      </c>
      <c r="Y61" s="283">
        <v>0</v>
      </c>
      <c r="Z61" s="283">
        <f t="shared" si="19"/>
        <v>74</v>
      </c>
      <c r="AA61" s="283">
        <v>0</v>
      </c>
      <c r="AB61" s="283">
        <v>39</v>
      </c>
      <c r="AC61" s="283">
        <f t="shared" si="20"/>
        <v>35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35</v>
      </c>
      <c r="AJ61" s="283">
        <v>0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61">
    <sortCondition ref="A8:A61"/>
    <sortCondition ref="B8:B61"/>
    <sortCondition ref="C8:C6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千葉県</v>
      </c>
      <c r="B7" s="293" t="str">
        <f>ごみ処理概要!B7</f>
        <v>12000</v>
      </c>
      <c r="C7" s="294" t="s">
        <v>3</v>
      </c>
      <c r="D7" s="296">
        <f t="shared" ref="D7:M7" si="0">SUM(Z7,AV7,BR7)</f>
        <v>452309.136</v>
      </c>
      <c r="E7" s="296">
        <f t="shared" si="0"/>
        <v>165032.98499999999</v>
      </c>
      <c r="F7" s="296">
        <f t="shared" si="0"/>
        <v>552.41</v>
      </c>
      <c r="G7" s="296">
        <f t="shared" si="0"/>
        <v>5683</v>
      </c>
      <c r="H7" s="296">
        <f t="shared" si="0"/>
        <v>46564.485000000001</v>
      </c>
      <c r="I7" s="296">
        <f t="shared" si="0"/>
        <v>37417.275999999998</v>
      </c>
      <c r="J7" s="296">
        <f t="shared" si="0"/>
        <v>18594.059999999998</v>
      </c>
      <c r="K7" s="296">
        <f t="shared" si="0"/>
        <v>5</v>
      </c>
      <c r="L7" s="296">
        <f t="shared" si="0"/>
        <v>26220</v>
      </c>
      <c r="M7" s="296">
        <f t="shared" si="0"/>
        <v>160</v>
      </c>
      <c r="N7" s="296">
        <f t="shared" ref="N7:N38" si="1">SUM(AJ7,BF7,CB7)</f>
        <v>1246.67</v>
      </c>
      <c r="O7" s="296">
        <f t="shared" ref="O7:Y7" si="2">SUM(AK7,BG7,CC7)</f>
        <v>13467.66</v>
      </c>
      <c r="P7" s="296">
        <f t="shared" si="2"/>
        <v>3627</v>
      </c>
      <c r="Q7" s="296">
        <f t="shared" si="2"/>
        <v>786</v>
      </c>
      <c r="R7" s="296">
        <f t="shared" si="2"/>
        <v>53509.58</v>
      </c>
      <c r="S7" s="296">
        <f t="shared" si="2"/>
        <v>56</v>
      </c>
      <c r="T7" s="296">
        <f t="shared" si="2"/>
        <v>261</v>
      </c>
      <c r="U7" s="296">
        <f t="shared" si="2"/>
        <v>8333</v>
      </c>
      <c r="V7" s="296">
        <f t="shared" si="2"/>
        <v>0</v>
      </c>
      <c r="W7" s="296">
        <f t="shared" si="2"/>
        <v>1671</v>
      </c>
      <c r="X7" s="296">
        <f t="shared" si="2"/>
        <v>62.25</v>
      </c>
      <c r="Y7" s="296">
        <f t="shared" si="2"/>
        <v>69059.760000000009</v>
      </c>
      <c r="Z7" s="296">
        <f t="shared" ref="Z7:Z38" si="3">SUM(AA7:AU7)</f>
        <v>136449.84</v>
      </c>
      <c r="AA7" s="296">
        <f t="shared" ref="AA7:AK7" si="4">SUM(AA$8:AA$207)</f>
        <v>81442.509999999995</v>
      </c>
      <c r="AB7" s="296">
        <f t="shared" si="4"/>
        <v>251.41</v>
      </c>
      <c r="AC7" s="296">
        <f t="shared" si="4"/>
        <v>3242</v>
      </c>
      <c r="AD7" s="296">
        <f t="shared" si="4"/>
        <v>1652.6</v>
      </c>
      <c r="AE7" s="296">
        <f t="shared" si="4"/>
        <v>3411</v>
      </c>
      <c r="AF7" s="296">
        <f t="shared" si="4"/>
        <v>1628</v>
      </c>
      <c r="AG7" s="296">
        <f t="shared" si="4"/>
        <v>3</v>
      </c>
      <c r="AH7" s="296">
        <f t="shared" si="4"/>
        <v>0</v>
      </c>
      <c r="AI7" s="296">
        <f t="shared" si="4"/>
        <v>13</v>
      </c>
      <c r="AJ7" s="296">
        <f>SUM(AJ$8:AJ$207)</f>
        <v>6.67</v>
      </c>
      <c r="AK7" s="296">
        <f t="shared" si="4"/>
        <v>5679.4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38.25</v>
      </c>
      <c r="AU7" s="296">
        <f>SUM(AU$8:AU$207)</f>
        <v>39082</v>
      </c>
      <c r="AV7" s="296">
        <f>施設資源化量内訳!D7</f>
        <v>238368.29</v>
      </c>
      <c r="AW7" s="296">
        <f>施設資源化量内訳!E7</f>
        <v>21943.24</v>
      </c>
      <c r="AX7" s="296">
        <f>施設資源化量内訳!F7</f>
        <v>131</v>
      </c>
      <c r="AY7" s="296">
        <f>施設資源化量内訳!G7</f>
        <v>2018</v>
      </c>
      <c r="AZ7" s="296">
        <f>施設資源化量内訳!H7</f>
        <v>41688.28</v>
      </c>
      <c r="BA7" s="296">
        <f>施設資源化量内訳!I7</f>
        <v>29121.33</v>
      </c>
      <c r="BB7" s="296">
        <f>施設資源化量内訳!J7</f>
        <v>14937.06</v>
      </c>
      <c r="BC7" s="296">
        <f>施設資源化量内訳!K7</f>
        <v>2</v>
      </c>
      <c r="BD7" s="296">
        <f>施設資源化量内訳!L7</f>
        <v>26220</v>
      </c>
      <c r="BE7" s="296">
        <f>施設資源化量内訳!M7</f>
        <v>147</v>
      </c>
      <c r="BF7" s="296">
        <f>施設資源化量内訳!N7</f>
        <v>1240</v>
      </c>
      <c r="BG7" s="296">
        <f>施設資源化量内訳!O7</f>
        <v>2715.04</v>
      </c>
      <c r="BH7" s="296">
        <f>施設資源化量内訳!P7</f>
        <v>3627</v>
      </c>
      <c r="BI7" s="296">
        <f>施設資源化量内訳!Q7</f>
        <v>786</v>
      </c>
      <c r="BJ7" s="296">
        <f>施設資源化量内訳!R7</f>
        <v>53509.58</v>
      </c>
      <c r="BK7" s="296">
        <f>施設資源化量内訳!S7</f>
        <v>56</v>
      </c>
      <c r="BL7" s="296">
        <f>施設資源化量内訳!T7</f>
        <v>261</v>
      </c>
      <c r="BM7" s="296">
        <f>施設資源化量内訳!U7</f>
        <v>8333</v>
      </c>
      <c r="BN7" s="296">
        <f>施設資源化量内訳!V7</f>
        <v>0</v>
      </c>
      <c r="BO7" s="296">
        <f>施設資源化量内訳!W7</f>
        <v>1671</v>
      </c>
      <c r="BP7" s="296">
        <f>施設資源化量内訳!X7</f>
        <v>11</v>
      </c>
      <c r="BQ7" s="296">
        <f>施設資源化量内訳!Y7</f>
        <v>29950.760000000002</v>
      </c>
      <c r="BR7" s="296">
        <f t="shared" ref="BR7:BR38" si="5">SUM(BS7:CM7)</f>
        <v>77491.006000000008</v>
      </c>
      <c r="BS7" s="296">
        <f t="shared" ref="BS7:CC7" si="6">SUM(BS$8:BS$207)</f>
        <v>61647.235000000001</v>
      </c>
      <c r="BT7" s="296">
        <f t="shared" si="6"/>
        <v>170</v>
      </c>
      <c r="BU7" s="296">
        <f t="shared" si="6"/>
        <v>423</v>
      </c>
      <c r="BV7" s="296">
        <f t="shared" si="6"/>
        <v>3223.605</v>
      </c>
      <c r="BW7" s="296">
        <f t="shared" si="6"/>
        <v>4884.9459999999999</v>
      </c>
      <c r="BX7" s="296">
        <f t="shared" si="6"/>
        <v>2029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5073.22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13</v>
      </c>
      <c r="CM7" s="296">
        <f>SUM(CM$8:CM$207)</f>
        <v>27</v>
      </c>
      <c r="CN7" s="297">
        <f>+COUNTIF(CN$8:CN$207,"有る")</f>
        <v>42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117410</v>
      </c>
      <c r="E8" s="283">
        <f t="shared" ref="E8:E39" si="8">SUM(AA8,AW8,BS8)</f>
        <v>47365</v>
      </c>
      <c r="F8" s="283">
        <f t="shared" ref="F8:F39" si="9">SUM(AB8,AX8,BT8)</f>
        <v>66</v>
      </c>
      <c r="G8" s="283">
        <f t="shared" ref="G8:G39" si="10">SUM(AC8,AY8,BU8)</f>
        <v>0</v>
      </c>
      <c r="H8" s="283">
        <f t="shared" ref="H8:H39" si="11">SUM(AD8,AZ8,BV8)</f>
        <v>4850</v>
      </c>
      <c r="I8" s="283">
        <f t="shared" ref="I8:I39" si="12">SUM(AE8,BA8,BW8)</f>
        <v>6156</v>
      </c>
      <c r="J8" s="283">
        <f t="shared" ref="J8:J39" si="13">SUM(AF8,BB8,BX8)</f>
        <v>3389</v>
      </c>
      <c r="K8" s="283">
        <f t="shared" ref="K8:K39" si="14">SUM(AG8,BC8,BY8)</f>
        <v>0</v>
      </c>
      <c r="L8" s="283">
        <f t="shared" ref="L8:L39" si="15">SUM(AH8,BD8,BZ8)</f>
        <v>0</v>
      </c>
      <c r="M8" s="283">
        <f t="shared" ref="M8:M39" si="16">SUM(AI8,BE8,CA8)</f>
        <v>13</v>
      </c>
      <c r="N8" s="283">
        <f t="shared" si="1"/>
        <v>0</v>
      </c>
      <c r="O8" s="283">
        <f t="shared" ref="O8:O39" si="17">SUM(AK8,BG8,CC8)</f>
        <v>995</v>
      </c>
      <c r="P8" s="283">
        <f t="shared" ref="P8:P39" si="18">SUM(AL8,BH8,CD8)</f>
        <v>0</v>
      </c>
      <c r="Q8" s="283">
        <f t="shared" ref="Q8:Q39" si="19">SUM(AM8,BI8,CE8)</f>
        <v>0</v>
      </c>
      <c r="R8" s="283">
        <f t="shared" ref="R8:R39" si="20">SUM(AN8,BJ8,CF8)</f>
        <v>5707</v>
      </c>
      <c r="S8" s="283">
        <f t="shared" ref="S8:S39" si="21">SUM(AO8,BK8,CG8)</f>
        <v>0</v>
      </c>
      <c r="T8" s="283">
        <f t="shared" ref="T8:T39" si="22">SUM(AP8,BL8,CH8)</f>
        <v>0</v>
      </c>
      <c r="U8" s="283">
        <f t="shared" ref="U8:U39" si="23">SUM(AQ8,BM8,CI8)</f>
        <v>0</v>
      </c>
      <c r="V8" s="283">
        <f t="shared" ref="V8:V39" si="24">SUM(AR8,BN8,CJ8)</f>
        <v>0</v>
      </c>
      <c r="W8" s="283">
        <f t="shared" ref="W8:W39" si="25">SUM(AS8,BO8,CK8)</f>
        <v>0</v>
      </c>
      <c r="X8" s="283">
        <f t="shared" ref="X8:X39" si="26">SUM(AT8,BP8,CL8)</f>
        <v>10</v>
      </c>
      <c r="Y8" s="283">
        <f t="shared" ref="Y8:Y39" si="27">SUM(AU8,BQ8,CM8)</f>
        <v>48859</v>
      </c>
      <c r="Z8" s="283">
        <f t="shared" si="3"/>
        <v>77614</v>
      </c>
      <c r="AA8" s="283">
        <v>39508</v>
      </c>
      <c r="AB8" s="283">
        <v>43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13</v>
      </c>
      <c r="AJ8" s="283">
        <v>0</v>
      </c>
      <c r="AK8" s="286">
        <v>700</v>
      </c>
      <c r="AL8" s="286" t="s">
        <v>853</v>
      </c>
      <c r="AM8" s="286" t="s">
        <v>853</v>
      </c>
      <c r="AN8" s="286" t="s">
        <v>853</v>
      </c>
      <c r="AO8" s="286" t="s">
        <v>853</v>
      </c>
      <c r="AP8" s="286" t="s">
        <v>853</v>
      </c>
      <c r="AQ8" s="286" t="s">
        <v>853</v>
      </c>
      <c r="AR8" s="286" t="s">
        <v>853</v>
      </c>
      <c r="AS8" s="286" t="s">
        <v>853</v>
      </c>
      <c r="AT8" s="283">
        <v>0</v>
      </c>
      <c r="AU8" s="283">
        <v>37350</v>
      </c>
      <c r="AV8" s="283">
        <f>施設資源化量内訳!D8</f>
        <v>31592</v>
      </c>
      <c r="AW8" s="283">
        <f>施設資源化量内訳!E8</f>
        <v>5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4850</v>
      </c>
      <c r="BA8" s="283">
        <f>施設資源化量内訳!I8</f>
        <v>6156</v>
      </c>
      <c r="BB8" s="283">
        <f>施設資源化量内訳!J8</f>
        <v>3389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5707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11485</v>
      </c>
      <c r="BR8" s="283">
        <f t="shared" si="5"/>
        <v>8204</v>
      </c>
      <c r="BS8" s="283">
        <v>7852</v>
      </c>
      <c r="BT8" s="283">
        <v>23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295</v>
      </c>
      <c r="CD8" s="286" t="s">
        <v>853</v>
      </c>
      <c r="CE8" s="286" t="s">
        <v>853</v>
      </c>
      <c r="CF8" s="286" t="s">
        <v>853</v>
      </c>
      <c r="CG8" s="286" t="s">
        <v>853</v>
      </c>
      <c r="CH8" s="286" t="s">
        <v>853</v>
      </c>
      <c r="CI8" s="286" t="s">
        <v>853</v>
      </c>
      <c r="CJ8" s="286" t="s">
        <v>853</v>
      </c>
      <c r="CK8" s="286" t="s">
        <v>853</v>
      </c>
      <c r="CL8" s="283">
        <v>10</v>
      </c>
      <c r="CM8" s="283">
        <v>24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4136</v>
      </c>
      <c r="E9" s="283">
        <f t="shared" si="8"/>
        <v>823</v>
      </c>
      <c r="F9" s="283">
        <f t="shared" si="9"/>
        <v>0</v>
      </c>
      <c r="G9" s="283">
        <f t="shared" si="10"/>
        <v>0</v>
      </c>
      <c r="H9" s="283">
        <f t="shared" si="11"/>
        <v>563</v>
      </c>
      <c r="I9" s="283">
        <f t="shared" si="12"/>
        <v>315</v>
      </c>
      <c r="J9" s="283">
        <f t="shared" si="13"/>
        <v>152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86</v>
      </c>
      <c r="P9" s="283">
        <f t="shared" si="18"/>
        <v>0</v>
      </c>
      <c r="Q9" s="283">
        <f t="shared" si="19"/>
        <v>0</v>
      </c>
      <c r="R9" s="283">
        <f t="shared" si="20"/>
        <v>2197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0</v>
      </c>
      <c r="Z9" s="283">
        <f t="shared" si="3"/>
        <v>1350</v>
      </c>
      <c r="AA9" s="283">
        <v>823</v>
      </c>
      <c r="AB9" s="283">
        <v>0</v>
      </c>
      <c r="AC9" s="283">
        <v>0</v>
      </c>
      <c r="AD9" s="283">
        <v>126</v>
      </c>
      <c r="AE9" s="283">
        <v>315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86</v>
      </c>
      <c r="AL9" s="286" t="s">
        <v>853</v>
      </c>
      <c r="AM9" s="286" t="s">
        <v>853</v>
      </c>
      <c r="AN9" s="286" t="s">
        <v>853</v>
      </c>
      <c r="AO9" s="286" t="s">
        <v>853</v>
      </c>
      <c r="AP9" s="286" t="s">
        <v>853</v>
      </c>
      <c r="AQ9" s="286" t="s">
        <v>853</v>
      </c>
      <c r="AR9" s="286" t="s">
        <v>853</v>
      </c>
      <c r="AS9" s="286" t="s">
        <v>853</v>
      </c>
      <c r="AT9" s="283">
        <v>0</v>
      </c>
      <c r="AU9" s="283">
        <v>0</v>
      </c>
      <c r="AV9" s="283">
        <f>施設資源化量内訳!D9</f>
        <v>2786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437</v>
      </c>
      <c r="BA9" s="283">
        <f>施設資源化量内訳!I9</f>
        <v>0</v>
      </c>
      <c r="BB9" s="283">
        <f>施設資源化量内訳!J9</f>
        <v>152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2197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853</v>
      </c>
      <c r="CE9" s="286" t="s">
        <v>853</v>
      </c>
      <c r="CF9" s="286" t="s">
        <v>853</v>
      </c>
      <c r="CG9" s="286" t="s">
        <v>853</v>
      </c>
      <c r="CH9" s="286" t="s">
        <v>853</v>
      </c>
      <c r="CI9" s="286" t="s">
        <v>853</v>
      </c>
      <c r="CJ9" s="286" t="s">
        <v>853</v>
      </c>
      <c r="CK9" s="286" t="s">
        <v>853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27797</v>
      </c>
      <c r="E10" s="283">
        <f t="shared" si="8"/>
        <v>10981</v>
      </c>
      <c r="F10" s="283">
        <f t="shared" si="9"/>
        <v>84</v>
      </c>
      <c r="G10" s="283">
        <f t="shared" si="10"/>
        <v>0</v>
      </c>
      <c r="H10" s="283">
        <f t="shared" si="11"/>
        <v>3332</v>
      </c>
      <c r="I10" s="283">
        <f t="shared" si="12"/>
        <v>2969</v>
      </c>
      <c r="J10" s="283">
        <f t="shared" si="13"/>
        <v>1012</v>
      </c>
      <c r="K10" s="283">
        <f t="shared" si="14"/>
        <v>0</v>
      </c>
      <c r="L10" s="283">
        <f t="shared" si="15"/>
        <v>3547</v>
      </c>
      <c r="M10" s="283">
        <f t="shared" si="16"/>
        <v>0</v>
      </c>
      <c r="N10" s="283">
        <f t="shared" si="1"/>
        <v>0</v>
      </c>
      <c r="O10" s="283">
        <f t="shared" si="17"/>
        <v>697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5175</v>
      </c>
      <c r="Z10" s="283">
        <f t="shared" si="3"/>
        <v>9173</v>
      </c>
      <c r="AA10" s="283">
        <v>8476</v>
      </c>
      <c r="AB10" s="283">
        <v>81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616</v>
      </c>
      <c r="AL10" s="286" t="s">
        <v>853</v>
      </c>
      <c r="AM10" s="286" t="s">
        <v>853</v>
      </c>
      <c r="AN10" s="286" t="s">
        <v>853</v>
      </c>
      <c r="AO10" s="286" t="s">
        <v>853</v>
      </c>
      <c r="AP10" s="286" t="s">
        <v>853</v>
      </c>
      <c r="AQ10" s="286" t="s">
        <v>853</v>
      </c>
      <c r="AR10" s="286" t="s">
        <v>853</v>
      </c>
      <c r="AS10" s="286" t="s">
        <v>853</v>
      </c>
      <c r="AT10" s="283">
        <v>0</v>
      </c>
      <c r="AU10" s="283">
        <v>0</v>
      </c>
      <c r="AV10" s="283">
        <f>施設資源化量内訳!D10</f>
        <v>14997</v>
      </c>
      <c r="AW10" s="283">
        <f>施設資源化量内訳!E10</f>
        <v>8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3030</v>
      </c>
      <c r="BA10" s="283">
        <f>施設資源化量内訳!I10</f>
        <v>2225</v>
      </c>
      <c r="BB10" s="283">
        <f>施設資源化量内訳!J10</f>
        <v>1012</v>
      </c>
      <c r="BC10" s="283">
        <f>施設資源化量内訳!K10</f>
        <v>0</v>
      </c>
      <c r="BD10" s="283">
        <f>施設資源化量内訳!L10</f>
        <v>3547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5175</v>
      </c>
      <c r="BR10" s="283">
        <f t="shared" si="5"/>
        <v>3627</v>
      </c>
      <c r="BS10" s="283">
        <v>2497</v>
      </c>
      <c r="BT10" s="283">
        <v>3</v>
      </c>
      <c r="BU10" s="283">
        <v>0</v>
      </c>
      <c r="BV10" s="283">
        <v>302</v>
      </c>
      <c r="BW10" s="283">
        <v>744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81</v>
      </c>
      <c r="CD10" s="286" t="s">
        <v>853</v>
      </c>
      <c r="CE10" s="286" t="s">
        <v>853</v>
      </c>
      <c r="CF10" s="286" t="s">
        <v>853</v>
      </c>
      <c r="CG10" s="286" t="s">
        <v>853</v>
      </c>
      <c r="CH10" s="286" t="s">
        <v>853</v>
      </c>
      <c r="CI10" s="286" t="s">
        <v>853</v>
      </c>
      <c r="CJ10" s="286" t="s">
        <v>853</v>
      </c>
      <c r="CK10" s="286" t="s">
        <v>853</v>
      </c>
      <c r="CL10" s="283">
        <v>0</v>
      </c>
      <c r="CM10" s="283">
        <v>0</v>
      </c>
      <c r="CN10" s="284" t="s">
        <v>750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42759</v>
      </c>
      <c r="E11" s="283">
        <f t="shared" si="8"/>
        <v>14950</v>
      </c>
      <c r="F11" s="283">
        <f t="shared" si="9"/>
        <v>85</v>
      </c>
      <c r="G11" s="283">
        <f t="shared" si="10"/>
        <v>0</v>
      </c>
      <c r="H11" s="283">
        <f t="shared" si="11"/>
        <v>4887</v>
      </c>
      <c r="I11" s="283">
        <f t="shared" si="12"/>
        <v>4456</v>
      </c>
      <c r="J11" s="283">
        <f t="shared" si="13"/>
        <v>1863</v>
      </c>
      <c r="K11" s="283">
        <f t="shared" si="14"/>
        <v>0</v>
      </c>
      <c r="L11" s="283">
        <f t="shared" si="15"/>
        <v>1</v>
      </c>
      <c r="M11" s="283">
        <f t="shared" si="16"/>
        <v>0</v>
      </c>
      <c r="N11" s="283">
        <f t="shared" si="1"/>
        <v>0</v>
      </c>
      <c r="O11" s="283">
        <f t="shared" si="17"/>
        <v>1858</v>
      </c>
      <c r="P11" s="283">
        <f t="shared" si="18"/>
        <v>68</v>
      </c>
      <c r="Q11" s="283">
        <f t="shared" si="19"/>
        <v>663</v>
      </c>
      <c r="R11" s="283">
        <f t="shared" si="20"/>
        <v>7915</v>
      </c>
      <c r="S11" s="283">
        <f t="shared" si="21"/>
        <v>0</v>
      </c>
      <c r="T11" s="283">
        <f t="shared" si="22"/>
        <v>239</v>
      </c>
      <c r="U11" s="283">
        <f t="shared" si="23"/>
        <v>2562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3212</v>
      </c>
      <c r="Z11" s="283">
        <f t="shared" si="3"/>
        <v>73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853</v>
      </c>
      <c r="AM11" s="286" t="s">
        <v>853</v>
      </c>
      <c r="AN11" s="286" t="s">
        <v>853</v>
      </c>
      <c r="AO11" s="286" t="s">
        <v>853</v>
      </c>
      <c r="AP11" s="286" t="s">
        <v>853</v>
      </c>
      <c r="AQ11" s="286" t="s">
        <v>853</v>
      </c>
      <c r="AR11" s="286" t="s">
        <v>853</v>
      </c>
      <c r="AS11" s="286" t="s">
        <v>853</v>
      </c>
      <c r="AT11" s="283">
        <v>0</v>
      </c>
      <c r="AU11" s="283">
        <v>73</v>
      </c>
      <c r="AV11" s="283">
        <f>施設資源化量内訳!D11</f>
        <v>25793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4887</v>
      </c>
      <c r="BA11" s="283">
        <f>施設資源化量内訳!I11</f>
        <v>4456</v>
      </c>
      <c r="BB11" s="283">
        <f>施設資源化量内訳!J11</f>
        <v>1863</v>
      </c>
      <c r="BC11" s="283">
        <f>施設資源化量内訳!K11</f>
        <v>0</v>
      </c>
      <c r="BD11" s="283">
        <f>施設資源化量内訳!L11</f>
        <v>1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68</v>
      </c>
      <c r="BI11" s="283">
        <f>施設資源化量内訳!Q11</f>
        <v>663</v>
      </c>
      <c r="BJ11" s="283">
        <f>施設資源化量内訳!R11</f>
        <v>7915</v>
      </c>
      <c r="BK11" s="283">
        <f>施設資源化量内訳!S11</f>
        <v>0</v>
      </c>
      <c r="BL11" s="283">
        <f>施設資源化量内訳!T11</f>
        <v>239</v>
      </c>
      <c r="BM11" s="283">
        <f>施設資源化量内訳!U11</f>
        <v>2562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3139</v>
      </c>
      <c r="BR11" s="283">
        <f t="shared" si="5"/>
        <v>16893</v>
      </c>
      <c r="BS11" s="283">
        <v>14950</v>
      </c>
      <c r="BT11" s="283">
        <v>85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1858</v>
      </c>
      <c r="CD11" s="286" t="s">
        <v>853</v>
      </c>
      <c r="CE11" s="286" t="s">
        <v>853</v>
      </c>
      <c r="CF11" s="286" t="s">
        <v>853</v>
      </c>
      <c r="CG11" s="286" t="s">
        <v>853</v>
      </c>
      <c r="CH11" s="286" t="s">
        <v>853</v>
      </c>
      <c r="CI11" s="286" t="s">
        <v>853</v>
      </c>
      <c r="CJ11" s="286" t="s">
        <v>853</v>
      </c>
      <c r="CK11" s="286" t="s">
        <v>853</v>
      </c>
      <c r="CL11" s="283">
        <v>0</v>
      </c>
      <c r="CM11" s="283">
        <v>0</v>
      </c>
      <c r="CN11" s="284" t="s">
        <v>750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2882</v>
      </c>
      <c r="E12" s="283">
        <f t="shared" si="8"/>
        <v>1328</v>
      </c>
      <c r="F12" s="283">
        <f t="shared" si="9"/>
        <v>11</v>
      </c>
      <c r="G12" s="283">
        <f t="shared" si="10"/>
        <v>0</v>
      </c>
      <c r="H12" s="283">
        <f t="shared" si="11"/>
        <v>311</v>
      </c>
      <c r="I12" s="283">
        <f t="shared" si="12"/>
        <v>365</v>
      </c>
      <c r="J12" s="283">
        <f t="shared" si="13"/>
        <v>193</v>
      </c>
      <c r="K12" s="283">
        <f t="shared" si="14"/>
        <v>0</v>
      </c>
      <c r="L12" s="283">
        <f t="shared" si="15"/>
        <v>259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415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1339</v>
      </c>
      <c r="AA12" s="283">
        <v>1328</v>
      </c>
      <c r="AB12" s="283">
        <v>11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853</v>
      </c>
      <c r="AM12" s="286" t="s">
        <v>853</v>
      </c>
      <c r="AN12" s="286" t="s">
        <v>853</v>
      </c>
      <c r="AO12" s="286" t="s">
        <v>853</v>
      </c>
      <c r="AP12" s="286" t="s">
        <v>853</v>
      </c>
      <c r="AQ12" s="286" t="s">
        <v>853</v>
      </c>
      <c r="AR12" s="286" t="s">
        <v>853</v>
      </c>
      <c r="AS12" s="286" t="s">
        <v>853</v>
      </c>
      <c r="AT12" s="283">
        <v>0</v>
      </c>
      <c r="AU12" s="283">
        <v>0</v>
      </c>
      <c r="AV12" s="283">
        <f>施設資源化量内訳!D12</f>
        <v>1543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311</v>
      </c>
      <c r="BA12" s="283">
        <f>施設資源化量内訳!I12</f>
        <v>365</v>
      </c>
      <c r="BB12" s="283">
        <f>施設資源化量内訳!J12</f>
        <v>193</v>
      </c>
      <c r="BC12" s="283">
        <f>施設資源化量内訳!K12</f>
        <v>0</v>
      </c>
      <c r="BD12" s="283">
        <f>施設資源化量内訳!L12</f>
        <v>259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415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853</v>
      </c>
      <c r="CE12" s="286" t="s">
        <v>853</v>
      </c>
      <c r="CF12" s="286" t="s">
        <v>853</v>
      </c>
      <c r="CG12" s="286" t="s">
        <v>853</v>
      </c>
      <c r="CH12" s="286" t="s">
        <v>853</v>
      </c>
      <c r="CI12" s="286" t="s">
        <v>853</v>
      </c>
      <c r="CJ12" s="286" t="s">
        <v>853</v>
      </c>
      <c r="CK12" s="286" t="s">
        <v>853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11894</v>
      </c>
      <c r="E13" s="283">
        <f t="shared" si="8"/>
        <v>1869</v>
      </c>
      <c r="F13" s="283">
        <f t="shared" si="9"/>
        <v>17</v>
      </c>
      <c r="G13" s="283">
        <f t="shared" si="10"/>
        <v>1067</v>
      </c>
      <c r="H13" s="283">
        <f t="shared" si="11"/>
        <v>1866</v>
      </c>
      <c r="I13" s="283">
        <f t="shared" si="12"/>
        <v>667</v>
      </c>
      <c r="J13" s="283">
        <f t="shared" si="13"/>
        <v>740</v>
      </c>
      <c r="K13" s="283">
        <f t="shared" si="14"/>
        <v>0</v>
      </c>
      <c r="L13" s="283">
        <f t="shared" si="15"/>
        <v>664</v>
      </c>
      <c r="M13" s="283">
        <f t="shared" si="16"/>
        <v>0</v>
      </c>
      <c r="N13" s="283">
        <f t="shared" si="1"/>
        <v>0</v>
      </c>
      <c r="O13" s="283">
        <f t="shared" si="17"/>
        <v>115</v>
      </c>
      <c r="P13" s="283">
        <f t="shared" si="18"/>
        <v>0</v>
      </c>
      <c r="Q13" s="283">
        <f t="shared" si="19"/>
        <v>0</v>
      </c>
      <c r="R13" s="283">
        <f t="shared" si="20"/>
        <v>4876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13</v>
      </c>
      <c r="Z13" s="283">
        <f t="shared" si="3"/>
        <v>2578</v>
      </c>
      <c r="AA13" s="283">
        <v>1395</v>
      </c>
      <c r="AB13" s="283">
        <v>17</v>
      </c>
      <c r="AC13" s="283">
        <v>1067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99</v>
      </c>
      <c r="AL13" s="286" t="s">
        <v>853</v>
      </c>
      <c r="AM13" s="286" t="s">
        <v>853</v>
      </c>
      <c r="AN13" s="286" t="s">
        <v>853</v>
      </c>
      <c r="AO13" s="286" t="s">
        <v>853</v>
      </c>
      <c r="AP13" s="286" t="s">
        <v>853</v>
      </c>
      <c r="AQ13" s="286" t="s">
        <v>853</v>
      </c>
      <c r="AR13" s="286" t="s">
        <v>853</v>
      </c>
      <c r="AS13" s="286" t="s">
        <v>853</v>
      </c>
      <c r="AT13" s="283">
        <v>0</v>
      </c>
      <c r="AU13" s="283">
        <v>0</v>
      </c>
      <c r="AV13" s="283">
        <f>施設資源化量内訳!D13</f>
        <v>8817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1859</v>
      </c>
      <c r="BA13" s="283">
        <f>施設資源化量内訳!I13</f>
        <v>665</v>
      </c>
      <c r="BB13" s="283">
        <f>施設資源化量内訳!J13</f>
        <v>740</v>
      </c>
      <c r="BC13" s="283">
        <f>施設資源化量内訳!K13</f>
        <v>0</v>
      </c>
      <c r="BD13" s="283">
        <f>施設資源化量内訳!L13</f>
        <v>664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4876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13</v>
      </c>
      <c r="BR13" s="283">
        <f t="shared" si="5"/>
        <v>499</v>
      </c>
      <c r="BS13" s="283">
        <v>474</v>
      </c>
      <c r="BT13" s="283">
        <v>0</v>
      </c>
      <c r="BU13" s="283">
        <v>0</v>
      </c>
      <c r="BV13" s="283">
        <v>7</v>
      </c>
      <c r="BW13" s="283">
        <v>2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16</v>
      </c>
      <c r="CD13" s="286" t="s">
        <v>853</v>
      </c>
      <c r="CE13" s="286" t="s">
        <v>853</v>
      </c>
      <c r="CF13" s="286" t="s">
        <v>853</v>
      </c>
      <c r="CG13" s="286" t="s">
        <v>853</v>
      </c>
      <c r="CH13" s="286" t="s">
        <v>853</v>
      </c>
      <c r="CI13" s="286" t="s">
        <v>853</v>
      </c>
      <c r="CJ13" s="286" t="s">
        <v>853</v>
      </c>
      <c r="CK13" s="286" t="s">
        <v>853</v>
      </c>
      <c r="CL13" s="283">
        <v>0</v>
      </c>
      <c r="CM13" s="283">
        <v>0</v>
      </c>
      <c r="CN13" s="284" t="s">
        <v>750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35450</v>
      </c>
      <c r="E14" s="283">
        <f t="shared" si="8"/>
        <v>15202</v>
      </c>
      <c r="F14" s="283">
        <f t="shared" si="9"/>
        <v>0</v>
      </c>
      <c r="G14" s="283">
        <f t="shared" si="10"/>
        <v>0</v>
      </c>
      <c r="H14" s="283">
        <f t="shared" si="11"/>
        <v>3820</v>
      </c>
      <c r="I14" s="283">
        <f t="shared" si="12"/>
        <v>3293</v>
      </c>
      <c r="J14" s="283">
        <f t="shared" si="13"/>
        <v>1651</v>
      </c>
      <c r="K14" s="283">
        <f t="shared" si="14"/>
        <v>0</v>
      </c>
      <c r="L14" s="283">
        <f t="shared" si="15"/>
        <v>5442</v>
      </c>
      <c r="M14" s="283">
        <f t="shared" si="16"/>
        <v>0</v>
      </c>
      <c r="N14" s="283">
        <f t="shared" si="1"/>
        <v>1021</v>
      </c>
      <c r="O14" s="283">
        <f t="shared" si="17"/>
        <v>1979</v>
      </c>
      <c r="P14" s="283">
        <f t="shared" si="18"/>
        <v>0</v>
      </c>
      <c r="Q14" s="283">
        <f t="shared" si="19"/>
        <v>123</v>
      </c>
      <c r="R14" s="283">
        <f t="shared" si="20"/>
        <v>2164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755</v>
      </c>
      <c r="Z14" s="283">
        <f t="shared" si="3"/>
        <v>8001</v>
      </c>
      <c r="AA14" s="283">
        <v>4967</v>
      </c>
      <c r="AB14" s="283">
        <v>0</v>
      </c>
      <c r="AC14" s="283">
        <v>0</v>
      </c>
      <c r="AD14" s="283">
        <v>485</v>
      </c>
      <c r="AE14" s="283">
        <v>1129</v>
      </c>
      <c r="AF14" s="283">
        <v>79</v>
      </c>
      <c r="AG14" s="283">
        <v>0</v>
      </c>
      <c r="AH14" s="283">
        <v>0</v>
      </c>
      <c r="AI14" s="283">
        <v>0</v>
      </c>
      <c r="AJ14" s="283">
        <v>0</v>
      </c>
      <c r="AK14" s="286">
        <v>1018</v>
      </c>
      <c r="AL14" s="286" t="s">
        <v>853</v>
      </c>
      <c r="AM14" s="286" t="s">
        <v>853</v>
      </c>
      <c r="AN14" s="286" t="s">
        <v>853</v>
      </c>
      <c r="AO14" s="286" t="s">
        <v>853</v>
      </c>
      <c r="AP14" s="286" t="s">
        <v>853</v>
      </c>
      <c r="AQ14" s="286" t="s">
        <v>853</v>
      </c>
      <c r="AR14" s="286" t="s">
        <v>853</v>
      </c>
      <c r="AS14" s="286" t="s">
        <v>853</v>
      </c>
      <c r="AT14" s="283">
        <v>0</v>
      </c>
      <c r="AU14" s="283">
        <v>323</v>
      </c>
      <c r="AV14" s="283">
        <f>施設資源化量内訳!D14</f>
        <v>11332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2038</v>
      </c>
      <c r="BA14" s="283">
        <f>施設資源化量内訳!I14</f>
        <v>108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5442</v>
      </c>
      <c r="BE14" s="283">
        <f>施設資源化量内訳!M14</f>
        <v>0</v>
      </c>
      <c r="BF14" s="283">
        <f>施設資源化量内訳!N14</f>
        <v>1021</v>
      </c>
      <c r="BG14" s="283">
        <f>施設資源化量内訳!O14</f>
        <v>4</v>
      </c>
      <c r="BH14" s="283">
        <f>施設資源化量内訳!P14</f>
        <v>0</v>
      </c>
      <c r="BI14" s="283">
        <f>施設資源化量内訳!Q14</f>
        <v>123</v>
      </c>
      <c r="BJ14" s="283">
        <f>施設資源化量内訳!R14</f>
        <v>2164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432</v>
      </c>
      <c r="BR14" s="283">
        <f t="shared" si="5"/>
        <v>16117</v>
      </c>
      <c r="BS14" s="283">
        <v>10235</v>
      </c>
      <c r="BT14" s="283">
        <v>0</v>
      </c>
      <c r="BU14" s="283">
        <v>0</v>
      </c>
      <c r="BV14" s="283">
        <v>1297</v>
      </c>
      <c r="BW14" s="283">
        <v>2056</v>
      </c>
      <c r="BX14" s="283">
        <v>1572</v>
      </c>
      <c r="BY14" s="283">
        <v>0</v>
      </c>
      <c r="BZ14" s="283">
        <v>0</v>
      </c>
      <c r="CA14" s="283">
        <v>0</v>
      </c>
      <c r="CB14" s="283">
        <v>0</v>
      </c>
      <c r="CC14" s="283">
        <v>957</v>
      </c>
      <c r="CD14" s="286" t="s">
        <v>853</v>
      </c>
      <c r="CE14" s="286" t="s">
        <v>853</v>
      </c>
      <c r="CF14" s="286" t="s">
        <v>853</v>
      </c>
      <c r="CG14" s="286" t="s">
        <v>853</v>
      </c>
      <c r="CH14" s="286" t="s">
        <v>853</v>
      </c>
      <c r="CI14" s="286" t="s">
        <v>853</v>
      </c>
      <c r="CJ14" s="286" t="s">
        <v>853</v>
      </c>
      <c r="CK14" s="286" t="s">
        <v>853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8619</v>
      </c>
      <c r="E15" s="283">
        <f t="shared" si="8"/>
        <v>2141</v>
      </c>
      <c r="F15" s="283">
        <f t="shared" si="9"/>
        <v>13</v>
      </c>
      <c r="G15" s="283">
        <f t="shared" si="10"/>
        <v>0</v>
      </c>
      <c r="H15" s="283">
        <f t="shared" si="11"/>
        <v>561</v>
      </c>
      <c r="I15" s="283">
        <f t="shared" si="12"/>
        <v>537</v>
      </c>
      <c r="J15" s="283">
        <f t="shared" si="13"/>
        <v>264</v>
      </c>
      <c r="K15" s="283">
        <f t="shared" si="14"/>
        <v>0</v>
      </c>
      <c r="L15" s="283">
        <f t="shared" si="15"/>
        <v>1581</v>
      </c>
      <c r="M15" s="283">
        <f t="shared" si="16"/>
        <v>0</v>
      </c>
      <c r="N15" s="283">
        <f t="shared" si="1"/>
        <v>0</v>
      </c>
      <c r="O15" s="283">
        <f t="shared" si="17"/>
        <v>349</v>
      </c>
      <c r="P15" s="283">
        <f t="shared" si="18"/>
        <v>3034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139</v>
      </c>
      <c r="Z15" s="283">
        <f t="shared" si="3"/>
        <v>53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853</v>
      </c>
      <c r="AM15" s="286" t="s">
        <v>853</v>
      </c>
      <c r="AN15" s="286" t="s">
        <v>853</v>
      </c>
      <c r="AO15" s="286" t="s">
        <v>853</v>
      </c>
      <c r="AP15" s="286" t="s">
        <v>853</v>
      </c>
      <c r="AQ15" s="286" t="s">
        <v>853</v>
      </c>
      <c r="AR15" s="286" t="s">
        <v>853</v>
      </c>
      <c r="AS15" s="286" t="s">
        <v>853</v>
      </c>
      <c r="AT15" s="283">
        <v>0</v>
      </c>
      <c r="AU15" s="283">
        <v>53</v>
      </c>
      <c r="AV15" s="283">
        <f>施設資源化量内訳!D15</f>
        <v>4990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248</v>
      </c>
      <c r="BA15" s="283">
        <f>施設資源化量内訳!I15</f>
        <v>32</v>
      </c>
      <c r="BB15" s="283">
        <f>施設資源化量内訳!J15</f>
        <v>9</v>
      </c>
      <c r="BC15" s="283">
        <f>施設資源化量内訳!K15</f>
        <v>0</v>
      </c>
      <c r="BD15" s="283">
        <f>施設資源化量内訳!L15</f>
        <v>1581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3034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86</v>
      </c>
      <c r="BR15" s="283">
        <f t="shared" si="5"/>
        <v>3576</v>
      </c>
      <c r="BS15" s="283">
        <v>2141</v>
      </c>
      <c r="BT15" s="283">
        <v>13</v>
      </c>
      <c r="BU15" s="283">
        <v>0</v>
      </c>
      <c r="BV15" s="283">
        <v>313</v>
      </c>
      <c r="BW15" s="283">
        <v>505</v>
      </c>
      <c r="BX15" s="283">
        <v>255</v>
      </c>
      <c r="BY15" s="283">
        <v>0</v>
      </c>
      <c r="BZ15" s="283">
        <v>0</v>
      </c>
      <c r="CA15" s="283">
        <v>0</v>
      </c>
      <c r="CB15" s="283">
        <v>0</v>
      </c>
      <c r="CC15" s="283">
        <v>349</v>
      </c>
      <c r="CD15" s="286" t="s">
        <v>853</v>
      </c>
      <c r="CE15" s="286" t="s">
        <v>853</v>
      </c>
      <c r="CF15" s="286" t="s">
        <v>853</v>
      </c>
      <c r="CG15" s="286" t="s">
        <v>853</v>
      </c>
      <c r="CH15" s="286" t="s">
        <v>853</v>
      </c>
      <c r="CI15" s="286" t="s">
        <v>853</v>
      </c>
      <c r="CJ15" s="286" t="s">
        <v>853</v>
      </c>
      <c r="CK15" s="286" t="s">
        <v>853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4525</v>
      </c>
      <c r="E16" s="283">
        <f t="shared" si="8"/>
        <v>1788</v>
      </c>
      <c r="F16" s="283">
        <f t="shared" si="9"/>
        <v>10</v>
      </c>
      <c r="G16" s="283">
        <f t="shared" si="10"/>
        <v>1</v>
      </c>
      <c r="H16" s="283">
        <f t="shared" si="11"/>
        <v>673</v>
      </c>
      <c r="I16" s="283">
        <f t="shared" si="12"/>
        <v>471</v>
      </c>
      <c r="J16" s="283">
        <f t="shared" si="13"/>
        <v>220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165</v>
      </c>
      <c r="P16" s="283">
        <f t="shared" si="18"/>
        <v>0</v>
      </c>
      <c r="Q16" s="283">
        <f t="shared" si="19"/>
        <v>0</v>
      </c>
      <c r="R16" s="283">
        <f t="shared" si="20"/>
        <v>1170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27</v>
      </c>
      <c r="Z16" s="283">
        <f t="shared" si="3"/>
        <v>1984</v>
      </c>
      <c r="AA16" s="283">
        <v>1788</v>
      </c>
      <c r="AB16" s="283">
        <v>10</v>
      </c>
      <c r="AC16" s="283">
        <v>1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165</v>
      </c>
      <c r="AL16" s="286" t="s">
        <v>853</v>
      </c>
      <c r="AM16" s="286" t="s">
        <v>853</v>
      </c>
      <c r="AN16" s="286" t="s">
        <v>853</v>
      </c>
      <c r="AO16" s="286" t="s">
        <v>853</v>
      </c>
      <c r="AP16" s="286" t="s">
        <v>853</v>
      </c>
      <c r="AQ16" s="286" t="s">
        <v>853</v>
      </c>
      <c r="AR16" s="286" t="s">
        <v>853</v>
      </c>
      <c r="AS16" s="286" t="s">
        <v>853</v>
      </c>
      <c r="AT16" s="283">
        <v>0</v>
      </c>
      <c r="AU16" s="283">
        <v>20</v>
      </c>
      <c r="AV16" s="283">
        <f>施設資源化量内訳!D16</f>
        <v>2541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673</v>
      </c>
      <c r="BA16" s="283">
        <f>施設資源化量内訳!I16</f>
        <v>471</v>
      </c>
      <c r="BB16" s="283">
        <f>施設資源化量内訳!J16</f>
        <v>220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1170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7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853</v>
      </c>
      <c r="CE16" s="286" t="s">
        <v>853</v>
      </c>
      <c r="CF16" s="286" t="s">
        <v>853</v>
      </c>
      <c r="CG16" s="286" t="s">
        <v>853</v>
      </c>
      <c r="CH16" s="286" t="s">
        <v>853</v>
      </c>
      <c r="CI16" s="286" t="s">
        <v>853</v>
      </c>
      <c r="CJ16" s="286" t="s">
        <v>853</v>
      </c>
      <c r="CK16" s="286" t="s">
        <v>853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8757</v>
      </c>
      <c r="E17" s="283">
        <f t="shared" si="8"/>
        <v>2247</v>
      </c>
      <c r="F17" s="283">
        <f t="shared" si="9"/>
        <v>0</v>
      </c>
      <c r="G17" s="283">
        <f t="shared" si="10"/>
        <v>0</v>
      </c>
      <c r="H17" s="283">
        <f t="shared" si="11"/>
        <v>864</v>
      </c>
      <c r="I17" s="283">
        <f t="shared" si="12"/>
        <v>1047</v>
      </c>
      <c r="J17" s="283">
        <f t="shared" si="13"/>
        <v>353</v>
      </c>
      <c r="K17" s="283">
        <f t="shared" si="14"/>
        <v>0</v>
      </c>
      <c r="L17" s="283">
        <f t="shared" si="15"/>
        <v>551</v>
      </c>
      <c r="M17" s="283">
        <f t="shared" si="16"/>
        <v>0</v>
      </c>
      <c r="N17" s="283">
        <f t="shared" si="1"/>
        <v>0</v>
      </c>
      <c r="O17" s="283">
        <f t="shared" si="17"/>
        <v>143</v>
      </c>
      <c r="P17" s="283">
        <f t="shared" si="18"/>
        <v>108</v>
      </c>
      <c r="Q17" s="283">
        <f t="shared" si="19"/>
        <v>0</v>
      </c>
      <c r="R17" s="283">
        <f t="shared" si="20"/>
        <v>1683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3</v>
      </c>
      <c r="Y17" s="283">
        <f t="shared" si="27"/>
        <v>1758</v>
      </c>
      <c r="Z17" s="283">
        <f t="shared" si="3"/>
        <v>1283</v>
      </c>
      <c r="AA17" s="283">
        <v>1176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107</v>
      </c>
      <c r="AL17" s="286" t="s">
        <v>853</v>
      </c>
      <c r="AM17" s="286" t="s">
        <v>853</v>
      </c>
      <c r="AN17" s="286" t="s">
        <v>853</v>
      </c>
      <c r="AO17" s="286" t="s">
        <v>853</v>
      </c>
      <c r="AP17" s="286" t="s">
        <v>853</v>
      </c>
      <c r="AQ17" s="286" t="s">
        <v>853</v>
      </c>
      <c r="AR17" s="286" t="s">
        <v>853</v>
      </c>
      <c r="AS17" s="286" t="s">
        <v>853</v>
      </c>
      <c r="AT17" s="283">
        <v>0</v>
      </c>
      <c r="AU17" s="283">
        <v>0</v>
      </c>
      <c r="AV17" s="283">
        <f>施設資源化量内訳!D17</f>
        <v>6190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826</v>
      </c>
      <c r="BA17" s="283">
        <f>施設資源化量内訳!I17</f>
        <v>968</v>
      </c>
      <c r="BB17" s="283">
        <f>施設資源化量内訳!J17</f>
        <v>296</v>
      </c>
      <c r="BC17" s="283">
        <f>施設資源化量内訳!K17</f>
        <v>0</v>
      </c>
      <c r="BD17" s="283">
        <f>施設資源化量内訳!L17</f>
        <v>551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108</v>
      </c>
      <c r="BI17" s="283">
        <f>施設資源化量内訳!Q17</f>
        <v>0</v>
      </c>
      <c r="BJ17" s="283">
        <f>施設資源化量内訳!R17</f>
        <v>1683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1758</v>
      </c>
      <c r="BR17" s="283">
        <f t="shared" si="5"/>
        <v>1284</v>
      </c>
      <c r="BS17" s="283">
        <v>1071</v>
      </c>
      <c r="BT17" s="283">
        <v>0</v>
      </c>
      <c r="BU17" s="283">
        <v>0</v>
      </c>
      <c r="BV17" s="283">
        <v>38</v>
      </c>
      <c r="BW17" s="283">
        <v>79</v>
      </c>
      <c r="BX17" s="283">
        <v>57</v>
      </c>
      <c r="BY17" s="283">
        <v>0</v>
      </c>
      <c r="BZ17" s="283">
        <v>0</v>
      </c>
      <c r="CA17" s="283">
        <v>0</v>
      </c>
      <c r="CB17" s="283">
        <v>0</v>
      </c>
      <c r="CC17" s="283">
        <v>36</v>
      </c>
      <c r="CD17" s="286" t="s">
        <v>853</v>
      </c>
      <c r="CE17" s="286" t="s">
        <v>853</v>
      </c>
      <c r="CF17" s="286" t="s">
        <v>853</v>
      </c>
      <c r="CG17" s="286" t="s">
        <v>853</v>
      </c>
      <c r="CH17" s="286" t="s">
        <v>853</v>
      </c>
      <c r="CI17" s="286" t="s">
        <v>853</v>
      </c>
      <c r="CJ17" s="286" t="s">
        <v>853</v>
      </c>
      <c r="CK17" s="286" t="s">
        <v>853</v>
      </c>
      <c r="CL17" s="283">
        <v>3</v>
      </c>
      <c r="CM17" s="283">
        <v>0</v>
      </c>
      <c r="CN17" s="284" t="s">
        <v>750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9618</v>
      </c>
      <c r="E18" s="283">
        <f t="shared" si="8"/>
        <v>3136</v>
      </c>
      <c r="F18" s="283">
        <f t="shared" si="9"/>
        <v>1</v>
      </c>
      <c r="G18" s="283">
        <f t="shared" si="10"/>
        <v>329</v>
      </c>
      <c r="H18" s="283">
        <f t="shared" si="11"/>
        <v>1122</v>
      </c>
      <c r="I18" s="283">
        <f t="shared" si="12"/>
        <v>1059</v>
      </c>
      <c r="J18" s="283">
        <f t="shared" si="13"/>
        <v>238</v>
      </c>
      <c r="K18" s="283">
        <f t="shared" si="14"/>
        <v>0</v>
      </c>
      <c r="L18" s="283">
        <f t="shared" si="15"/>
        <v>709</v>
      </c>
      <c r="M18" s="283">
        <f t="shared" si="16"/>
        <v>0</v>
      </c>
      <c r="N18" s="283">
        <f t="shared" si="1"/>
        <v>0</v>
      </c>
      <c r="O18" s="283">
        <f t="shared" si="17"/>
        <v>31</v>
      </c>
      <c r="P18" s="283">
        <f t="shared" si="18"/>
        <v>0</v>
      </c>
      <c r="Q18" s="283">
        <f t="shared" si="19"/>
        <v>0</v>
      </c>
      <c r="R18" s="283">
        <f t="shared" si="20"/>
        <v>2933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8</v>
      </c>
      <c r="Y18" s="283">
        <f t="shared" si="27"/>
        <v>52</v>
      </c>
      <c r="Z18" s="283">
        <f t="shared" si="3"/>
        <v>54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853</v>
      </c>
      <c r="AM18" s="286" t="s">
        <v>853</v>
      </c>
      <c r="AN18" s="286" t="s">
        <v>853</v>
      </c>
      <c r="AO18" s="286" t="s">
        <v>853</v>
      </c>
      <c r="AP18" s="286" t="s">
        <v>853</v>
      </c>
      <c r="AQ18" s="286" t="s">
        <v>853</v>
      </c>
      <c r="AR18" s="286" t="s">
        <v>853</v>
      </c>
      <c r="AS18" s="286" t="s">
        <v>853</v>
      </c>
      <c r="AT18" s="283">
        <v>8</v>
      </c>
      <c r="AU18" s="283">
        <v>46</v>
      </c>
      <c r="AV18" s="283">
        <f>施設資源化量内訳!D18</f>
        <v>6449</v>
      </c>
      <c r="AW18" s="283">
        <f>施設資源化量内訳!E18</f>
        <v>73</v>
      </c>
      <c r="AX18" s="283">
        <f>施設資源化量内訳!F18</f>
        <v>0</v>
      </c>
      <c r="AY18" s="283">
        <f>施設資源化量内訳!G18</f>
        <v>329</v>
      </c>
      <c r="AZ18" s="283">
        <f>施設資源化量内訳!H18</f>
        <v>1102</v>
      </c>
      <c r="BA18" s="283">
        <f>施設資源化量内訳!I18</f>
        <v>1059</v>
      </c>
      <c r="BB18" s="283">
        <f>施設資源化量内訳!J18</f>
        <v>238</v>
      </c>
      <c r="BC18" s="283">
        <f>施設資源化量内訳!K18</f>
        <v>0</v>
      </c>
      <c r="BD18" s="283">
        <f>施設資源化量内訳!L18</f>
        <v>709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2933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6</v>
      </c>
      <c r="BR18" s="283">
        <f t="shared" si="5"/>
        <v>3115</v>
      </c>
      <c r="BS18" s="283">
        <v>3063</v>
      </c>
      <c r="BT18" s="283">
        <v>1</v>
      </c>
      <c r="BU18" s="283">
        <v>0</v>
      </c>
      <c r="BV18" s="283">
        <v>20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31</v>
      </c>
      <c r="CD18" s="286" t="s">
        <v>853</v>
      </c>
      <c r="CE18" s="286" t="s">
        <v>853</v>
      </c>
      <c r="CF18" s="286" t="s">
        <v>853</v>
      </c>
      <c r="CG18" s="286" t="s">
        <v>853</v>
      </c>
      <c r="CH18" s="286" t="s">
        <v>853</v>
      </c>
      <c r="CI18" s="286" t="s">
        <v>853</v>
      </c>
      <c r="CJ18" s="286" t="s">
        <v>853</v>
      </c>
      <c r="CK18" s="286" t="s">
        <v>853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3721</v>
      </c>
      <c r="E19" s="283">
        <f t="shared" si="8"/>
        <v>700</v>
      </c>
      <c r="F19" s="283">
        <f t="shared" si="9"/>
        <v>0</v>
      </c>
      <c r="G19" s="283">
        <f t="shared" si="10"/>
        <v>382</v>
      </c>
      <c r="H19" s="283">
        <f t="shared" si="11"/>
        <v>0</v>
      </c>
      <c r="I19" s="283">
        <f t="shared" si="12"/>
        <v>399</v>
      </c>
      <c r="J19" s="283">
        <f t="shared" si="13"/>
        <v>0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89</v>
      </c>
      <c r="P19" s="283">
        <f t="shared" si="18"/>
        <v>0</v>
      </c>
      <c r="Q19" s="283">
        <f t="shared" si="19"/>
        <v>0</v>
      </c>
      <c r="R19" s="283">
        <f t="shared" si="20"/>
        <v>2115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2</v>
      </c>
      <c r="Y19" s="283">
        <f t="shared" si="27"/>
        <v>34</v>
      </c>
      <c r="Z19" s="283">
        <f t="shared" si="3"/>
        <v>1000</v>
      </c>
      <c r="AA19" s="283">
        <v>544</v>
      </c>
      <c r="AB19" s="283">
        <v>0</v>
      </c>
      <c r="AC19" s="283">
        <v>159</v>
      </c>
      <c r="AD19" s="283">
        <v>0</v>
      </c>
      <c r="AE19" s="283">
        <v>212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83</v>
      </c>
      <c r="AL19" s="286" t="s">
        <v>853</v>
      </c>
      <c r="AM19" s="286" t="s">
        <v>853</v>
      </c>
      <c r="AN19" s="286" t="s">
        <v>853</v>
      </c>
      <c r="AO19" s="286" t="s">
        <v>853</v>
      </c>
      <c r="AP19" s="286" t="s">
        <v>853</v>
      </c>
      <c r="AQ19" s="286" t="s">
        <v>853</v>
      </c>
      <c r="AR19" s="286" t="s">
        <v>853</v>
      </c>
      <c r="AS19" s="286" t="s">
        <v>853</v>
      </c>
      <c r="AT19" s="283">
        <v>2</v>
      </c>
      <c r="AU19" s="283">
        <v>0</v>
      </c>
      <c r="AV19" s="283">
        <f>施設資源化量内訳!D19</f>
        <v>2559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223</v>
      </c>
      <c r="AZ19" s="283">
        <f>施設資源化量内訳!H19</f>
        <v>0</v>
      </c>
      <c r="BA19" s="283">
        <f>施設資源化量内訳!I19</f>
        <v>187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2115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34</v>
      </c>
      <c r="BR19" s="283">
        <f t="shared" si="5"/>
        <v>162</v>
      </c>
      <c r="BS19" s="283">
        <v>156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6</v>
      </c>
      <c r="CD19" s="286" t="s">
        <v>853</v>
      </c>
      <c r="CE19" s="286" t="s">
        <v>853</v>
      </c>
      <c r="CF19" s="286" t="s">
        <v>853</v>
      </c>
      <c r="CG19" s="286" t="s">
        <v>853</v>
      </c>
      <c r="CH19" s="286" t="s">
        <v>853</v>
      </c>
      <c r="CI19" s="286" t="s">
        <v>853</v>
      </c>
      <c r="CJ19" s="286" t="s">
        <v>853</v>
      </c>
      <c r="CK19" s="286" t="s">
        <v>853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4060</v>
      </c>
      <c r="E20" s="283">
        <f t="shared" si="8"/>
        <v>872</v>
      </c>
      <c r="F20" s="283">
        <f t="shared" si="9"/>
        <v>0</v>
      </c>
      <c r="G20" s="283">
        <f t="shared" si="10"/>
        <v>0</v>
      </c>
      <c r="H20" s="283">
        <f t="shared" si="11"/>
        <v>544</v>
      </c>
      <c r="I20" s="283">
        <f t="shared" si="12"/>
        <v>318</v>
      </c>
      <c r="J20" s="283">
        <f t="shared" si="13"/>
        <v>146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85</v>
      </c>
      <c r="P20" s="283">
        <f t="shared" si="18"/>
        <v>0</v>
      </c>
      <c r="Q20" s="283">
        <f t="shared" si="19"/>
        <v>0</v>
      </c>
      <c r="R20" s="283">
        <f t="shared" si="20"/>
        <v>2095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1312</v>
      </c>
      <c r="AA20" s="283">
        <v>790</v>
      </c>
      <c r="AB20" s="283">
        <v>0</v>
      </c>
      <c r="AC20" s="283">
        <v>0</v>
      </c>
      <c r="AD20" s="283">
        <v>121</v>
      </c>
      <c r="AE20" s="283">
        <v>318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83</v>
      </c>
      <c r="AL20" s="286" t="s">
        <v>853</v>
      </c>
      <c r="AM20" s="286" t="s">
        <v>853</v>
      </c>
      <c r="AN20" s="286" t="s">
        <v>853</v>
      </c>
      <c r="AO20" s="286" t="s">
        <v>853</v>
      </c>
      <c r="AP20" s="286" t="s">
        <v>853</v>
      </c>
      <c r="AQ20" s="286" t="s">
        <v>853</v>
      </c>
      <c r="AR20" s="286" t="s">
        <v>853</v>
      </c>
      <c r="AS20" s="286" t="s">
        <v>853</v>
      </c>
      <c r="AT20" s="283">
        <v>0</v>
      </c>
      <c r="AU20" s="283">
        <v>0</v>
      </c>
      <c r="AV20" s="283">
        <f>施設資源化量内訳!D20</f>
        <v>2659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418</v>
      </c>
      <c r="BA20" s="283">
        <f>施設資源化量内訳!I20</f>
        <v>0</v>
      </c>
      <c r="BB20" s="283">
        <f>施設資源化量内訳!J20</f>
        <v>146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2095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89</v>
      </c>
      <c r="BS20" s="283">
        <v>82</v>
      </c>
      <c r="BT20" s="283">
        <v>0</v>
      </c>
      <c r="BU20" s="283">
        <v>0</v>
      </c>
      <c r="BV20" s="283">
        <v>5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2</v>
      </c>
      <c r="CD20" s="286" t="s">
        <v>853</v>
      </c>
      <c r="CE20" s="286" t="s">
        <v>853</v>
      </c>
      <c r="CF20" s="286" t="s">
        <v>853</v>
      </c>
      <c r="CG20" s="286" t="s">
        <v>853</v>
      </c>
      <c r="CH20" s="286" t="s">
        <v>853</v>
      </c>
      <c r="CI20" s="286" t="s">
        <v>853</v>
      </c>
      <c r="CJ20" s="286" t="s">
        <v>853</v>
      </c>
      <c r="CK20" s="286" t="s">
        <v>853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11624</v>
      </c>
      <c r="E21" s="283">
        <f t="shared" si="8"/>
        <v>4467</v>
      </c>
      <c r="F21" s="283">
        <f t="shared" si="9"/>
        <v>32</v>
      </c>
      <c r="G21" s="283">
        <f t="shared" si="10"/>
        <v>0</v>
      </c>
      <c r="H21" s="283">
        <f t="shared" si="11"/>
        <v>1493</v>
      </c>
      <c r="I21" s="283">
        <f t="shared" si="12"/>
        <v>364</v>
      </c>
      <c r="J21" s="283">
        <f t="shared" si="13"/>
        <v>458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238</v>
      </c>
      <c r="P21" s="283">
        <f t="shared" si="18"/>
        <v>0</v>
      </c>
      <c r="Q21" s="283">
        <f t="shared" si="19"/>
        <v>0</v>
      </c>
      <c r="R21" s="283">
        <f t="shared" si="20"/>
        <v>4548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24</v>
      </c>
      <c r="Z21" s="283">
        <f t="shared" si="3"/>
        <v>2857</v>
      </c>
      <c r="AA21" s="283">
        <v>2696</v>
      </c>
      <c r="AB21" s="283">
        <v>18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143</v>
      </c>
      <c r="AL21" s="286" t="s">
        <v>853</v>
      </c>
      <c r="AM21" s="286" t="s">
        <v>853</v>
      </c>
      <c r="AN21" s="286" t="s">
        <v>853</v>
      </c>
      <c r="AO21" s="286" t="s">
        <v>853</v>
      </c>
      <c r="AP21" s="286" t="s">
        <v>853</v>
      </c>
      <c r="AQ21" s="286" t="s">
        <v>853</v>
      </c>
      <c r="AR21" s="286" t="s">
        <v>853</v>
      </c>
      <c r="AS21" s="286" t="s">
        <v>853</v>
      </c>
      <c r="AT21" s="283">
        <v>0</v>
      </c>
      <c r="AU21" s="283">
        <v>0</v>
      </c>
      <c r="AV21" s="283">
        <f>施設資源化量内訳!D21</f>
        <v>6842</v>
      </c>
      <c r="AW21" s="283">
        <f>施設資源化量内訳!E21</f>
        <v>38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1452</v>
      </c>
      <c r="BA21" s="283">
        <f>施設資源化量内訳!I21</f>
        <v>318</v>
      </c>
      <c r="BB21" s="283">
        <f>施設資源化量内訳!J21</f>
        <v>458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4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4548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24</v>
      </c>
      <c r="BR21" s="283">
        <f t="shared" si="5"/>
        <v>1925</v>
      </c>
      <c r="BS21" s="283">
        <v>1733</v>
      </c>
      <c r="BT21" s="283">
        <v>14</v>
      </c>
      <c r="BU21" s="283">
        <v>0</v>
      </c>
      <c r="BV21" s="283">
        <v>41</v>
      </c>
      <c r="BW21" s="283">
        <v>46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91</v>
      </c>
      <c r="CD21" s="286" t="s">
        <v>853</v>
      </c>
      <c r="CE21" s="286" t="s">
        <v>853</v>
      </c>
      <c r="CF21" s="286" t="s">
        <v>853</v>
      </c>
      <c r="CG21" s="286" t="s">
        <v>853</v>
      </c>
      <c r="CH21" s="286" t="s">
        <v>853</v>
      </c>
      <c r="CI21" s="286" t="s">
        <v>853</v>
      </c>
      <c r="CJ21" s="286" t="s">
        <v>853</v>
      </c>
      <c r="CK21" s="286" t="s">
        <v>853</v>
      </c>
      <c r="CL21" s="283">
        <v>0</v>
      </c>
      <c r="CM21" s="283">
        <v>0</v>
      </c>
      <c r="CN21" s="284" t="s">
        <v>750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25805</v>
      </c>
      <c r="E22" s="283">
        <f t="shared" si="8"/>
        <v>10995</v>
      </c>
      <c r="F22" s="283">
        <f t="shared" si="9"/>
        <v>95</v>
      </c>
      <c r="G22" s="283">
        <f t="shared" si="10"/>
        <v>0</v>
      </c>
      <c r="H22" s="283">
        <f t="shared" si="11"/>
        <v>3829</v>
      </c>
      <c r="I22" s="283">
        <f t="shared" si="12"/>
        <v>2525</v>
      </c>
      <c r="J22" s="283">
        <f t="shared" si="13"/>
        <v>1269</v>
      </c>
      <c r="K22" s="283">
        <f t="shared" si="14"/>
        <v>0</v>
      </c>
      <c r="L22" s="283">
        <f t="shared" si="15"/>
        <v>5177</v>
      </c>
      <c r="M22" s="283">
        <f t="shared" si="16"/>
        <v>0</v>
      </c>
      <c r="N22" s="283">
        <f t="shared" si="1"/>
        <v>0</v>
      </c>
      <c r="O22" s="283">
        <f t="shared" si="17"/>
        <v>1759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156</v>
      </c>
      <c r="Z22" s="283">
        <f t="shared" si="3"/>
        <v>1294</v>
      </c>
      <c r="AA22" s="283">
        <v>1124</v>
      </c>
      <c r="AB22" s="283">
        <v>4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166</v>
      </c>
      <c r="AL22" s="286" t="s">
        <v>853</v>
      </c>
      <c r="AM22" s="286" t="s">
        <v>853</v>
      </c>
      <c r="AN22" s="286" t="s">
        <v>853</v>
      </c>
      <c r="AO22" s="286" t="s">
        <v>853</v>
      </c>
      <c r="AP22" s="286" t="s">
        <v>853</v>
      </c>
      <c r="AQ22" s="286" t="s">
        <v>853</v>
      </c>
      <c r="AR22" s="286" t="s">
        <v>853</v>
      </c>
      <c r="AS22" s="286" t="s">
        <v>853</v>
      </c>
      <c r="AT22" s="283">
        <v>0</v>
      </c>
      <c r="AU22" s="283">
        <v>0</v>
      </c>
      <c r="AV22" s="283">
        <f>施設資源化量内訳!D22</f>
        <v>24511</v>
      </c>
      <c r="AW22" s="283">
        <f>施設資源化量内訳!E22</f>
        <v>9871</v>
      </c>
      <c r="AX22" s="283">
        <f>施設資源化量内訳!F22</f>
        <v>91</v>
      </c>
      <c r="AY22" s="283">
        <f>施設資源化量内訳!G22</f>
        <v>0</v>
      </c>
      <c r="AZ22" s="283">
        <f>施設資源化量内訳!H22</f>
        <v>3829</v>
      </c>
      <c r="BA22" s="283">
        <f>施設資源化量内訳!I22</f>
        <v>2525</v>
      </c>
      <c r="BB22" s="283">
        <f>施設資源化量内訳!J22</f>
        <v>1269</v>
      </c>
      <c r="BC22" s="283">
        <f>施設資源化量内訳!K22</f>
        <v>0</v>
      </c>
      <c r="BD22" s="283">
        <f>施設資源化量内訳!L22</f>
        <v>5177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1593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156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853</v>
      </c>
      <c r="CE22" s="286" t="s">
        <v>853</v>
      </c>
      <c r="CF22" s="286" t="s">
        <v>853</v>
      </c>
      <c r="CG22" s="286" t="s">
        <v>853</v>
      </c>
      <c r="CH22" s="286" t="s">
        <v>853</v>
      </c>
      <c r="CI22" s="286" t="s">
        <v>853</v>
      </c>
      <c r="CJ22" s="286" t="s">
        <v>853</v>
      </c>
      <c r="CK22" s="286" t="s">
        <v>853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1286</v>
      </c>
      <c r="E23" s="283">
        <f t="shared" si="8"/>
        <v>624</v>
      </c>
      <c r="F23" s="283">
        <f t="shared" si="9"/>
        <v>4</v>
      </c>
      <c r="G23" s="283">
        <f t="shared" si="10"/>
        <v>0</v>
      </c>
      <c r="H23" s="283">
        <f t="shared" si="11"/>
        <v>218</v>
      </c>
      <c r="I23" s="283">
        <f t="shared" si="12"/>
        <v>158</v>
      </c>
      <c r="J23" s="283">
        <f t="shared" si="13"/>
        <v>66</v>
      </c>
      <c r="K23" s="283">
        <f t="shared" si="14"/>
        <v>0</v>
      </c>
      <c r="L23" s="283">
        <f t="shared" si="15"/>
        <v>146</v>
      </c>
      <c r="M23" s="283">
        <f t="shared" si="16"/>
        <v>0</v>
      </c>
      <c r="N23" s="283">
        <f t="shared" si="1"/>
        <v>0</v>
      </c>
      <c r="O23" s="283">
        <f t="shared" si="17"/>
        <v>62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8</v>
      </c>
      <c r="Z23" s="283">
        <f t="shared" si="3"/>
        <v>881</v>
      </c>
      <c r="AA23" s="283">
        <v>587</v>
      </c>
      <c r="AB23" s="283">
        <v>4</v>
      </c>
      <c r="AC23" s="283">
        <v>0</v>
      </c>
      <c r="AD23" s="283">
        <v>0</v>
      </c>
      <c r="AE23" s="283">
        <v>155</v>
      </c>
      <c r="AF23" s="283">
        <v>66</v>
      </c>
      <c r="AG23" s="283">
        <v>0</v>
      </c>
      <c r="AH23" s="283">
        <v>0</v>
      </c>
      <c r="AI23" s="283">
        <v>0</v>
      </c>
      <c r="AJ23" s="283">
        <v>0</v>
      </c>
      <c r="AK23" s="286">
        <v>61</v>
      </c>
      <c r="AL23" s="286" t="s">
        <v>853</v>
      </c>
      <c r="AM23" s="286" t="s">
        <v>853</v>
      </c>
      <c r="AN23" s="286" t="s">
        <v>853</v>
      </c>
      <c r="AO23" s="286" t="s">
        <v>853</v>
      </c>
      <c r="AP23" s="286" t="s">
        <v>853</v>
      </c>
      <c r="AQ23" s="286" t="s">
        <v>853</v>
      </c>
      <c r="AR23" s="286" t="s">
        <v>853</v>
      </c>
      <c r="AS23" s="286" t="s">
        <v>853</v>
      </c>
      <c r="AT23" s="283">
        <v>0</v>
      </c>
      <c r="AU23" s="283">
        <v>8</v>
      </c>
      <c r="AV23" s="283">
        <f>施設資源化量内訳!D23</f>
        <v>356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210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146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49</v>
      </c>
      <c r="BS23" s="283">
        <v>37</v>
      </c>
      <c r="BT23" s="283">
        <v>0</v>
      </c>
      <c r="BU23" s="283">
        <v>0</v>
      </c>
      <c r="BV23" s="283">
        <v>8</v>
      </c>
      <c r="BW23" s="283">
        <v>3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1</v>
      </c>
      <c r="CD23" s="286" t="s">
        <v>853</v>
      </c>
      <c r="CE23" s="286" t="s">
        <v>853</v>
      </c>
      <c r="CF23" s="286" t="s">
        <v>853</v>
      </c>
      <c r="CG23" s="286" t="s">
        <v>853</v>
      </c>
      <c r="CH23" s="286" t="s">
        <v>853</v>
      </c>
      <c r="CI23" s="286" t="s">
        <v>853</v>
      </c>
      <c r="CJ23" s="286" t="s">
        <v>853</v>
      </c>
      <c r="CK23" s="286" t="s">
        <v>853</v>
      </c>
      <c r="CL23" s="283">
        <v>0</v>
      </c>
      <c r="CM23" s="283">
        <v>0</v>
      </c>
      <c r="CN23" s="284" t="s">
        <v>750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15486</v>
      </c>
      <c r="E24" s="283">
        <f t="shared" si="8"/>
        <v>5969</v>
      </c>
      <c r="F24" s="283">
        <f t="shared" si="9"/>
        <v>24</v>
      </c>
      <c r="G24" s="283">
        <f t="shared" si="10"/>
        <v>0</v>
      </c>
      <c r="H24" s="283">
        <f t="shared" si="11"/>
        <v>1935</v>
      </c>
      <c r="I24" s="283">
        <f t="shared" si="12"/>
        <v>906</v>
      </c>
      <c r="J24" s="283">
        <f t="shared" si="13"/>
        <v>771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462</v>
      </c>
      <c r="P24" s="283">
        <f t="shared" si="18"/>
        <v>0</v>
      </c>
      <c r="Q24" s="283">
        <f t="shared" si="19"/>
        <v>0</v>
      </c>
      <c r="R24" s="283">
        <f t="shared" si="20"/>
        <v>2626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2793</v>
      </c>
      <c r="Z24" s="283">
        <f t="shared" si="3"/>
        <v>5254</v>
      </c>
      <c r="AA24" s="283">
        <v>4180</v>
      </c>
      <c r="AB24" s="283">
        <v>15</v>
      </c>
      <c r="AC24" s="283">
        <v>0</v>
      </c>
      <c r="AD24" s="283">
        <v>0</v>
      </c>
      <c r="AE24" s="283">
        <v>0</v>
      </c>
      <c r="AF24" s="283">
        <v>656</v>
      </c>
      <c r="AG24" s="283">
        <v>0</v>
      </c>
      <c r="AH24" s="283">
        <v>0</v>
      </c>
      <c r="AI24" s="283">
        <v>0</v>
      </c>
      <c r="AJ24" s="283">
        <v>0</v>
      </c>
      <c r="AK24" s="286">
        <v>386</v>
      </c>
      <c r="AL24" s="286" t="s">
        <v>853</v>
      </c>
      <c r="AM24" s="286" t="s">
        <v>853</v>
      </c>
      <c r="AN24" s="286" t="s">
        <v>853</v>
      </c>
      <c r="AO24" s="286" t="s">
        <v>853</v>
      </c>
      <c r="AP24" s="286" t="s">
        <v>853</v>
      </c>
      <c r="AQ24" s="286" t="s">
        <v>853</v>
      </c>
      <c r="AR24" s="286" t="s">
        <v>853</v>
      </c>
      <c r="AS24" s="286" t="s">
        <v>853</v>
      </c>
      <c r="AT24" s="283">
        <v>0</v>
      </c>
      <c r="AU24" s="283">
        <v>17</v>
      </c>
      <c r="AV24" s="283">
        <f>施設資源化量内訳!D24</f>
        <v>8135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1834</v>
      </c>
      <c r="BA24" s="283">
        <f>施設資源化量内訳!I24</f>
        <v>899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2626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2776</v>
      </c>
      <c r="BR24" s="283">
        <f t="shared" si="5"/>
        <v>2097</v>
      </c>
      <c r="BS24" s="283">
        <v>1789</v>
      </c>
      <c r="BT24" s="283">
        <v>9</v>
      </c>
      <c r="BU24" s="283">
        <v>0</v>
      </c>
      <c r="BV24" s="283">
        <v>101</v>
      </c>
      <c r="BW24" s="283">
        <v>7</v>
      </c>
      <c r="BX24" s="283">
        <v>115</v>
      </c>
      <c r="BY24" s="283">
        <v>0</v>
      </c>
      <c r="BZ24" s="283">
        <v>0</v>
      </c>
      <c r="CA24" s="283">
        <v>0</v>
      </c>
      <c r="CB24" s="283">
        <v>0</v>
      </c>
      <c r="CC24" s="283">
        <v>76</v>
      </c>
      <c r="CD24" s="286" t="s">
        <v>853</v>
      </c>
      <c r="CE24" s="286" t="s">
        <v>853</v>
      </c>
      <c r="CF24" s="286" t="s">
        <v>853</v>
      </c>
      <c r="CG24" s="286" t="s">
        <v>853</v>
      </c>
      <c r="CH24" s="286" t="s">
        <v>853</v>
      </c>
      <c r="CI24" s="286" t="s">
        <v>853</v>
      </c>
      <c r="CJ24" s="286" t="s">
        <v>853</v>
      </c>
      <c r="CK24" s="286" t="s">
        <v>853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14709</v>
      </c>
      <c r="E25" s="283">
        <f t="shared" si="8"/>
        <v>6133</v>
      </c>
      <c r="F25" s="283">
        <f t="shared" si="9"/>
        <v>5</v>
      </c>
      <c r="G25" s="283">
        <f t="shared" si="10"/>
        <v>0</v>
      </c>
      <c r="H25" s="283">
        <f t="shared" si="11"/>
        <v>1550</v>
      </c>
      <c r="I25" s="283">
        <f t="shared" si="12"/>
        <v>1265</v>
      </c>
      <c r="J25" s="283">
        <f t="shared" si="13"/>
        <v>489</v>
      </c>
      <c r="K25" s="283">
        <f t="shared" si="14"/>
        <v>0</v>
      </c>
      <c r="L25" s="283">
        <f t="shared" si="15"/>
        <v>1473</v>
      </c>
      <c r="M25" s="283">
        <f t="shared" si="16"/>
        <v>0</v>
      </c>
      <c r="N25" s="283">
        <f t="shared" si="1"/>
        <v>0</v>
      </c>
      <c r="O25" s="283">
        <f t="shared" si="17"/>
        <v>704</v>
      </c>
      <c r="P25" s="283">
        <f t="shared" si="18"/>
        <v>260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1069</v>
      </c>
      <c r="V25" s="283">
        <f t="shared" si="24"/>
        <v>0</v>
      </c>
      <c r="W25" s="283">
        <f t="shared" si="25"/>
        <v>1671</v>
      </c>
      <c r="X25" s="283">
        <f t="shared" si="26"/>
        <v>0</v>
      </c>
      <c r="Y25" s="283">
        <f t="shared" si="27"/>
        <v>90</v>
      </c>
      <c r="Z25" s="283">
        <f t="shared" si="3"/>
        <v>188</v>
      </c>
      <c r="AA25" s="283">
        <v>162</v>
      </c>
      <c r="AB25" s="283">
        <v>5</v>
      </c>
      <c r="AC25" s="283">
        <v>0</v>
      </c>
      <c r="AD25" s="283">
        <v>7</v>
      </c>
      <c r="AE25" s="283">
        <v>1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13</v>
      </c>
      <c r="AL25" s="286" t="s">
        <v>853</v>
      </c>
      <c r="AM25" s="286" t="s">
        <v>853</v>
      </c>
      <c r="AN25" s="286" t="s">
        <v>853</v>
      </c>
      <c r="AO25" s="286" t="s">
        <v>853</v>
      </c>
      <c r="AP25" s="286" t="s">
        <v>853</v>
      </c>
      <c r="AQ25" s="286" t="s">
        <v>853</v>
      </c>
      <c r="AR25" s="286" t="s">
        <v>853</v>
      </c>
      <c r="AS25" s="286" t="s">
        <v>853</v>
      </c>
      <c r="AT25" s="283">
        <v>0</v>
      </c>
      <c r="AU25" s="283">
        <v>0</v>
      </c>
      <c r="AV25" s="283">
        <f>施設資源化量内訳!D25</f>
        <v>5892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840</v>
      </c>
      <c r="BA25" s="283">
        <f>施設資源化量内訳!I25</f>
        <v>0</v>
      </c>
      <c r="BB25" s="283">
        <f>施設資源化量内訳!J25</f>
        <v>489</v>
      </c>
      <c r="BC25" s="283">
        <f>施設資源化量内訳!K25</f>
        <v>0</v>
      </c>
      <c r="BD25" s="283">
        <f>施設資源化量内訳!L25</f>
        <v>1473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260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1069</v>
      </c>
      <c r="BN25" s="283">
        <f>施設資源化量内訳!V25</f>
        <v>0</v>
      </c>
      <c r="BO25" s="283">
        <f>施設資源化量内訳!W25</f>
        <v>1671</v>
      </c>
      <c r="BP25" s="283">
        <f>施設資源化量内訳!X25</f>
        <v>0</v>
      </c>
      <c r="BQ25" s="283">
        <f>施設資源化量内訳!Y25</f>
        <v>90</v>
      </c>
      <c r="BR25" s="283">
        <f t="shared" si="5"/>
        <v>8629</v>
      </c>
      <c r="BS25" s="283">
        <v>5971</v>
      </c>
      <c r="BT25" s="283">
        <v>0</v>
      </c>
      <c r="BU25" s="283">
        <v>0</v>
      </c>
      <c r="BV25" s="283">
        <v>703</v>
      </c>
      <c r="BW25" s="283">
        <v>1264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691</v>
      </c>
      <c r="CD25" s="286" t="s">
        <v>853</v>
      </c>
      <c r="CE25" s="286" t="s">
        <v>853</v>
      </c>
      <c r="CF25" s="286" t="s">
        <v>853</v>
      </c>
      <c r="CG25" s="286" t="s">
        <v>853</v>
      </c>
      <c r="CH25" s="286" t="s">
        <v>853</v>
      </c>
      <c r="CI25" s="286" t="s">
        <v>853</v>
      </c>
      <c r="CJ25" s="286" t="s">
        <v>853</v>
      </c>
      <c r="CK25" s="286" t="s">
        <v>853</v>
      </c>
      <c r="CL25" s="283">
        <v>0</v>
      </c>
      <c r="CM25" s="283">
        <v>0</v>
      </c>
      <c r="CN25" s="284" t="s">
        <v>750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10143</v>
      </c>
      <c r="E26" s="283">
        <f t="shared" si="8"/>
        <v>2624</v>
      </c>
      <c r="F26" s="283">
        <f t="shared" si="9"/>
        <v>11</v>
      </c>
      <c r="G26" s="283">
        <f t="shared" si="10"/>
        <v>2066</v>
      </c>
      <c r="H26" s="283">
        <f t="shared" si="11"/>
        <v>1352</v>
      </c>
      <c r="I26" s="283">
        <f t="shared" si="12"/>
        <v>1301</v>
      </c>
      <c r="J26" s="283">
        <f t="shared" si="13"/>
        <v>652</v>
      </c>
      <c r="K26" s="283">
        <f t="shared" si="14"/>
        <v>1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486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1325</v>
      </c>
      <c r="V26" s="283">
        <f t="shared" si="24"/>
        <v>0</v>
      </c>
      <c r="W26" s="283">
        <f t="shared" si="25"/>
        <v>0</v>
      </c>
      <c r="X26" s="283">
        <f t="shared" si="26"/>
        <v>3</v>
      </c>
      <c r="Y26" s="283">
        <f t="shared" si="27"/>
        <v>322</v>
      </c>
      <c r="Z26" s="283">
        <f t="shared" si="3"/>
        <v>3764</v>
      </c>
      <c r="AA26" s="283">
        <v>1759</v>
      </c>
      <c r="AB26" s="283">
        <v>7</v>
      </c>
      <c r="AC26" s="283">
        <v>1620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378</v>
      </c>
      <c r="AL26" s="286" t="s">
        <v>853</v>
      </c>
      <c r="AM26" s="286" t="s">
        <v>853</v>
      </c>
      <c r="AN26" s="286" t="s">
        <v>853</v>
      </c>
      <c r="AO26" s="286" t="s">
        <v>853</v>
      </c>
      <c r="AP26" s="286" t="s">
        <v>853</v>
      </c>
      <c r="AQ26" s="286" t="s">
        <v>853</v>
      </c>
      <c r="AR26" s="286" t="s">
        <v>853</v>
      </c>
      <c r="AS26" s="286" t="s">
        <v>853</v>
      </c>
      <c r="AT26" s="283">
        <v>0</v>
      </c>
      <c r="AU26" s="283">
        <v>0</v>
      </c>
      <c r="AV26" s="283">
        <f>施設資源化量内訳!D26</f>
        <v>4997</v>
      </c>
      <c r="AW26" s="283">
        <f>施設資源化量内訳!E26</f>
        <v>24</v>
      </c>
      <c r="AX26" s="283">
        <f>施設資源化量内訳!F26</f>
        <v>1</v>
      </c>
      <c r="AY26" s="283">
        <f>施設資源化量内訳!G26</f>
        <v>26</v>
      </c>
      <c r="AZ26" s="283">
        <f>施設資源化量内訳!H26</f>
        <v>1334</v>
      </c>
      <c r="BA26" s="283">
        <f>施設資源化量内訳!I26</f>
        <v>1301</v>
      </c>
      <c r="BB26" s="283">
        <f>施設資源化量内訳!J26</f>
        <v>652</v>
      </c>
      <c r="BC26" s="283">
        <f>施設資源化量内訳!K26</f>
        <v>1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8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1325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3</v>
      </c>
      <c r="BQ26" s="283">
        <f>施設資源化量内訳!Y26</f>
        <v>322</v>
      </c>
      <c r="BR26" s="283">
        <f t="shared" si="5"/>
        <v>1382</v>
      </c>
      <c r="BS26" s="283">
        <v>841</v>
      </c>
      <c r="BT26" s="283">
        <v>3</v>
      </c>
      <c r="BU26" s="283">
        <v>420</v>
      </c>
      <c r="BV26" s="283">
        <v>18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100</v>
      </c>
      <c r="CD26" s="286" t="s">
        <v>853</v>
      </c>
      <c r="CE26" s="286" t="s">
        <v>853</v>
      </c>
      <c r="CF26" s="286" t="s">
        <v>853</v>
      </c>
      <c r="CG26" s="286" t="s">
        <v>853</v>
      </c>
      <c r="CH26" s="286" t="s">
        <v>853</v>
      </c>
      <c r="CI26" s="286" t="s">
        <v>853</v>
      </c>
      <c r="CJ26" s="286" t="s">
        <v>853</v>
      </c>
      <c r="CK26" s="286" t="s">
        <v>853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9648</v>
      </c>
      <c r="E27" s="283">
        <f t="shared" si="8"/>
        <v>3596</v>
      </c>
      <c r="F27" s="283">
        <f t="shared" si="9"/>
        <v>21</v>
      </c>
      <c r="G27" s="283">
        <f t="shared" si="10"/>
        <v>0</v>
      </c>
      <c r="H27" s="283">
        <f t="shared" si="11"/>
        <v>1267</v>
      </c>
      <c r="I27" s="283">
        <f t="shared" si="12"/>
        <v>834</v>
      </c>
      <c r="J27" s="283">
        <f t="shared" si="13"/>
        <v>389</v>
      </c>
      <c r="K27" s="283">
        <f t="shared" si="14"/>
        <v>0</v>
      </c>
      <c r="L27" s="283">
        <f t="shared" si="15"/>
        <v>1454</v>
      </c>
      <c r="M27" s="283">
        <f t="shared" si="16"/>
        <v>0</v>
      </c>
      <c r="N27" s="283">
        <f t="shared" si="1"/>
        <v>0</v>
      </c>
      <c r="O27" s="283">
        <f t="shared" si="17"/>
        <v>541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1546</v>
      </c>
      <c r="Z27" s="283">
        <f t="shared" si="3"/>
        <v>563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541</v>
      </c>
      <c r="AL27" s="286" t="s">
        <v>853</v>
      </c>
      <c r="AM27" s="286" t="s">
        <v>853</v>
      </c>
      <c r="AN27" s="286" t="s">
        <v>853</v>
      </c>
      <c r="AO27" s="286" t="s">
        <v>853</v>
      </c>
      <c r="AP27" s="286" t="s">
        <v>853</v>
      </c>
      <c r="AQ27" s="286" t="s">
        <v>853</v>
      </c>
      <c r="AR27" s="286" t="s">
        <v>853</v>
      </c>
      <c r="AS27" s="286" t="s">
        <v>853</v>
      </c>
      <c r="AT27" s="283">
        <v>0</v>
      </c>
      <c r="AU27" s="283">
        <v>22</v>
      </c>
      <c r="AV27" s="283">
        <f>施設資源化量内訳!D27</f>
        <v>9085</v>
      </c>
      <c r="AW27" s="283">
        <f>施設資源化量内訳!E27</f>
        <v>3596</v>
      </c>
      <c r="AX27" s="283">
        <f>施設資源化量内訳!F27</f>
        <v>21</v>
      </c>
      <c r="AY27" s="283">
        <f>施設資源化量内訳!G27</f>
        <v>0</v>
      </c>
      <c r="AZ27" s="283">
        <f>施設資源化量内訳!H27</f>
        <v>1267</v>
      </c>
      <c r="BA27" s="283">
        <f>施設資源化量内訳!I27</f>
        <v>834</v>
      </c>
      <c r="BB27" s="283">
        <f>施設資源化量内訳!J27</f>
        <v>389</v>
      </c>
      <c r="BC27" s="283">
        <f>施設資源化量内訳!K27</f>
        <v>0</v>
      </c>
      <c r="BD27" s="283">
        <f>施設資源化量内訳!L27</f>
        <v>1454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1524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853</v>
      </c>
      <c r="CE27" s="286" t="s">
        <v>853</v>
      </c>
      <c r="CF27" s="286" t="s">
        <v>853</v>
      </c>
      <c r="CG27" s="286" t="s">
        <v>853</v>
      </c>
      <c r="CH27" s="286" t="s">
        <v>853</v>
      </c>
      <c r="CI27" s="286" t="s">
        <v>853</v>
      </c>
      <c r="CJ27" s="286" t="s">
        <v>853</v>
      </c>
      <c r="CK27" s="286" t="s">
        <v>853</v>
      </c>
      <c r="CL27" s="283">
        <v>0</v>
      </c>
      <c r="CM27" s="283">
        <v>0</v>
      </c>
      <c r="CN27" s="284" t="s">
        <v>750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1662</v>
      </c>
      <c r="E28" s="283">
        <f t="shared" si="8"/>
        <v>597</v>
      </c>
      <c r="F28" s="283">
        <f t="shared" si="9"/>
        <v>2</v>
      </c>
      <c r="G28" s="283">
        <f t="shared" si="10"/>
        <v>13</v>
      </c>
      <c r="H28" s="283">
        <f t="shared" si="11"/>
        <v>269</v>
      </c>
      <c r="I28" s="283">
        <f t="shared" si="12"/>
        <v>233</v>
      </c>
      <c r="J28" s="283">
        <f t="shared" si="13"/>
        <v>137</v>
      </c>
      <c r="K28" s="283">
        <f t="shared" si="14"/>
        <v>3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87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269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52</v>
      </c>
      <c r="Z28" s="283">
        <f t="shared" si="3"/>
        <v>971</v>
      </c>
      <c r="AA28" s="283">
        <v>597</v>
      </c>
      <c r="AB28" s="283">
        <v>2</v>
      </c>
      <c r="AC28" s="283">
        <v>13</v>
      </c>
      <c r="AD28" s="283">
        <v>269</v>
      </c>
      <c r="AE28" s="283">
        <v>0</v>
      </c>
      <c r="AF28" s="283">
        <v>0</v>
      </c>
      <c r="AG28" s="283">
        <v>3</v>
      </c>
      <c r="AH28" s="283">
        <v>0</v>
      </c>
      <c r="AI28" s="283">
        <v>0</v>
      </c>
      <c r="AJ28" s="283">
        <v>0</v>
      </c>
      <c r="AK28" s="286">
        <v>87</v>
      </c>
      <c r="AL28" s="286" t="s">
        <v>853</v>
      </c>
      <c r="AM28" s="286" t="s">
        <v>853</v>
      </c>
      <c r="AN28" s="286" t="s">
        <v>853</v>
      </c>
      <c r="AO28" s="286" t="s">
        <v>853</v>
      </c>
      <c r="AP28" s="286" t="s">
        <v>853</v>
      </c>
      <c r="AQ28" s="286" t="s">
        <v>853</v>
      </c>
      <c r="AR28" s="286" t="s">
        <v>853</v>
      </c>
      <c r="AS28" s="286" t="s">
        <v>853</v>
      </c>
      <c r="AT28" s="283">
        <v>0</v>
      </c>
      <c r="AU28" s="283">
        <v>0</v>
      </c>
      <c r="AV28" s="283">
        <f>施設資源化量内訳!D28</f>
        <v>691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0</v>
      </c>
      <c r="BA28" s="283">
        <f>施設資源化量内訳!I28</f>
        <v>233</v>
      </c>
      <c r="BB28" s="283">
        <f>施設資源化量内訳!J28</f>
        <v>137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269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52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853</v>
      </c>
      <c r="CE28" s="286" t="s">
        <v>853</v>
      </c>
      <c r="CF28" s="286" t="s">
        <v>853</v>
      </c>
      <c r="CG28" s="286" t="s">
        <v>853</v>
      </c>
      <c r="CH28" s="286" t="s">
        <v>853</v>
      </c>
      <c r="CI28" s="286" t="s">
        <v>853</v>
      </c>
      <c r="CJ28" s="286" t="s">
        <v>853</v>
      </c>
      <c r="CK28" s="286" t="s">
        <v>853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6025</v>
      </c>
      <c r="E29" s="283">
        <f t="shared" si="8"/>
        <v>2352</v>
      </c>
      <c r="F29" s="283">
        <f t="shared" si="9"/>
        <v>0</v>
      </c>
      <c r="G29" s="283">
        <f t="shared" si="10"/>
        <v>0</v>
      </c>
      <c r="H29" s="283">
        <f t="shared" si="11"/>
        <v>1180</v>
      </c>
      <c r="I29" s="283">
        <f t="shared" si="12"/>
        <v>599</v>
      </c>
      <c r="J29" s="283">
        <f t="shared" si="13"/>
        <v>354</v>
      </c>
      <c r="K29" s="283">
        <f t="shared" si="14"/>
        <v>0</v>
      </c>
      <c r="L29" s="283">
        <f t="shared" si="15"/>
        <v>954</v>
      </c>
      <c r="M29" s="283">
        <f t="shared" si="16"/>
        <v>0</v>
      </c>
      <c r="N29" s="283">
        <f t="shared" si="1"/>
        <v>0</v>
      </c>
      <c r="O29" s="283">
        <f t="shared" si="17"/>
        <v>333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253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853</v>
      </c>
      <c r="AM29" s="286" t="s">
        <v>853</v>
      </c>
      <c r="AN29" s="286" t="s">
        <v>853</v>
      </c>
      <c r="AO29" s="286" t="s">
        <v>853</v>
      </c>
      <c r="AP29" s="286" t="s">
        <v>853</v>
      </c>
      <c r="AQ29" s="286" t="s">
        <v>853</v>
      </c>
      <c r="AR29" s="286" t="s">
        <v>853</v>
      </c>
      <c r="AS29" s="286" t="s">
        <v>853</v>
      </c>
      <c r="AT29" s="283">
        <v>0</v>
      </c>
      <c r="AU29" s="283">
        <v>0</v>
      </c>
      <c r="AV29" s="283">
        <f>施設資源化量内訳!D29</f>
        <v>5385</v>
      </c>
      <c r="AW29" s="283">
        <f>施設資源化量内訳!E29</f>
        <v>2008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994</v>
      </c>
      <c r="BA29" s="283">
        <f>施設資源化量内訳!I29</f>
        <v>562</v>
      </c>
      <c r="BB29" s="283">
        <f>施設資源化量内訳!J29</f>
        <v>354</v>
      </c>
      <c r="BC29" s="283">
        <f>施設資源化量内訳!K29</f>
        <v>0</v>
      </c>
      <c r="BD29" s="283">
        <f>施設資源化量内訳!L29</f>
        <v>954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260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253</v>
      </c>
      <c r="BR29" s="283">
        <f t="shared" si="5"/>
        <v>640</v>
      </c>
      <c r="BS29" s="283">
        <v>344</v>
      </c>
      <c r="BT29" s="283">
        <v>0</v>
      </c>
      <c r="BU29" s="283">
        <v>0</v>
      </c>
      <c r="BV29" s="283">
        <v>186</v>
      </c>
      <c r="BW29" s="283">
        <v>37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73</v>
      </c>
      <c r="CD29" s="286" t="s">
        <v>853</v>
      </c>
      <c r="CE29" s="286" t="s">
        <v>853</v>
      </c>
      <c r="CF29" s="286" t="s">
        <v>853</v>
      </c>
      <c r="CG29" s="286" t="s">
        <v>853</v>
      </c>
      <c r="CH29" s="286" t="s">
        <v>853</v>
      </c>
      <c r="CI29" s="286" t="s">
        <v>853</v>
      </c>
      <c r="CJ29" s="286" t="s">
        <v>853</v>
      </c>
      <c r="CK29" s="286" t="s">
        <v>853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6286</v>
      </c>
      <c r="E30" s="283">
        <f t="shared" si="8"/>
        <v>1752</v>
      </c>
      <c r="F30" s="283">
        <f t="shared" si="9"/>
        <v>17</v>
      </c>
      <c r="G30" s="283">
        <f t="shared" si="10"/>
        <v>0</v>
      </c>
      <c r="H30" s="283">
        <f t="shared" si="11"/>
        <v>856</v>
      </c>
      <c r="I30" s="283">
        <f t="shared" si="12"/>
        <v>495</v>
      </c>
      <c r="J30" s="283">
        <f t="shared" si="13"/>
        <v>298</v>
      </c>
      <c r="K30" s="283">
        <f t="shared" si="14"/>
        <v>0</v>
      </c>
      <c r="L30" s="283">
        <f t="shared" si="15"/>
        <v>410</v>
      </c>
      <c r="M30" s="283">
        <f t="shared" si="16"/>
        <v>0</v>
      </c>
      <c r="N30" s="283">
        <f t="shared" si="1"/>
        <v>0</v>
      </c>
      <c r="O30" s="283">
        <f t="shared" si="17"/>
        <v>70</v>
      </c>
      <c r="P30" s="283">
        <f t="shared" si="18"/>
        <v>157</v>
      </c>
      <c r="Q30" s="283">
        <f t="shared" si="19"/>
        <v>0</v>
      </c>
      <c r="R30" s="283">
        <f t="shared" si="20"/>
        <v>2177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54</v>
      </c>
      <c r="Z30" s="283">
        <f t="shared" si="3"/>
        <v>2397</v>
      </c>
      <c r="AA30" s="283">
        <v>1702</v>
      </c>
      <c r="AB30" s="283">
        <v>17</v>
      </c>
      <c r="AC30" s="283">
        <v>0</v>
      </c>
      <c r="AD30" s="283">
        <v>0</v>
      </c>
      <c r="AE30" s="283">
        <v>495</v>
      </c>
      <c r="AF30" s="283">
        <v>113</v>
      </c>
      <c r="AG30" s="283">
        <v>0</v>
      </c>
      <c r="AH30" s="283">
        <v>0</v>
      </c>
      <c r="AI30" s="283">
        <v>0</v>
      </c>
      <c r="AJ30" s="283">
        <v>0</v>
      </c>
      <c r="AK30" s="286">
        <v>70</v>
      </c>
      <c r="AL30" s="286" t="s">
        <v>853</v>
      </c>
      <c r="AM30" s="286" t="s">
        <v>853</v>
      </c>
      <c r="AN30" s="286" t="s">
        <v>853</v>
      </c>
      <c r="AO30" s="286" t="s">
        <v>853</v>
      </c>
      <c r="AP30" s="286" t="s">
        <v>853</v>
      </c>
      <c r="AQ30" s="286" t="s">
        <v>853</v>
      </c>
      <c r="AR30" s="286" t="s">
        <v>853</v>
      </c>
      <c r="AS30" s="286" t="s">
        <v>853</v>
      </c>
      <c r="AT30" s="283">
        <v>0</v>
      </c>
      <c r="AU30" s="283">
        <v>0</v>
      </c>
      <c r="AV30" s="283">
        <f>施設資源化量内訳!D30</f>
        <v>3838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855</v>
      </c>
      <c r="BA30" s="283">
        <f>施設資源化量内訳!I30</f>
        <v>0</v>
      </c>
      <c r="BB30" s="283">
        <f>施設資源化量内訳!J30</f>
        <v>185</v>
      </c>
      <c r="BC30" s="283">
        <f>施設資源化量内訳!K30</f>
        <v>0</v>
      </c>
      <c r="BD30" s="283">
        <f>施設資源化量内訳!L30</f>
        <v>410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157</v>
      </c>
      <c r="BI30" s="283">
        <f>施設資源化量内訳!Q30</f>
        <v>0</v>
      </c>
      <c r="BJ30" s="283">
        <f>施設資源化量内訳!R30</f>
        <v>2177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54</v>
      </c>
      <c r="BR30" s="283">
        <f t="shared" si="5"/>
        <v>51</v>
      </c>
      <c r="BS30" s="283">
        <v>50</v>
      </c>
      <c r="BT30" s="283">
        <v>0</v>
      </c>
      <c r="BU30" s="283">
        <v>0</v>
      </c>
      <c r="BV30" s="283">
        <v>1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853</v>
      </c>
      <c r="CE30" s="286" t="s">
        <v>853</v>
      </c>
      <c r="CF30" s="286" t="s">
        <v>853</v>
      </c>
      <c r="CG30" s="286" t="s">
        <v>853</v>
      </c>
      <c r="CH30" s="286" t="s">
        <v>853</v>
      </c>
      <c r="CI30" s="286" t="s">
        <v>853</v>
      </c>
      <c r="CJ30" s="286" t="s">
        <v>853</v>
      </c>
      <c r="CK30" s="286" t="s">
        <v>853</v>
      </c>
      <c r="CL30" s="283">
        <v>0</v>
      </c>
      <c r="CM30" s="283">
        <v>0</v>
      </c>
      <c r="CN30" s="284" t="s">
        <v>750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3410</v>
      </c>
      <c r="E31" s="283">
        <f t="shared" si="8"/>
        <v>805</v>
      </c>
      <c r="F31" s="283">
        <f t="shared" si="9"/>
        <v>5</v>
      </c>
      <c r="G31" s="283">
        <f t="shared" si="10"/>
        <v>0</v>
      </c>
      <c r="H31" s="283">
        <f t="shared" si="11"/>
        <v>511</v>
      </c>
      <c r="I31" s="283">
        <f t="shared" si="12"/>
        <v>241</v>
      </c>
      <c r="J31" s="283">
        <f t="shared" si="13"/>
        <v>161</v>
      </c>
      <c r="K31" s="283">
        <f t="shared" si="14"/>
        <v>0</v>
      </c>
      <c r="L31" s="283">
        <f t="shared" si="15"/>
        <v>198</v>
      </c>
      <c r="M31" s="283">
        <f t="shared" si="16"/>
        <v>0</v>
      </c>
      <c r="N31" s="283">
        <f t="shared" si="1"/>
        <v>0</v>
      </c>
      <c r="O31" s="283">
        <f t="shared" si="17"/>
        <v>26</v>
      </c>
      <c r="P31" s="283">
        <f t="shared" si="18"/>
        <v>0</v>
      </c>
      <c r="Q31" s="283">
        <f t="shared" si="19"/>
        <v>0</v>
      </c>
      <c r="R31" s="283">
        <f t="shared" si="20"/>
        <v>1429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34</v>
      </c>
      <c r="Z31" s="283">
        <f t="shared" si="3"/>
        <v>676</v>
      </c>
      <c r="AA31" s="283">
        <v>649</v>
      </c>
      <c r="AB31" s="283">
        <v>4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23</v>
      </c>
      <c r="AL31" s="286" t="s">
        <v>853</v>
      </c>
      <c r="AM31" s="286" t="s">
        <v>853</v>
      </c>
      <c r="AN31" s="286" t="s">
        <v>853</v>
      </c>
      <c r="AO31" s="286" t="s">
        <v>853</v>
      </c>
      <c r="AP31" s="286" t="s">
        <v>853</v>
      </c>
      <c r="AQ31" s="286" t="s">
        <v>853</v>
      </c>
      <c r="AR31" s="286" t="s">
        <v>853</v>
      </c>
      <c r="AS31" s="286" t="s">
        <v>853</v>
      </c>
      <c r="AT31" s="283">
        <v>0</v>
      </c>
      <c r="AU31" s="283">
        <v>0</v>
      </c>
      <c r="AV31" s="283">
        <f>施設資源化量内訳!D31</f>
        <v>2619</v>
      </c>
      <c r="AW31" s="283">
        <f>施設資源化量内訳!E31</f>
        <v>48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509</v>
      </c>
      <c r="BA31" s="283">
        <f>施設資源化量内訳!I31</f>
        <v>240</v>
      </c>
      <c r="BB31" s="283">
        <f>施設資源化量内訳!J31</f>
        <v>161</v>
      </c>
      <c r="BC31" s="283">
        <f>施設資源化量内訳!K31</f>
        <v>0</v>
      </c>
      <c r="BD31" s="283">
        <f>施設資源化量内訳!L31</f>
        <v>198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1429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34</v>
      </c>
      <c r="BR31" s="283">
        <f t="shared" si="5"/>
        <v>115</v>
      </c>
      <c r="BS31" s="283">
        <v>108</v>
      </c>
      <c r="BT31" s="283">
        <v>1</v>
      </c>
      <c r="BU31" s="283">
        <v>0</v>
      </c>
      <c r="BV31" s="283">
        <v>2</v>
      </c>
      <c r="BW31" s="283">
        <v>1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3</v>
      </c>
      <c r="CD31" s="286" t="s">
        <v>853</v>
      </c>
      <c r="CE31" s="286" t="s">
        <v>853</v>
      </c>
      <c r="CF31" s="286" t="s">
        <v>853</v>
      </c>
      <c r="CG31" s="286" t="s">
        <v>853</v>
      </c>
      <c r="CH31" s="286" t="s">
        <v>853</v>
      </c>
      <c r="CI31" s="286" t="s">
        <v>853</v>
      </c>
      <c r="CJ31" s="286" t="s">
        <v>853</v>
      </c>
      <c r="CK31" s="286" t="s">
        <v>853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10285</v>
      </c>
      <c r="E32" s="283">
        <f t="shared" si="8"/>
        <v>4017</v>
      </c>
      <c r="F32" s="283">
        <f t="shared" si="9"/>
        <v>10</v>
      </c>
      <c r="G32" s="283">
        <f t="shared" si="10"/>
        <v>1301</v>
      </c>
      <c r="H32" s="283">
        <f t="shared" si="11"/>
        <v>1256</v>
      </c>
      <c r="I32" s="283">
        <f t="shared" si="12"/>
        <v>1125</v>
      </c>
      <c r="J32" s="283">
        <f t="shared" si="13"/>
        <v>594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139</v>
      </c>
      <c r="P32" s="283">
        <f t="shared" si="18"/>
        <v>0</v>
      </c>
      <c r="Q32" s="283">
        <f t="shared" si="19"/>
        <v>0</v>
      </c>
      <c r="R32" s="283">
        <f t="shared" si="20"/>
        <v>1827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16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853</v>
      </c>
      <c r="AM32" s="286" t="s">
        <v>853</v>
      </c>
      <c r="AN32" s="286" t="s">
        <v>853</v>
      </c>
      <c r="AO32" s="286" t="s">
        <v>853</v>
      </c>
      <c r="AP32" s="286" t="s">
        <v>853</v>
      </c>
      <c r="AQ32" s="286" t="s">
        <v>853</v>
      </c>
      <c r="AR32" s="286" t="s">
        <v>853</v>
      </c>
      <c r="AS32" s="286" t="s">
        <v>853</v>
      </c>
      <c r="AT32" s="283">
        <v>0</v>
      </c>
      <c r="AU32" s="283">
        <v>0</v>
      </c>
      <c r="AV32" s="283">
        <f>施設資源化量内訳!D32</f>
        <v>7162</v>
      </c>
      <c r="AW32" s="283">
        <f>施設資源化量内訳!E32</f>
        <v>1044</v>
      </c>
      <c r="AX32" s="283">
        <f>施設資源化量内訳!F32</f>
        <v>2</v>
      </c>
      <c r="AY32" s="283">
        <f>施設資源化量内訳!G32</f>
        <v>1298</v>
      </c>
      <c r="AZ32" s="283">
        <f>施設資源化量内訳!H32</f>
        <v>1256</v>
      </c>
      <c r="BA32" s="283">
        <f>施設資源化量内訳!I32</f>
        <v>1125</v>
      </c>
      <c r="BB32" s="283">
        <f>施設資源化量内訳!J32</f>
        <v>594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1827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16</v>
      </c>
      <c r="BR32" s="283">
        <f t="shared" si="5"/>
        <v>3123</v>
      </c>
      <c r="BS32" s="283">
        <v>2973</v>
      </c>
      <c r="BT32" s="283">
        <v>8</v>
      </c>
      <c r="BU32" s="283">
        <v>3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139</v>
      </c>
      <c r="CD32" s="286" t="s">
        <v>853</v>
      </c>
      <c r="CE32" s="286" t="s">
        <v>853</v>
      </c>
      <c r="CF32" s="286" t="s">
        <v>853</v>
      </c>
      <c r="CG32" s="286" t="s">
        <v>853</v>
      </c>
      <c r="CH32" s="286" t="s">
        <v>853</v>
      </c>
      <c r="CI32" s="286" t="s">
        <v>853</v>
      </c>
      <c r="CJ32" s="286" t="s">
        <v>853</v>
      </c>
      <c r="CK32" s="286" t="s">
        <v>853</v>
      </c>
      <c r="CL32" s="283">
        <v>0</v>
      </c>
      <c r="CM32" s="283">
        <v>0</v>
      </c>
      <c r="CN32" s="284" t="s">
        <v>750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5567</v>
      </c>
      <c r="E33" s="283">
        <f t="shared" si="8"/>
        <v>2523</v>
      </c>
      <c r="F33" s="283">
        <f t="shared" si="9"/>
        <v>5</v>
      </c>
      <c r="G33" s="283">
        <f t="shared" si="10"/>
        <v>0</v>
      </c>
      <c r="H33" s="283">
        <f t="shared" si="11"/>
        <v>718</v>
      </c>
      <c r="I33" s="283">
        <f t="shared" si="12"/>
        <v>607</v>
      </c>
      <c r="J33" s="283">
        <f t="shared" si="13"/>
        <v>317</v>
      </c>
      <c r="K33" s="283">
        <f t="shared" si="14"/>
        <v>0</v>
      </c>
      <c r="L33" s="283">
        <f t="shared" si="15"/>
        <v>885</v>
      </c>
      <c r="M33" s="283">
        <f t="shared" si="16"/>
        <v>0</v>
      </c>
      <c r="N33" s="283">
        <f t="shared" si="1"/>
        <v>55</v>
      </c>
      <c r="O33" s="283">
        <f t="shared" si="17"/>
        <v>321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12</v>
      </c>
      <c r="Y33" s="283">
        <f t="shared" si="27"/>
        <v>124</v>
      </c>
      <c r="Z33" s="283">
        <f t="shared" si="3"/>
        <v>3322</v>
      </c>
      <c r="AA33" s="283">
        <v>1830</v>
      </c>
      <c r="AB33" s="283">
        <v>0</v>
      </c>
      <c r="AC33" s="283">
        <v>0</v>
      </c>
      <c r="AD33" s="283">
        <v>241</v>
      </c>
      <c r="AE33" s="283">
        <v>607</v>
      </c>
      <c r="AF33" s="283">
        <v>312</v>
      </c>
      <c r="AG33" s="283">
        <v>0</v>
      </c>
      <c r="AH33" s="283">
        <v>0</v>
      </c>
      <c r="AI33" s="283">
        <v>0</v>
      </c>
      <c r="AJ33" s="283">
        <v>0</v>
      </c>
      <c r="AK33" s="286">
        <v>277</v>
      </c>
      <c r="AL33" s="286" t="s">
        <v>853</v>
      </c>
      <c r="AM33" s="286" t="s">
        <v>853</v>
      </c>
      <c r="AN33" s="286" t="s">
        <v>853</v>
      </c>
      <c r="AO33" s="286" t="s">
        <v>853</v>
      </c>
      <c r="AP33" s="286" t="s">
        <v>853</v>
      </c>
      <c r="AQ33" s="286" t="s">
        <v>853</v>
      </c>
      <c r="AR33" s="286" t="s">
        <v>853</v>
      </c>
      <c r="AS33" s="286" t="s">
        <v>853</v>
      </c>
      <c r="AT33" s="283">
        <v>12</v>
      </c>
      <c r="AU33" s="283">
        <v>43</v>
      </c>
      <c r="AV33" s="283">
        <f>施設資源化量内訳!D33</f>
        <v>1501</v>
      </c>
      <c r="AW33" s="283">
        <f>施設資源化量内訳!E33</f>
        <v>5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471</v>
      </c>
      <c r="BA33" s="283">
        <f>施設資源化量内訳!I33</f>
        <v>0</v>
      </c>
      <c r="BB33" s="283">
        <f>施設資源化量内訳!J33</f>
        <v>4</v>
      </c>
      <c r="BC33" s="283">
        <f>施設資源化量内訳!K33</f>
        <v>0</v>
      </c>
      <c r="BD33" s="283">
        <f>施設資源化量内訳!L33</f>
        <v>885</v>
      </c>
      <c r="BE33" s="283">
        <f>施設資源化量内訳!M33</f>
        <v>0</v>
      </c>
      <c r="BF33" s="283">
        <f>施設資源化量内訳!N33</f>
        <v>55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81</v>
      </c>
      <c r="BR33" s="283">
        <f t="shared" si="5"/>
        <v>744</v>
      </c>
      <c r="BS33" s="283">
        <v>688</v>
      </c>
      <c r="BT33" s="283">
        <v>5</v>
      </c>
      <c r="BU33" s="283">
        <v>0</v>
      </c>
      <c r="BV33" s="283">
        <v>6</v>
      </c>
      <c r="BW33" s="283">
        <v>0</v>
      </c>
      <c r="BX33" s="283">
        <v>1</v>
      </c>
      <c r="BY33" s="283">
        <v>0</v>
      </c>
      <c r="BZ33" s="283">
        <v>0</v>
      </c>
      <c r="CA33" s="283">
        <v>0</v>
      </c>
      <c r="CB33" s="283">
        <v>0</v>
      </c>
      <c r="CC33" s="283">
        <v>44</v>
      </c>
      <c r="CD33" s="286" t="s">
        <v>853</v>
      </c>
      <c r="CE33" s="286" t="s">
        <v>853</v>
      </c>
      <c r="CF33" s="286" t="s">
        <v>853</v>
      </c>
      <c r="CG33" s="286" t="s">
        <v>853</v>
      </c>
      <c r="CH33" s="286" t="s">
        <v>853</v>
      </c>
      <c r="CI33" s="286" t="s">
        <v>853</v>
      </c>
      <c r="CJ33" s="286" t="s">
        <v>853</v>
      </c>
      <c r="CK33" s="286" t="s">
        <v>853</v>
      </c>
      <c r="CL33" s="283">
        <v>0</v>
      </c>
      <c r="CM33" s="283">
        <v>0</v>
      </c>
      <c r="CN33" s="284" t="s">
        <v>750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5342.1360000000004</v>
      </c>
      <c r="E34" s="283">
        <f t="shared" si="8"/>
        <v>2147.9850000000001</v>
      </c>
      <c r="F34" s="283">
        <f t="shared" si="9"/>
        <v>5.41</v>
      </c>
      <c r="G34" s="283">
        <f t="shared" si="10"/>
        <v>0</v>
      </c>
      <c r="H34" s="283">
        <f t="shared" si="11"/>
        <v>789.48500000000001</v>
      </c>
      <c r="I34" s="283">
        <f t="shared" si="12"/>
        <v>321.27600000000007</v>
      </c>
      <c r="J34" s="283">
        <f t="shared" si="13"/>
        <v>176.06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6.67</v>
      </c>
      <c r="O34" s="283">
        <f t="shared" si="17"/>
        <v>51.66</v>
      </c>
      <c r="P34" s="283">
        <f t="shared" si="18"/>
        <v>0</v>
      </c>
      <c r="Q34" s="283">
        <f t="shared" si="19"/>
        <v>0</v>
      </c>
      <c r="R34" s="283">
        <f t="shared" si="20"/>
        <v>1663.58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5.25</v>
      </c>
      <c r="Y34" s="283">
        <f t="shared" si="27"/>
        <v>174.76</v>
      </c>
      <c r="Z34" s="283">
        <f t="shared" si="3"/>
        <v>1031.8399999999999</v>
      </c>
      <c r="AA34" s="283">
        <v>919.51</v>
      </c>
      <c r="AB34" s="283">
        <v>5.41</v>
      </c>
      <c r="AC34" s="283">
        <v>0</v>
      </c>
      <c r="AD34" s="283">
        <v>80.599999999999994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6.67</v>
      </c>
      <c r="AK34" s="286">
        <v>14.4</v>
      </c>
      <c r="AL34" s="286" t="s">
        <v>853</v>
      </c>
      <c r="AM34" s="286" t="s">
        <v>853</v>
      </c>
      <c r="AN34" s="286" t="s">
        <v>853</v>
      </c>
      <c r="AO34" s="286" t="s">
        <v>853</v>
      </c>
      <c r="AP34" s="286" t="s">
        <v>853</v>
      </c>
      <c r="AQ34" s="286" t="s">
        <v>853</v>
      </c>
      <c r="AR34" s="286" t="s">
        <v>853</v>
      </c>
      <c r="AS34" s="286" t="s">
        <v>853</v>
      </c>
      <c r="AT34" s="283">
        <v>5.25</v>
      </c>
      <c r="AU34" s="283">
        <v>0</v>
      </c>
      <c r="AV34" s="283">
        <f>施設資源化量内訳!D34</f>
        <v>3773.29</v>
      </c>
      <c r="AW34" s="283">
        <f>施設資源化量内訳!E34</f>
        <v>702.24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701.28</v>
      </c>
      <c r="BA34" s="283">
        <f>施設資源化量内訳!I34</f>
        <v>320.33000000000004</v>
      </c>
      <c r="BB34" s="283">
        <f>施設資源化量内訳!J34</f>
        <v>176.06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35.04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1663.58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174.76</v>
      </c>
      <c r="BR34" s="283">
        <f t="shared" si="5"/>
        <v>537.00600000000009</v>
      </c>
      <c r="BS34" s="283">
        <v>526.23500000000001</v>
      </c>
      <c r="BT34" s="283">
        <v>0</v>
      </c>
      <c r="BU34" s="283">
        <v>0</v>
      </c>
      <c r="BV34" s="283">
        <v>7.6050000000000004</v>
      </c>
      <c r="BW34" s="283">
        <v>0.94599999999999995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2.2200000000000002</v>
      </c>
      <c r="CD34" s="286" t="s">
        <v>853</v>
      </c>
      <c r="CE34" s="286" t="s">
        <v>853</v>
      </c>
      <c r="CF34" s="286" t="s">
        <v>853</v>
      </c>
      <c r="CG34" s="286" t="s">
        <v>853</v>
      </c>
      <c r="CH34" s="286" t="s">
        <v>853</v>
      </c>
      <c r="CI34" s="286" t="s">
        <v>853</v>
      </c>
      <c r="CJ34" s="286" t="s">
        <v>853</v>
      </c>
      <c r="CK34" s="286" t="s">
        <v>853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4188</v>
      </c>
      <c r="E35" s="283">
        <f t="shared" si="8"/>
        <v>984</v>
      </c>
      <c r="F35" s="283">
        <f t="shared" si="9"/>
        <v>1</v>
      </c>
      <c r="G35" s="283">
        <f t="shared" si="10"/>
        <v>0</v>
      </c>
      <c r="H35" s="283">
        <f t="shared" si="11"/>
        <v>627</v>
      </c>
      <c r="I35" s="283">
        <f t="shared" si="12"/>
        <v>389</v>
      </c>
      <c r="J35" s="283">
        <f t="shared" si="13"/>
        <v>246</v>
      </c>
      <c r="K35" s="283">
        <f t="shared" si="14"/>
        <v>0</v>
      </c>
      <c r="L35" s="283">
        <f t="shared" si="15"/>
        <v>357</v>
      </c>
      <c r="M35" s="283">
        <f t="shared" si="16"/>
        <v>21</v>
      </c>
      <c r="N35" s="283">
        <f t="shared" si="1"/>
        <v>0</v>
      </c>
      <c r="O35" s="283">
        <f t="shared" si="17"/>
        <v>0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1562</v>
      </c>
      <c r="V35" s="283">
        <f t="shared" si="24"/>
        <v>0</v>
      </c>
      <c r="W35" s="283">
        <f t="shared" si="25"/>
        <v>0</v>
      </c>
      <c r="X35" s="283">
        <f t="shared" si="26"/>
        <v>1</v>
      </c>
      <c r="Y35" s="283">
        <f t="shared" si="27"/>
        <v>0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853</v>
      </c>
      <c r="AM35" s="286" t="s">
        <v>853</v>
      </c>
      <c r="AN35" s="286" t="s">
        <v>853</v>
      </c>
      <c r="AO35" s="286" t="s">
        <v>853</v>
      </c>
      <c r="AP35" s="286" t="s">
        <v>853</v>
      </c>
      <c r="AQ35" s="286" t="s">
        <v>853</v>
      </c>
      <c r="AR35" s="286" t="s">
        <v>853</v>
      </c>
      <c r="AS35" s="286" t="s">
        <v>853</v>
      </c>
      <c r="AT35" s="283">
        <v>0</v>
      </c>
      <c r="AU35" s="283">
        <v>0</v>
      </c>
      <c r="AV35" s="283">
        <f>施設資源化量内訳!D35</f>
        <v>4014</v>
      </c>
      <c r="AW35" s="283">
        <f>施設資源化量内訳!E35</f>
        <v>819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619</v>
      </c>
      <c r="BA35" s="283">
        <f>施設資源化量内訳!I35</f>
        <v>389</v>
      </c>
      <c r="BB35" s="283">
        <f>施設資源化量内訳!J35</f>
        <v>246</v>
      </c>
      <c r="BC35" s="283">
        <f>施設資源化量内訳!K35</f>
        <v>0</v>
      </c>
      <c r="BD35" s="283">
        <f>施設資源化量内訳!L35</f>
        <v>357</v>
      </c>
      <c r="BE35" s="283">
        <f>施設資源化量内訳!M35</f>
        <v>21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1562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1</v>
      </c>
      <c r="BQ35" s="283">
        <f>施設資源化量内訳!Y35</f>
        <v>0</v>
      </c>
      <c r="BR35" s="283">
        <f t="shared" si="5"/>
        <v>174</v>
      </c>
      <c r="BS35" s="283">
        <v>165</v>
      </c>
      <c r="BT35" s="283">
        <v>1</v>
      </c>
      <c r="BU35" s="283">
        <v>0</v>
      </c>
      <c r="BV35" s="283">
        <v>8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853</v>
      </c>
      <c r="CE35" s="286" t="s">
        <v>853</v>
      </c>
      <c r="CF35" s="286" t="s">
        <v>853</v>
      </c>
      <c r="CG35" s="286" t="s">
        <v>853</v>
      </c>
      <c r="CH35" s="286" t="s">
        <v>853</v>
      </c>
      <c r="CI35" s="286" t="s">
        <v>853</v>
      </c>
      <c r="CJ35" s="286" t="s">
        <v>853</v>
      </c>
      <c r="CK35" s="286" t="s">
        <v>853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6308</v>
      </c>
      <c r="E36" s="283">
        <f t="shared" si="8"/>
        <v>3023</v>
      </c>
      <c r="F36" s="283">
        <f t="shared" si="9"/>
        <v>17</v>
      </c>
      <c r="G36" s="283">
        <f t="shared" si="10"/>
        <v>0</v>
      </c>
      <c r="H36" s="283">
        <f t="shared" si="11"/>
        <v>767</v>
      </c>
      <c r="I36" s="283">
        <f t="shared" si="12"/>
        <v>743</v>
      </c>
      <c r="J36" s="283">
        <f t="shared" si="13"/>
        <v>384</v>
      </c>
      <c r="K36" s="283">
        <f t="shared" si="14"/>
        <v>0</v>
      </c>
      <c r="L36" s="283">
        <f t="shared" si="15"/>
        <v>934</v>
      </c>
      <c r="M36" s="283">
        <f t="shared" si="16"/>
        <v>0</v>
      </c>
      <c r="N36" s="283">
        <f t="shared" si="1"/>
        <v>0</v>
      </c>
      <c r="O36" s="283">
        <f t="shared" si="17"/>
        <v>358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36</v>
      </c>
      <c r="V36" s="283">
        <f t="shared" si="24"/>
        <v>0</v>
      </c>
      <c r="W36" s="283">
        <f t="shared" si="25"/>
        <v>0</v>
      </c>
      <c r="X36" s="283">
        <f t="shared" si="26"/>
        <v>6</v>
      </c>
      <c r="Y36" s="283">
        <f t="shared" si="27"/>
        <v>40</v>
      </c>
      <c r="Z36" s="283">
        <f t="shared" si="3"/>
        <v>6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853</v>
      </c>
      <c r="AM36" s="286" t="s">
        <v>853</v>
      </c>
      <c r="AN36" s="286" t="s">
        <v>853</v>
      </c>
      <c r="AO36" s="286" t="s">
        <v>853</v>
      </c>
      <c r="AP36" s="286" t="s">
        <v>853</v>
      </c>
      <c r="AQ36" s="286" t="s">
        <v>853</v>
      </c>
      <c r="AR36" s="286" t="s">
        <v>853</v>
      </c>
      <c r="AS36" s="286" t="s">
        <v>853</v>
      </c>
      <c r="AT36" s="283">
        <v>6</v>
      </c>
      <c r="AU36" s="283">
        <v>0</v>
      </c>
      <c r="AV36" s="283">
        <f>施設資源化量内訳!D36</f>
        <v>4955</v>
      </c>
      <c r="AW36" s="283">
        <f>施設資源化量内訳!E36</f>
        <v>1861</v>
      </c>
      <c r="AX36" s="283">
        <f>施設資源化量内訳!F36</f>
        <v>14</v>
      </c>
      <c r="AY36" s="283">
        <f>施設資源化量内訳!G36</f>
        <v>0</v>
      </c>
      <c r="AZ36" s="283">
        <f>施設資源化量内訳!H36</f>
        <v>728</v>
      </c>
      <c r="BA36" s="283">
        <f>施設資源化量内訳!I36</f>
        <v>707</v>
      </c>
      <c r="BB36" s="283">
        <f>施設資源化量内訳!J36</f>
        <v>356</v>
      </c>
      <c r="BC36" s="283">
        <f>施設資源化量内訳!K36</f>
        <v>0</v>
      </c>
      <c r="BD36" s="283">
        <f>施設資源化量内訳!L36</f>
        <v>934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279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36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40</v>
      </c>
      <c r="BR36" s="283">
        <f t="shared" si="5"/>
        <v>1347</v>
      </c>
      <c r="BS36" s="283">
        <v>1162</v>
      </c>
      <c r="BT36" s="283">
        <v>3</v>
      </c>
      <c r="BU36" s="283">
        <v>0</v>
      </c>
      <c r="BV36" s="283">
        <v>39</v>
      </c>
      <c r="BW36" s="283">
        <v>36</v>
      </c>
      <c r="BX36" s="283">
        <v>28</v>
      </c>
      <c r="BY36" s="283">
        <v>0</v>
      </c>
      <c r="BZ36" s="283">
        <v>0</v>
      </c>
      <c r="CA36" s="283">
        <v>0</v>
      </c>
      <c r="CB36" s="283">
        <v>0</v>
      </c>
      <c r="CC36" s="283">
        <v>79</v>
      </c>
      <c r="CD36" s="286" t="s">
        <v>853</v>
      </c>
      <c r="CE36" s="286" t="s">
        <v>853</v>
      </c>
      <c r="CF36" s="286" t="s">
        <v>853</v>
      </c>
      <c r="CG36" s="286" t="s">
        <v>853</v>
      </c>
      <c r="CH36" s="286" t="s">
        <v>853</v>
      </c>
      <c r="CI36" s="286" t="s">
        <v>853</v>
      </c>
      <c r="CJ36" s="286" t="s">
        <v>853</v>
      </c>
      <c r="CK36" s="286" t="s">
        <v>853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3137</v>
      </c>
      <c r="E37" s="283">
        <f t="shared" si="8"/>
        <v>1367</v>
      </c>
      <c r="F37" s="283">
        <f t="shared" si="9"/>
        <v>0</v>
      </c>
      <c r="G37" s="283">
        <f t="shared" si="10"/>
        <v>0</v>
      </c>
      <c r="H37" s="283">
        <f t="shared" si="11"/>
        <v>353</v>
      </c>
      <c r="I37" s="283">
        <f t="shared" si="12"/>
        <v>372</v>
      </c>
      <c r="J37" s="283">
        <f t="shared" si="13"/>
        <v>203</v>
      </c>
      <c r="K37" s="283">
        <f t="shared" si="14"/>
        <v>0</v>
      </c>
      <c r="L37" s="283">
        <f t="shared" si="15"/>
        <v>584</v>
      </c>
      <c r="M37" s="283">
        <f t="shared" si="16"/>
        <v>0</v>
      </c>
      <c r="N37" s="283">
        <f t="shared" si="1"/>
        <v>0</v>
      </c>
      <c r="O37" s="283">
        <f t="shared" si="17"/>
        <v>185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3</v>
      </c>
      <c r="Y37" s="283">
        <f t="shared" si="27"/>
        <v>70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853</v>
      </c>
      <c r="AM37" s="286" t="s">
        <v>853</v>
      </c>
      <c r="AN37" s="286" t="s">
        <v>853</v>
      </c>
      <c r="AO37" s="286" t="s">
        <v>853</v>
      </c>
      <c r="AP37" s="286" t="s">
        <v>853</v>
      </c>
      <c r="AQ37" s="286" t="s">
        <v>853</v>
      </c>
      <c r="AR37" s="286" t="s">
        <v>853</v>
      </c>
      <c r="AS37" s="286" t="s">
        <v>853</v>
      </c>
      <c r="AT37" s="283">
        <v>0</v>
      </c>
      <c r="AU37" s="283">
        <v>0</v>
      </c>
      <c r="AV37" s="283">
        <f>施設資源化量内訳!D37</f>
        <v>2880</v>
      </c>
      <c r="AW37" s="283">
        <f>施設資源化量内訳!E37</f>
        <v>1144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340</v>
      </c>
      <c r="BA37" s="283">
        <f>施設資源化量内訳!I37</f>
        <v>368</v>
      </c>
      <c r="BB37" s="283">
        <f>施設資源化量内訳!J37</f>
        <v>203</v>
      </c>
      <c r="BC37" s="283">
        <f>施設資源化量内訳!K37</f>
        <v>0</v>
      </c>
      <c r="BD37" s="283">
        <f>施設資源化量内訳!L37</f>
        <v>584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168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3</v>
      </c>
      <c r="BQ37" s="283">
        <f>施設資源化量内訳!Y37</f>
        <v>70</v>
      </c>
      <c r="BR37" s="283">
        <f t="shared" si="5"/>
        <v>257</v>
      </c>
      <c r="BS37" s="283">
        <v>223</v>
      </c>
      <c r="BT37" s="283">
        <v>0</v>
      </c>
      <c r="BU37" s="283">
        <v>0</v>
      </c>
      <c r="BV37" s="283">
        <v>13</v>
      </c>
      <c r="BW37" s="283">
        <v>4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17</v>
      </c>
      <c r="CD37" s="286" t="s">
        <v>853</v>
      </c>
      <c r="CE37" s="286" t="s">
        <v>853</v>
      </c>
      <c r="CF37" s="286" t="s">
        <v>853</v>
      </c>
      <c r="CG37" s="286" t="s">
        <v>853</v>
      </c>
      <c r="CH37" s="286" t="s">
        <v>853</v>
      </c>
      <c r="CI37" s="286" t="s">
        <v>853</v>
      </c>
      <c r="CJ37" s="286" t="s">
        <v>853</v>
      </c>
      <c r="CK37" s="286" t="s">
        <v>853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3066</v>
      </c>
      <c r="E38" s="283">
        <f t="shared" si="8"/>
        <v>488</v>
      </c>
      <c r="F38" s="283">
        <f t="shared" si="9"/>
        <v>0</v>
      </c>
      <c r="G38" s="283">
        <f t="shared" si="10"/>
        <v>0</v>
      </c>
      <c r="H38" s="283">
        <f t="shared" si="11"/>
        <v>408</v>
      </c>
      <c r="I38" s="283">
        <f t="shared" si="12"/>
        <v>226</v>
      </c>
      <c r="J38" s="283">
        <f t="shared" si="13"/>
        <v>142</v>
      </c>
      <c r="K38" s="283">
        <f t="shared" si="14"/>
        <v>0</v>
      </c>
      <c r="L38" s="283">
        <f t="shared" si="15"/>
        <v>0</v>
      </c>
      <c r="M38" s="283">
        <f t="shared" si="16"/>
        <v>0</v>
      </c>
      <c r="N38" s="283">
        <f t="shared" si="1"/>
        <v>125</v>
      </c>
      <c r="O38" s="283">
        <f t="shared" si="17"/>
        <v>126</v>
      </c>
      <c r="P38" s="283">
        <f t="shared" si="18"/>
        <v>0</v>
      </c>
      <c r="Q38" s="283">
        <f t="shared" si="19"/>
        <v>0</v>
      </c>
      <c r="R38" s="283">
        <f t="shared" si="20"/>
        <v>781</v>
      </c>
      <c r="S38" s="283">
        <f t="shared" si="21"/>
        <v>56</v>
      </c>
      <c r="T38" s="283">
        <f t="shared" si="22"/>
        <v>22</v>
      </c>
      <c r="U38" s="283">
        <f t="shared" si="23"/>
        <v>108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584</v>
      </c>
      <c r="Z38" s="283">
        <f t="shared" si="3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853</v>
      </c>
      <c r="AM38" s="286" t="s">
        <v>853</v>
      </c>
      <c r="AN38" s="286" t="s">
        <v>853</v>
      </c>
      <c r="AO38" s="286" t="s">
        <v>853</v>
      </c>
      <c r="AP38" s="286" t="s">
        <v>853</v>
      </c>
      <c r="AQ38" s="286" t="s">
        <v>853</v>
      </c>
      <c r="AR38" s="286" t="s">
        <v>853</v>
      </c>
      <c r="AS38" s="286" t="s">
        <v>853</v>
      </c>
      <c r="AT38" s="283">
        <v>0</v>
      </c>
      <c r="AU38" s="283">
        <v>0</v>
      </c>
      <c r="AV38" s="283">
        <f>施設資源化量内訳!D38</f>
        <v>2639</v>
      </c>
      <c r="AW38" s="283">
        <f>施設資源化量内訳!E38</f>
        <v>101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393</v>
      </c>
      <c r="BA38" s="283">
        <f>施設資源化量内訳!I38</f>
        <v>226</v>
      </c>
      <c r="BB38" s="283">
        <f>施設資源化量内訳!J38</f>
        <v>142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125</v>
      </c>
      <c r="BG38" s="283">
        <f>施設資源化量内訳!O38</f>
        <v>101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781</v>
      </c>
      <c r="BK38" s="283">
        <f>施設資源化量内訳!S38</f>
        <v>56</v>
      </c>
      <c r="BL38" s="283">
        <f>施設資源化量内訳!T38</f>
        <v>22</v>
      </c>
      <c r="BM38" s="283">
        <f>施設資源化量内訳!U38</f>
        <v>108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584</v>
      </c>
      <c r="BR38" s="283">
        <f t="shared" si="5"/>
        <v>427</v>
      </c>
      <c r="BS38" s="283">
        <v>387</v>
      </c>
      <c r="BT38" s="283">
        <v>0</v>
      </c>
      <c r="BU38" s="283">
        <v>0</v>
      </c>
      <c r="BV38" s="283">
        <v>15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25</v>
      </c>
      <c r="CD38" s="286" t="s">
        <v>853</v>
      </c>
      <c r="CE38" s="286" t="s">
        <v>853</v>
      </c>
      <c r="CF38" s="286" t="s">
        <v>853</v>
      </c>
      <c r="CG38" s="286" t="s">
        <v>853</v>
      </c>
      <c r="CH38" s="286" t="s">
        <v>853</v>
      </c>
      <c r="CI38" s="286" t="s">
        <v>853</v>
      </c>
      <c r="CJ38" s="286" t="s">
        <v>853</v>
      </c>
      <c r="CK38" s="286" t="s">
        <v>853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3319</v>
      </c>
      <c r="E39" s="283">
        <f t="shared" si="8"/>
        <v>853</v>
      </c>
      <c r="F39" s="283">
        <f t="shared" si="9"/>
        <v>2</v>
      </c>
      <c r="G39" s="283">
        <f t="shared" si="10"/>
        <v>138</v>
      </c>
      <c r="H39" s="283">
        <f t="shared" si="11"/>
        <v>417</v>
      </c>
      <c r="I39" s="283">
        <f t="shared" si="12"/>
        <v>262</v>
      </c>
      <c r="J39" s="283">
        <f t="shared" si="13"/>
        <v>167</v>
      </c>
      <c r="K39" s="283">
        <f t="shared" si="14"/>
        <v>0</v>
      </c>
      <c r="L39" s="283">
        <f t="shared" si="15"/>
        <v>342</v>
      </c>
      <c r="M39" s="283">
        <f t="shared" si="16"/>
        <v>126</v>
      </c>
      <c r="N39" s="283">
        <f t="shared" ref="N39:N61" si="28">SUM(AJ39,BF39,CB39)</f>
        <v>0</v>
      </c>
      <c r="O39" s="283">
        <f t="shared" si="17"/>
        <v>43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959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10</v>
      </c>
      <c r="Z39" s="283">
        <f t="shared" ref="Z39:Z70" si="29">SUM(AA39:AU39)</f>
        <v>1036</v>
      </c>
      <c r="AA39" s="283">
        <v>853</v>
      </c>
      <c r="AB39" s="283">
        <v>2</v>
      </c>
      <c r="AC39" s="283">
        <v>138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43</v>
      </c>
      <c r="AL39" s="286" t="s">
        <v>853</v>
      </c>
      <c r="AM39" s="286" t="s">
        <v>853</v>
      </c>
      <c r="AN39" s="286" t="s">
        <v>853</v>
      </c>
      <c r="AO39" s="286" t="s">
        <v>853</v>
      </c>
      <c r="AP39" s="286" t="s">
        <v>853</v>
      </c>
      <c r="AQ39" s="286" t="s">
        <v>853</v>
      </c>
      <c r="AR39" s="286" t="s">
        <v>853</v>
      </c>
      <c r="AS39" s="286" t="s">
        <v>853</v>
      </c>
      <c r="AT39" s="283">
        <v>0</v>
      </c>
      <c r="AU39" s="283">
        <v>0</v>
      </c>
      <c r="AV39" s="283">
        <f>施設資源化量内訳!D39</f>
        <v>2283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417</v>
      </c>
      <c r="BA39" s="283">
        <f>施設資源化量内訳!I39</f>
        <v>262</v>
      </c>
      <c r="BB39" s="283">
        <f>施設資源化量内訳!J39</f>
        <v>167</v>
      </c>
      <c r="BC39" s="283">
        <f>施設資源化量内訳!K39</f>
        <v>0</v>
      </c>
      <c r="BD39" s="283">
        <f>施設資源化量内訳!L39</f>
        <v>342</v>
      </c>
      <c r="BE39" s="283">
        <f>施設資源化量内訳!M39</f>
        <v>126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959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10</v>
      </c>
      <c r="BR39" s="283">
        <f t="shared" ref="BR39:BR70" si="30">SUM(BS39:CM39)</f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853</v>
      </c>
      <c r="CE39" s="286" t="s">
        <v>853</v>
      </c>
      <c r="CF39" s="286" t="s">
        <v>853</v>
      </c>
      <c r="CG39" s="286" t="s">
        <v>853</v>
      </c>
      <c r="CH39" s="286" t="s">
        <v>853</v>
      </c>
      <c r="CI39" s="286" t="s">
        <v>853</v>
      </c>
      <c r="CJ39" s="286" t="s">
        <v>853</v>
      </c>
      <c r="CK39" s="286" t="s">
        <v>853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61" si="31">SUM(Z40,AV40,BR40)</f>
        <v>1761</v>
      </c>
      <c r="E40" s="283">
        <f t="shared" ref="E40:E61" si="32">SUM(AA40,AW40,BS40)</f>
        <v>371</v>
      </c>
      <c r="F40" s="283">
        <f t="shared" ref="F40:F61" si="33">SUM(AB40,AX40,BT40)</f>
        <v>0</v>
      </c>
      <c r="G40" s="283">
        <f t="shared" ref="G40:G61" si="34">SUM(AC40,AY40,BU40)</f>
        <v>0</v>
      </c>
      <c r="H40" s="283">
        <f t="shared" ref="H40:H61" si="35">SUM(AD40,AZ40,BV40)</f>
        <v>208</v>
      </c>
      <c r="I40" s="283">
        <f t="shared" ref="I40:I61" si="36">SUM(AE40,BA40,BW40)</f>
        <v>180</v>
      </c>
      <c r="J40" s="283">
        <f t="shared" ref="J40:J61" si="37">SUM(AF40,BB40,BX40)</f>
        <v>47</v>
      </c>
      <c r="K40" s="283">
        <f t="shared" ref="K40:K61" si="38">SUM(AG40,BC40,BY40)</f>
        <v>0</v>
      </c>
      <c r="L40" s="283">
        <f t="shared" ref="L40:L61" si="39">SUM(AH40,BD40,BZ40)</f>
        <v>0</v>
      </c>
      <c r="M40" s="283">
        <f t="shared" ref="M40:M61" si="40">SUM(AI40,BE40,CA40)</f>
        <v>0</v>
      </c>
      <c r="N40" s="283">
        <f t="shared" si="28"/>
        <v>0</v>
      </c>
      <c r="O40" s="283">
        <f t="shared" ref="O40:O61" si="41">SUM(AK40,BG40,CC40)</f>
        <v>35</v>
      </c>
      <c r="P40" s="283">
        <f t="shared" ref="P40:P61" si="42">SUM(AL40,BH40,CD40)</f>
        <v>0</v>
      </c>
      <c r="Q40" s="283">
        <f t="shared" ref="Q40:Q61" si="43">SUM(AM40,BI40,CE40)</f>
        <v>0</v>
      </c>
      <c r="R40" s="283">
        <f t="shared" ref="R40:R61" si="44">SUM(AN40,BJ40,CF40)</f>
        <v>917</v>
      </c>
      <c r="S40" s="283">
        <f t="shared" ref="S40:S61" si="45">SUM(AO40,BK40,CG40)</f>
        <v>0</v>
      </c>
      <c r="T40" s="283">
        <f t="shared" ref="T40:T61" si="46">SUM(AP40,BL40,CH40)</f>
        <v>0</v>
      </c>
      <c r="U40" s="283">
        <f t="shared" ref="U40:U61" si="47">SUM(AQ40,BM40,CI40)</f>
        <v>0</v>
      </c>
      <c r="V40" s="283">
        <f t="shared" ref="V40:V61" si="48">SUM(AR40,BN40,CJ40)</f>
        <v>0</v>
      </c>
      <c r="W40" s="283">
        <f t="shared" ref="W40:W61" si="49">SUM(AS40,BO40,CK40)</f>
        <v>0</v>
      </c>
      <c r="X40" s="283">
        <f t="shared" ref="X40:X61" si="50">SUM(AT40,BP40,CL40)</f>
        <v>0</v>
      </c>
      <c r="Y40" s="283">
        <f t="shared" ref="Y40:Y61" si="51">SUM(AU40,BQ40,CM40)</f>
        <v>3</v>
      </c>
      <c r="Z40" s="283">
        <f t="shared" si="29"/>
        <v>499</v>
      </c>
      <c r="AA40" s="283">
        <v>254</v>
      </c>
      <c r="AB40" s="283">
        <v>0</v>
      </c>
      <c r="AC40" s="283">
        <v>0</v>
      </c>
      <c r="AD40" s="283">
        <v>39</v>
      </c>
      <c r="AE40" s="283">
        <v>179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27</v>
      </c>
      <c r="AL40" s="286" t="s">
        <v>853</v>
      </c>
      <c r="AM40" s="286" t="s">
        <v>853</v>
      </c>
      <c r="AN40" s="286" t="s">
        <v>853</v>
      </c>
      <c r="AO40" s="286" t="s">
        <v>853</v>
      </c>
      <c r="AP40" s="286" t="s">
        <v>853</v>
      </c>
      <c r="AQ40" s="286" t="s">
        <v>853</v>
      </c>
      <c r="AR40" s="286" t="s">
        <v>853</v>
      </c>
      <c r="AS40" s="286" t="s">
        <v>853</v>
      </c>
      <c r="AT40" s="283">
        <v>0</v>
      </c>
      <c r="AU40" s="283">
        <v>0</v>
      </c>
      <c r="AV40" s="283">
        <f>施設資源化量内訳!D40</f>
        <v>1128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164</v>
      </c>
      <c r="BA40" s="283">
        <f>施設資源化量内訳!I40</f>
        <v>0</v>
      </c>
      <c r="BB40" s="283">
        <f>施設資源化量内訳!J40</f>
        <v>47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917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0</v>
      </c>
      <c r="BR40" s="283">
        <f t="shared" si="30"/>
        <v>134</v>
      </c>
      <c r="BS40" s="283">
        <v>117</v>
      </c>
      <c r="BT40" s="283">
        <v>0</v>
      </c>
      <c r="BU40" s="283">
        <v>0</v>
      </c>
      <c r="BV40" s="283">
        <v>5</v>
      </c>
      <c r="BW40" s="283">
        <v>1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8</v>
      </c>
      <c r="CD40" s="286" t="s">
        <v>853</v>
      </c>
      <c r="CE40" s="286" t="s">
        <v>853</v>
      </c>
      <c r="CF40" s="286" t="s">
        <v>853</v>
      </c>
      <c r="CG40" s="286" t="s">
        <v>853</v>
      </c>
      <c r="CH40" s="286" t="s">
        <v>853</v>
      </c>
      <c r="CI40" s="286" t="s">
        <v>853</v>
      </c>
      <c r="CJ40" s="286" t="s">
        <v>853</v>
      </c>
      <c r="CK40" s="286" t="s">
        <v>853</v>
      </c>
      <c r="CL40" s="283">
        <v>0</v>
      </c>
      <c r="CM40" s="283">
        <v>3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31"/>
        <v>4739</v>
      </c>
      <c r="E41" s="283">
        <f t="shared" si="32"/>
        <v>1609</v>
      </c>
      <c r="F41" s="283">
        <f t="shared" si="33"/>
        <v>0</v>
      </c>
      <c r="G41" s="283">
        <f t="shared" si="34"/>
        <v>0</v>
      </c>
      <c r="H41" s="283">
        <f t="shared" si="35"/>
        <v>743</v>
      </c>
      <c r="I41" s="283">
        <f t="shared" si="36"/>
        <v>588</v>
      </c>
      <c r="J41" s="283">
        <f t="shared" si="37"/>
        <v>257</v>
      </c>
      <c r="K41" s="283">
        <f t="shared" si="38"/>
        <v>0</v>
      </c>
      <c r="L41" s="283">
        <f t="shared" si="39"/>
        <v>324</v>
      </c>
      <c r="M41" s="283">
        <f t="shared" si="40"/>
        <v>0</v>
      </c>
      <c r="N41" s="283">
        <f t="shared" si="28"/>
        <v>0</v>
      </c>
      <c r="O41" s="283">
        <f t="shared" si="41"/>
        <v>217</v>
      </c>
      <c r="P41" s="283">
        <f t="shared" si="42"/>
        <v>0</v>
      </c>
      <c r="Q41" s="283">
        <f t="shared" si="43"/>
        <v>0</v>
      </c>
      <c r="R41" s="283">
        <f t="shared" si="44"/>
        <v>0</v>
      </c>
      <c r="S41" s="283">
        <f t="shared" si="45"/>
        <v>0</v>
      </c>
      <c r="T41" s="283">
        <f t="shared" si="46"/>
        <v>0</v>
      </c>
      <c r="U41" s="283">
        <f t="shared" si="47"/>
        <v>0</v>
      </c>
      <c r="V41" s="283">
        <f t="shared" si="48"/>
        <v>0</v>
      </c>
      <c r="W41" s="283">
        <f t="shared" si="49"/>
        <v>0</v>
      </c>
      <c r="X41" s="283">
        <f t="shared" si="50"/>
        <v>2</v>
      </c>
      <c r="Y41" s="283">
        <f t="shared" si="51"/>
        <v>999</v>
      </c>
      <c r="Z41" s="283">
        <f t="shared" si="29"/>
        <v>2296</v>
      </c>
      <c r="AA41" s="283">
        <v>1109</v>
      </c>
      <c r="AB41" s="283">
        <v>0</v>
      </c>
      <c r="AC41" s="283">
        <v>0</v>
      </c>
      <c r="AD41" s="283">
        <v>3</v>
      </c>
      <c r="AE41" s="283">
        <v>0</v>
      </c>
      <c r="AF41" s="283">
        <v>2</v>
      </c>
      <c r="AG41" s="283">
        <v>0</v>
      </c>
      <c r="AH41" s="283">
        <v>0</v>
      </c>
      <c r="AI41" s="283">
        <v>0</v>
      </c>
      <c r="AJ41" s="283">
        <v>0</v>
      </c>
      <c r="AK41" s="286">
        <v>181</v>
      </c>
      <c r="AL41" s="286" t="s">
        <v>853</v>
      </c>
      <c r="AM41" s="286" t="s">
        <v>853</v>
      </c>
      <c r="AN41" s="286" t="s">
        <v>853</v>
      </c>
      <c r="AO41" s="286" t="s">
        <v>853</v>
      </c>
      <c r="AP41" s="286" t="s">
        <v>853</v>
      </c>
      <c r="AQ41" s="286" t="s">
        <v>853</v>
      </c>
      <c r="AR41" s="286" t="s">
        <v>853</v>
      </c>
      <c r="AS41" s="286" t="s">
        <v>853</v>
      </c>
      <c r="AT41" s="283">
        <v>2</v>
      </c>
      <c r="AU41" s="283">
        <v>999</v>
      </c>
      <c r="AV41" s="283">
        <f>施設資源化量内訳!D41</f>
        <v>1902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740</v>
      </c>
      <c r="BA41" s="283">
        <f>施設資源化量内訳!I41</f>
        <v>583</v>
      </c>
      <c r="BB41" s="283">
        <f>施設資源化量内訳!J41</f>
        <v>255</v>
      </c>
      <c r="BC41" s="283">
        <f>施設資源化量内訳!K41</f>
        <v>0</v>
      </c>
      <c r="BD41" s="283">
        <f>施設資源化量内訳!L41</f>
        <v>324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30"/>
        <v>541</v>
      </c>
      <c r="BS41" s="283">
        <v>500</v>
      </c>
      <c r="BT41" s="283">
        <v>0</v>
      </c>
      <c r="BU41" s="283">
        <v>0</v>
      </c>
      <c r="BV41" s="283">
        <v>0</v>
      </c>
      <c r="BW41" s="283">
        <v>5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36</v>
      </c>
      <c r="CD41" s="286" t="s">
        <v>853</v>
      </c>
      <c r="CE41" s="286" t="s">
        <v>853</v>
      </c>
      <c r="CF41" s="286" t="s">
        <v>853</v>
      </c>
      <c r="CG41" s="286" t="s">
        <v>853</v>
      </c>
      <c r="CH41" s="286" t="s">
        <v>853</v>
      </c>
      <c r="CI41" s="286" t="s">
        <v>853</v>
      </c>
      <c r="CJ41" s="286" t="s">
        <v>853</v>
      </c>
      <c r="CK41" s="286" t="s">
        <v>853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31"/>
        <v>2215</v>
      </c>
      <c r="E42" s="283">
        <f t="shared" si="32"/>
        <v>500</v>
      </c>
      <c r="F42" s="283">
        <f t="shared" si="33"/>
        <v>0</v>
      </c>
      <c r="G42" s="283">
        <f t="shared" si="34"/>
        <v>0</v>
      </c>
      <c r="H42" s="283">
        <f t="shared" si="35"/>
        <v>413</v>
      </c>
      <c r="I42" s="283">
        <f t="shared" si="36"/>
        <v>213</v>
      </c>
      <c r="J42" s="283">
        <f t="shared" si="37"/>
        <v>129</v>
      </c>
      <c r="K42" s="283">
        <f t="shared" si="38"/>
        <v>0</v>
      </c>
      <c r="L42" s="283">
        <f t="shared" si="39"/>
        <v>0</v>
      </c>
      <c r="M42" s="283">
        <f t="shared" si="40"/>
        <v>0</v>
      </c>
      <c r="N42" s="283">
        <f t="shared" si="28"/>
        <v>0</v>
      </c>
      <c r="O42" s="283">
        <f t="shared" si="41"/>
        <v>140</v>
      </c>
      <c r="P42" s="283">
        <f t="shared" si="42"/>
        <v>0</v>
      </c>
      <c r="Q42" s="283">
        <f t="shared" si="43"/>
        <v>0</v>
      </c>
      <c r="R42" s="283">
        <f t="shared" si="44"/>
        <v>664</v>
      </c>
      <c r="S42" s="283">
        <f t="shared" si="45"/>
        <v>0</v>
      </c>
      <c r="T42" s="283">
        <f t="shared" si="46"/>
        <v>0</v>
      </c>
      <c r="U42" s="283">
        <f t="shared" si="47"/>
        <v>0</v>
      </c>
      <c r="V42" s="283">
        <f t="shared" si="48"/>
        <v>0</v>
      </c>
      <c r="W42" s="283">
        <f t="shared" si="49"/>
        <v>0</v>
      </c>
      <c r="X42" s="283">
        <f t="shared" si="50"/>
        <v>0</v>
      </c>
      <c r="Y42" s="283">
        <f t="shared" si="51"/>
        <v>156</v>
      </c>
      <c r="Z42" s="283">
        <f t="shared" si="29"/>
        <v>444</v>
      </c>
      <c r="AA42" s="283">
        <v>194</v>
      </c>
      <c r="AB42" s="283">
        <v>0</v>
      </c>
      <c r="AC42" s="283">
        <v>0</v>
      </c>
      <c r="AD42" s="283">
        <v>102</v>
      </c>
      <c r="AE42" s="283">
        <v>0</v>
      </c>
      <c r="AF42" s="283">
        <v>91</v>
      </c>
      <c r="AG42" s="283">
        <v>0</v>
      </c>
      <c r="AH42" s="283">
        <v>0</v>
      </c>
      <c r="AI42" s="283">
        <v>0</v>
      </c>
      <c r="AJ42" s="283">
        <v>0</v>
      </c>
      <c r="AK42" s="286">
        <v>57</v>
      </c>
      <c r="AL42" s="286" t="s">
        <v>853</v>
      </c>
      <c r="AM42" s="286" t="s">
        <v>853</v>
      </c>
      <c r="AN42" s="286" t="s">
        <v>853</v>
      </c>
      <c r="AO42" s="286" t="s">
        <v>853</v>
      </c>
      <c r="AP42" s="286" t="s">
        <v>853</v>
      </c>
      <c r="AQ42" s="286" t="s">
        <v>853</v>
      </c>
      <c r="AR42" s="286" t="s">
        <v>853</v>
      </c>
      <c r="AS42" s="286" t="s">
        <v>853</v>
      </c>
      <c r="AT42" s="283">
        <v>0</v>
      </c>
      <c r="AU42" s="283">
        <v>0</v>
      </c>
      <c r="AV42" s="283">
        <f>施設資源化量内訳!D42</f>
        <v>1526</v>
      </c>
      <c r="AW42" s="283">
        <f>施設資源化量内訳!E42</f>
        <v>80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301</v>
      </c>
      <c r="BA42" s="283">
        <f>施設資源化量内訳!I42</f>
        <v>213</v>
      </c>
      <c r="BB42" s="283">
        <f>施設資源化量内訳!J42</f>
        <v>37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75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664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156</v>
      </c>
      <c r="BR42" s="283">
        <f t="shared" si="30"/>
        <v>245</v>
      </c>
      <c r="BS42" s="283">
        <v>226</v>
      </c>
      <c r="BT42" s="283">
        <v>0</v>
      </c>
      <c r="BU42" s="283">
        <v>0</v>
      </c>
      <c r="BV42" s="283">
        <v>10</v>
      </c>
      <c r="BW42" s="283">
        <v>0</v>
      </c>
      <c r="BX42" s="283">
        <v>1</v>
      </c>
      <c r="BY42" s="283">
        <v>0</v>
      </c>
      <c r="BZ42" s="283">
        <v>0</v>
      </c>
      <c r="CA42" s="283">
        <v>0</v>
      </c>
      <c r="CB42" s="283">
        <v>0</v>
      </c>
      <c r="CC42" s="283">
        <v>8</v>
      </c>
      <c r="CD42" s="286" t="s">
        <v>853</v>
      </c>
      <c r="CE42" s="286" t="s">
        <v>853</v>
      </c>
      <c r="CF42" s="286" t="s">
        <v>853</v>
      </c>
      <c r="CG42" s="286" t="s">
        <v>853</v>
      </c>
      <c r="CH42" s="286" t="s">
        <v>853</v>
      </c>
      <c r="CI42" s="286" t="s">
        <v>853</v>
      </c>
      <c r="CJ42" s="286" t="s">
        <v>853</v>
      </c>
      <c r="CK42" s="286" t="s">
        <v>853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31"/>
        <v>2245</v>
      </c>
      <c r="E43" s="283">
        <f t="shared" si="32"/>
        <v>367</v>
      </c>
      <c r="F43" s="283">
        <f t="shared" si="33"/>
        <v>0</v>
      </c>
      <c r="G43" s="283">
        <f t="shared" si="34"/>
        <v>244</v>
      </c>
      <c r="H43" s="283">
        <f t="shared" si="35"/>
        <v>126</v>
      </c>
      <c r="I43" s="283">
        <f t="shared" si="36"/>
        <v>13</v>
      </c>
      <c r="J43" s="283">
        <f t="shared" si="37"/>
        <v>92</v>
      </c>
      <c r="K43" s="283">
        <f t="shared" si="38"/>
        <v>0</v>
      </c>
      <c r="L43" s="283">
        <f t="shared" si="39"/>
        <v>0</v>
      </c>
      <c r="M43" s="283">
        <f t="shared" si="40"/>
        <v>0</v>
      </c>
      <c r="N43" s="283">
        <f t="shared" si="28"/>
        <v>0</v>
      </c>
      <c r="O43" s="283">
        <f t="shared" si="41"/>
        <v>0</v>
      </c>
      <c r="P43" s="283">
        <f t="shared" si="42"/>
        <v>0</v>
      </c>
      <c r="Q43" s="283">
        <f t="shared" si="43"/>
        <v>0</v>
      </c>
      <c r="R43" s="283">
        <f t="shared" si="44"/>
        <v>763</v>
      </c>
      <c r="S43" s="283">
        <f t="shared" si="45"/>
        <v>0</v>
      </c>
      <c r="T43" s="283">
        <f t="shared" si="46"/>
        <v>0</v>
      </c>
      <c r="U43" s="283">
        <f t="shared" si="47"/>
        <v>0</v>
      </c>
      <c r="V43" s="283">
        <f t="shared" si="48"/>
        <v>0</v>
      </c>
      <c r="W43" s="283">
        <f t="shared" si="49"/>
        <v>0</v>
      </c>
      <c r="X43" s="283">
        <f t="shared" si="50"/>
        <v>0</v>
      </c>
      <c r="Y43" s="283">
        <f t="shared" si="51"/>
        <v>640</v>
      </c>
      <c r="Z43" s="283">
        <f t="shared" si="29"/>
        <v>704</v>
      </c>
      <c r="AA43" s="283">
        <v>367</v>
      </c>
      <c r="AB43" s="283">
        <v>0</v>
      </c>
      <c r="AC43" s="283">
        <v>244</v>
      </c>
      <c r="AD43" s="283">
        <v>0</v>
      </c>
      <c r="AE43" s="283">
        <v>0</v>
      </c>
      <c r="AF43" s="283">
        <v>92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853</v>
      </c>
      <c r="AM43" s="286" t="s">
        <v>853</v>
      </c>
      <c r="AN43" s="286" t="s">
        <v>853</v>
      </c>
      <c r="AO43" s="286" t="s">
        <v>853</v>
      </c>
      <c r="AP43" s="286" t="s">
        <v>853</v>
      </c>
      <c r="AQ43" s="286" t="s">
        <v>853</v>
      </c>
      <c r="AR43" s="286" t="s">
        <v>853</v>
      </c>
      <c r="AS43" s="286" t="s">
        <v>853</v>
      </c>
      <c r="AT43" s="283">
        <v>0</v>
      </c>
      <c r="AU43" s="283">
        <v>1</v>
      </c>
      <c r="AV43" s="283">
        <f>施設資源化量内訳!D43</f>
        <v>1541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126</v>
      </c>
      <c r="BA43" s="283">
        <f>施設資源化量内訳!I43</f>
        <v>13</v>
      </c>
      <c r="BB43" s="283">
        <f>施設資源化量内訳!J43</f>
        <v>0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763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639</v>
      </c>
      <c r="BR43" s="283">
        <f t="shared" si="30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853</v>
      </c>
      <c r="CE43" s="286" t="s">
        <v>853</v>
      </c>
      <c r="CF43" s="286" t="s">
        <v>853</v>
      </c>
      <c r="CG43" s="286" t="s">
        <v>853</v>
      </c>
      <c r="CH43" s="286" t="s">
        <v>853</v>
      </c>
      <c r="CI43" s="286" t="s">
        <v>853</v>
      </c>
      <c r="CJ43" s="286" t="s">
        <v>853</v>
      </c>
      <c r="CK43" s="286" t="s">
        <v>853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31"/>
        <v>3311</v>
      </c>
      <c r="E44" s="283">
        <f t="shared" si="32"/>
        <v>894</v>
      </c>
      <c r="F44" s="283">
        <f t="shared" si="33"/>
        <v>2</v>
      </c>
      <c r="G44" s="283">
        <f t="shared" si="34"/>
        <v>0</v>
      </c>
      <c r="H44" s="283">
        <f t="shared" si="35"/>
        <v>303</v>
      </c>
      <c r="I44" s="283">
        <f t="shared" si="36"/>
        <v>158</v>
      </c>
      <c r="J44" s="283">
        <f t="shared" si="37"/>
        <v>171</v>
      </c>
      <c r="K44" s="283">
        <f t="shared" si="38"/>
        <v>0</v>
      </c>
      <c r="L44" s="283">
        <f t="shared" si="39"/>
        <v>0</v>
      </c>
      <c r="M44" s="283">
        <f t="shared" si="40"/>
        <v>0</v>
      </c>
      <c r="N44" s="283">
        <f t="shared" si="28"/>
        <v>0</v>
      </c>
      <c r="O44" s="283">
        <f t="shared" si="41"/>
        <v>80</v>
      </c>
      <c r="P44" s="283">
        <f t="shared" si="42"/>
        <v>0</v>
      </c>
      <c r="Q44" s="283">
        <f t="shared" si="43"/>
        <v>0</v>
      </c>
      <c r="R44" s="283">
        <f t="shared" si="44"/>
        <v>1670</v>
      </c>
      <c r="S44" s="283">
        <f t="shared" si="45"/>
        <v>0</v>
      </c>
      <c r="T44" s="283">
        <f t="shared" si="46"/>
        <v>0</v>
      </c>
      <c r="U44" s="283">
        <f t="shared" si="47"/>
        <v>0</v>
      </c>
      <c r="V44" s="283">
        <f t="shared" si="48"/>
        <v>0</v>
      </c>
      <c r="W44" s="283">
        <f t="shared" si="49"/>
        <v>0</v>
      </c>
      <c r="X44" s="283">
        <f t="shared" si="50"/>
        <v>3</v>
      </c>
      <c r="Y44" s="283">
        <f t="shared" si="51"/>
        <v>30</v>
      </c>
      <c r="Z44" s="283">
        <f t="shared" si="29"/>
        <v>840</v>
      </c>
      <c r="AA44" s="283">
        <v>452</v>
      </c>
      <c r="AB44" s="283">
        <v>1</v>
      </c>
      <c r="AC44" s="283">
        <v>0</v>
      </c>
      <c r="AD44" s="283">
        <v>134</v>
      </c>
      <c r="AE44" s="283">
        <v>0</v>
      </c>
      <c r="AF44" s="283">
        <v>171</v>
      </c>
      <c r="AG44" s="283">
        <v>0</v>
      </c>
      <c r="AH44" s="283">
        <v>0</v>
      </c>
      <c r="AI44" s="283">
        <v>0</v>
      </c>
      <c r="AJ44" s="283">
        <v>0</v>
      </c>
      <c r="AK44" s="286">
        <v>79</v>
      </c>
      <c r="AL44" s="286" t="s">
        <v>853</v>
      </c>
      <c r="AM44" s="286" t="s">
        <v>853</v>
      </c>
      <c r="AN44" s="286" t="s">
        <v>853</v>
      </c>
      <c r="AO44" s="286" t="s">
        <v>853</v>
      </c>
      <c r="AP44" s="286" t="s">
        <v>853</v>
      </c>
      <c r="AQ44" s="286" t="s">
        <v>853</v>
      </c>
      <c r="AR44" s="286" t="s">
        <v>853</v>
      </c>
      <c r="AS44" s="286" t="s">
        <v>853</v>
      </c>
      <c r="AT44" s="283">
        <v>3</v>
      </c>
      <c r="AU44" s="283">
        <v>0</v>
      </c>
      <c r="AV44" s="283">
        <f>施設資源化量内訳!D44</f>
        <v>2013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155</v>
      </c>
      <c r="BA44" s="283">
        <f>施設資源化量内訳!I44</f>
        <v>158</v>
      </c>
      <c r="BB44" s="283">
        <f>施設資源化量内訳!J44</f>
        <v>0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1670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30</v>
      </c>
      <c r="BR44" s="283">
        <f t="shared" si="30"/>
        <v>458</v>
      </c>
      <c r="BS44" s="283">
        <v>442</v>
      </c>
      <c r="BT44" s="283">
        <v>1</v>
      </c>
      <c r="BU44" s="283">
        <v>0</v>
      </c>
      <c r="BV44" s="283">
        <v>14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1</v>
      </c>
      <c r="CD44" s="286" t="s">
        <v>853</v>
      </c>
      <c r="CE44" s="286" t="s">
        <v>853</v>
      </c>
      <c r="CF44" s="286" t="s">
        <v>853</v>
      </c>
      <c r="CG44" s="286" t="s">
        <v>853</v>
      </c>
      <c r="CH44" s="286" t="s">
        <v>853</v>
      </c>
      <c r="CI44" s="286" t="s">
        <v>853</v>
      </c>
      <c r="CJ44" s="286" t="s">
        <v>853</v>
      </c>
      <c r="CK44" s="286" t="s">
        <v>853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31"/>
        <v>1081</v>
      </c>
      <c r="E45" s="283">
        <f t="shared" si="32"/>
        <v>304</v>
      </c>
      <c r="F45" s="283">
        <f t="shared" si="33"/>
        <v>0</v>
      </c>
      <c r="G45" s="283">
        <f t="shared" si="34"/>
        <v>0</v>
      </c>
      <c r="H45" s="283">
        <f t="shared" si="35"/>
        <v>190</v>
      </c>
      <c r="I45" s="283">
        <f t="shared" si="36"/>
        <v>135</v>
      </c>
      <c r="J45" s="283">
        <f t="shared" si="37"/>
        <v>5</v>
      </c>
      <c r="K45" s="283">
        <f t="shared" si="38"/>
        <v>0</v>
      </c>
      <c r="L45" s="283">
        <f t="shared" si="39"/>
        <v>0</v>
      </c>
      <c r="M45" s="283">
        <f t="shared" si="40"/>
        <v>0</v>
      </c>
      <c r="N45" s="283">
        <f t="shared" si="28"/>
        <v>0</v>
      </c>
      <c r="O45" s="283">
        <f t="shared" si="41"/>
        <v>9</v>
      </c>
      <c r="P45" s="283">
        <f t="shared" si="42"/>
        <v>0</v>
      </c>
      <c r="Q45" s="283">
        <f t="shared" si="43"/>
        <v>0</v>
      </c>
      <c r="R45" s="283">
        <f t="shared" si="44"/>
        <v>0</v>
      </c>
      <c r="S45" s="283">
        <f t="shared" si="45"/>
        <v>0</v>
      </c>
      <c r="T45" s="283">
        <f t="shared" si="46"/>
        <v>0</v>
      </c>
      <c r="U45" s="283">
        <f t="shared" si="47"/>
        <v>434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4</v>
      </c>
      <c r="Z45" s="283">
        <f t="shared" si="29"/>
        <v>4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853</v>
      </c>
      <c r="AM45" s="286" t="s">
        <v>853</v>
      </c>
      <c r="AN45" s="286" t="s">
        <v>853</v>
      </c>
      <c r="AO45" s="286" t="s">
        <v>853</v>
      </c>
      <c r="AP45" s="286" t="s">
        <v>853</v>
      </c>
      <c r="AQ45" s="286" t="s">
        <v>853</v>
      </c>
      <c r="AR45" s="286" t="s">
        <v>853</v>
      </c>
      <c r="AS45" s="286" t="s">
        <v>853</v>
      </c>
      <c r="AT45" s="283">
        <v>0</v>
      </c>
      <c r="AU45" s="283">
        <v>4</v>
      </c>
      <c r="AV45" s="283">
        <f>施設資源化量内訳!D45</f>
        <v>762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188</v>
      </c>
      <c r="BA45" s="283">
        <f>施設資源化量内訳!I45</f>
        <v>135</v>
      </c>
      <c r="BB45" s="283">
        <f>施設資源化量内訳!J45</f>
        <v>5</v>
      </c>
      <c r="BC45" s="283">
        <f>施設資源化量内訳!K45</f>
        <v>0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434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0</v>
      </c>
      <c r="BR45" s="283">
        <f t="shared" si="30"/>
        <v>315</v>
      </c>
      <c r="BS45" s="283">
        <v>304</v>
      </c>
      <c r="BT45" s="283">
        <v>0</v>
      </c>
      <c r="BU45" s="283">
        <v>0</v>
      </c>
      <c r="BV45" s="283">
        <v>2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9</v>
      </c>
      <c r="CD45" s="286" t="s">
        <v>853</v>
      </c>
      <c r="CE45" s="286" t="s">
        <v>853</v>
      </c>
      <c r="CF45" s="286" t="s">
        <v>853</v>
      </c>
      <c r="CG45" s="286" t="s">
        <v>853</v>
      </c>
      <c r="CH45" s="286" t="s">
        <v>853</v>
      </c>
      <c r="CI45" s="286" t="s">
        <v>853</v>
      </c>
      <c r="CJ45" s="286" t="s">
        <v>853</v>
      </c>
      <c r="CK45" s="286" t="s">
        <v>853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31"/>
        <v>1016</v>
      </c>
      <c r="E46" s="283">
        <f t="shared" si="32"/>
        <v>488</v>
      </c>
      <c r="F46" s="283">
        <f t="shared" si="33"/>
        <v>0</v>
      </c>
      <c r="G46" s="283">
        <f t="shared" si="34"/>
        <v>6</v>
      </c>
      <c r="H46" s="283">
        <f t="shared" si="35"/>
        <v>140</v>
      </c>
      <c r="I46" s="283">
        <f t="shared" si="36"/>
        <v>160</v>
      </c>
      <c r="J46" s="283">
        <f t="shared" si="37"/>
        <v>53</v>
      </c>
      <c r="K46" s="283">
        <f t="shared" si="38"/>
        <v>1</v>
      </c>
      <c r="L46" s="283">
        <f t="shared" si="39"/>
        <v>106</v>
      </c>
      <c r="M46" s="283">
        <f t="shared" si="40"/>
        <v>0</v>
      </c>
      <c r="N46" s="283">
        <f t="shared" si="28"/>
        <v>0</v>
      </c>
      <c r="O46" s="283">
        <f t="shared" si="41"/>
        <v>62</v>
      </c>
      <c r="P46" s="283">
        <f t="shared" si="42"/>
        <v>0</v>
      </c>
      <c r="Q46" s="283">
        <f t="shared" si="43"/>
        <v>0</v>
      </c>
      <c r="R46" s="283">
        <f t="shared" si="44"/>
        <v>0</v>
      </c>
      <c r="S46" s="283">
        <f t="shared" si="45"/>
        <v>0</v>
      </c>
      <c r="T46" s="283">
        <f t="shared" si="46"/>
        <v>0</v>
      </c>
      <c r="U46" s="283">
        <f t="shared" si="47"/>
        <v>0</v>
      </c>
      <c r="V46" s="283">
        <f t="shared" si="48"/>
        <v>0</v>
      </c>
      <c r="W46" s="283">
        <f t="shared" si="49"/>
        <v>0</v>
      </c>
      <c r="X46" s="283">
        <f t="shared" si="50"/>
        <v>0</v>
      </c>
      <c r="Y46" s="283">
        <f t="shared" si="51"/>
        <v>0</v>
      </c>
      <c r="Z46" s="283">
        <f t="shared" si="29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853</v>
      </c>
      <c r="AM46" s="286" t="s">
        <v>853</v>
      </c>
      <c r="AN46" s="286" t="s">
        <v>853</v>
      </c>
      <c r="AO46" s="286" t="s">
        <v>853</v>
      </c>
      <c r="AP46" s="286" t="s">
        <v>853</v>
      </c>
      <c r="AQ46" s="286" t="s">
        <v>853</v>
      </c>
      <c r="AR46" s="286" t="s">
        <v>853</v>
      </c>
      <c r="AS46" s="286" t="s">
        <v>853</v>
      </c>
      <c r="AT46" s="283">
        <v>0</v>
      </c>
      <c r="AU46" s="283">
        <v>0</v>
      </c>
      <c r="AV46" s="283">
        <f>施設資源化量内訳!D46</f>
        <v>357</v>
      </c>
      <c r="AW46" s="283">
        <f>施設資源化量内訳!E46</f>
        <v>24</v>
      </c>
      <c r="AX46" s="283">
        <f>施設資源化量内訳!F46</f>
        <v>0</v>
      </c>
      <c r="AY46" s="283">
        <f>施設資源化量内訳!G46</f>
        <v>6</v>
      </c>
      <c r="AZ46" s="283">
        <f>施設資源化量内訳!H46</f>
        <v>78</v>
      </c>
      <c r="BA46" s="283">
        <f>施設資源化量内訳!I46</f>
        <v>66</v>
      </c>
      <c r="BB46" s="283">
        <f>施設資源化量内訳!J46</f>
        <v>53</v>
      </c>
      <c r="BC46" s="283">
        <f>施設資源化量内訳!K46</f>
        <v>1</v>
      </c>
      <c r="BD46" s="283">
        <f>施設資源化量内訳!L46</f>
        <v>106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23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30"/>
        <v>659</v>
      </c>
      <c r="BS46" s="283">
        <v>464</v>
      </c>
      <c r="BT46" s="283">
        <v>0</v>
      </c>
      <c r="BU46" s="283">
        <v>0</v>
      </c>
      <c r="BV46" s="283">
        <v>62</v>
      </c>
      <c r="BW46" s="283">
        <v>94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39</v>
      </c>
      <c r="CD46" s="286" t="s">
        <v>853</v>
      </c>
      <c r="CE46" s="286" t="s">
        <v>853</v>
      </c>
      <c r="CF46" s="286" t="s">
        <v>853</v>
      </c>
      <c r="CG46" s="286" t="s">
        <v>853</v>
      </c>
      <c r="CH46" s="286" t="s">
        <v>853</v>
      </c>
      <c r="CI46" s="286" t="s">
        <v>853</v>
      </c>
      <c r="CJ46" s="286" t="s">
        <v>853</v>
      </c>
      <c r="CK46" s="286" t="s">
        <v>853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31"/>
        <v>274</v>
      </c>
      <c r="E47" s="283">
        <f t="shared" si="32"/>
        <v>113</v>
      </c>
      <c r="F47" s="283">
        <f t="shared" si="33"/>
        <v>0</v>
      </c>
      <c r="G47" s="283">
        <f t="shared" si="34"/>
        <v>0</v>
      </c>
      <c r="H47" s="283">
        <f t="shared" si="35"/>
        <v>59</v>
      </c>
      <c r="I47" s="283">
        <f t="shared" si="36"/>
        <v>42</v>
      </c>
      <c r="J47" s="283">
        <f t="shared" si="37"/>
        <v>16</v>
      </c>
      <c r="K47" s="283">
        <f t="shared" si="38"/>
        <v>0</v>
      </c>
      <c r="L47" s="283">
        <f t="shared" si="39"/>
        <v>32</v>
      </c>
      <c r="M47" s="283">
        <f t="shared" si="40"/>
        <v>0</v>
      </c>
      <c r="N47" s="283">
        <f t="shared" si="28"/>
        <v>0</v>
      </c>
      <c r="O47" s="283">
        <f t="shared" si="41"/>
        <v>12</v>
      </c>
      <c r="P47" s="283">
        <f t="shared" si="42"/>
        <v>0</v>
      </c>
      <c r="Q47" s="283">
        <f t="shared" si="43"/>
        <v>0</v>
      </c>
      <c r="R47" s="283">
        <f t="shared" si="44"/>
        <v>0</v>
      </c>
      <c r="S47" s="283">
        <f t="shared" si="45"/>
        <v>0</v>
      </c>
      <c r="T47" s="283">
        <f t="shared" si="46"/>
        <v>0</v>
      </c>
      <c r="U47" s="283">
        <f t="shared" si="47"/>
        <v>0</v>
      </c>
      <c r="V47" s="283">
        <f t="shared" si="48"/>
        <v>0</v>
      </c>
      <c r="W47" s="283">
        <f t="shared" si="49"/>
        <v>0</v>
      </c>
      <c r="X47" s="283">
        <f t="shared" si="50"/>
        <v>0</v>
      </c>
      <c r="Y47" s="283">
        <f t="shared" si="51"/>
        <v>0</v>
      </c>
      <c r="Z47" s="283">
        <f t="shared" si="29"/>
        <v>63</v>
      </c>
      <c r="AA47" s="283">
        <v>51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12</v>
      </c>
      <c r="AL47" s="286" t="s">
        <v>853</v>
      </c>
      <c r="AM47" s="286" t="s">
        <v>853</v>
      </c>
      <c r="AN47" s="286" t="s">
        <v>853</v>
      </c>
      <c r="AO47" s="286" t="s">
        <v>853</v>
      </c>
      <c r="AP47" s="286" t="s">
        <v>853</v>
      </c>
      <c r="AQ47" s="286" t="s">
        <v>853</v>
      </c>
      <c r="AR47" s="286" t="s">
        <v>853</v>
      </c>
      <c r="AS47" s="286" t="s">
        <v>853</v>
      </c>
      <c r="AT47" s="283">
        <v>0</v>
      </c>
      <c r="AU47" s="283">
        <v>0</v>
      </c>
      <c r="AV47" s="283">
        <f>施設資源化量内訳!D47</f>
        <v>149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59</v>
      </c>
      <c r="BA47" s="283">
        <f>施設資源化量内訳!I47</f>
        <v>42</v>
      </c>
      <c r="BB47" s="283">
        <f>施設資源化量内訳!J47</f>
        <v>16</v>
      </c>
      <c r="BC47" s="283">
        <f>施設資源化量内訳!K47</f>
        <v>0</v>
      </c>
      <c r="BD47" s="283">
        <f>施設資源化量内訳!L47</f>
        <v>32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30"/>
        <v>62</v>
      </c>
      <c r="BS47" s="283">
        <v>62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853</v>
      </c>
      <c r="CE47" s="286" t="s">
        <v>853</v>
      </c>
      <c r="CF47" s="286" t="s">
        <v>853</v>
      </c>
      <c r="CG47" s="286" t="s">
        <v>853</v>
      </c>
      <c r="CH47" s="286" t="s">
        <v>853</v>
      </c>
      <c r="CI47" s="286" t="s">
        <v>853</v>
      </c>
      <c r="CJ47" s="286" t="s">
        <v>853</v>
      </c>
      <c r="CK47" s="286" t="s">
        <v>853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31"/>
        <v>309</v>
      </c>
      <c r="E48" s="283">
        <f t="shared" si="32"/>
        <v>53</v>
      </c>
      <c r="F48" s="283">
        <f t="shared" si="33"/>
        <v>0</v>
      </c>
      <c r="G48" s="283">
        <f t="shared" si="34"/>
        <v>0</v>
      </c>
      <c r="H48" s="283">
        <f t="shared" si="35"/>
        <v>76</v>
      </c>
      <c r="I48" s="283">
        <f t="shared" si="36"/>
        <v>97</v>
      </c>
      <c r="J48" s="283">
        <f t="shared" si="37"/>
        <v>24</v>
      </c>
      <c r="K48" s="283">
        <f t="shared" si="38"/>
        <v>0</v>
      </c>
      <c r="L48" s="283">
        <f t="shared" si="39"/>
        <v>33</v>
      </c>
      <c r="M48" s="283">
        <f t="shared" si="40"/>
        <v>0</v>
      </c>
      <c r="N48" s="283">
        <f t="shared" si="28"/>
        <v>0</v>
      </c>
      <c r="O48" s="283">
        <f t="shared" si="41"/>
        <v>17</v>
      </c>
      <c r="P48" s="283">
        <f t="shared" si="42"/>
        <v>0</v>
      </c>
      <c r="Q48" s="283">
        <f t="shared" si="43"/>
        <v>0</v>
      </c>
      <c r="R48" s="283">
        <f t="shared" si="44"/>
        <v>0</v>
      </c>
      <c r="S48" s="283">
        <f t="shared" si="45"/>
        <v>0</v>
      </c>
      <c r="T48" s="283">
        <f t="shared" si="46"/>
        <v>0</v>
      </c>
      <c r="U48" s="283">
        <f t="shared" si="47"/>
        <v>9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0</v>
      </c>
      <c r="Z48" s="283">
        <f t="shared" si="29"/>
        <v>70</v>
      </c>
      <c r="AA48" s="283">
        <v>53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17</v>
      </c>
      <c r="AL48" s="286" t="s">
        <v>853</v>
      </c>
      <c r="AM48" s="286" t="s">
        <v>853</v>
      </c>
      <c r="AN48" s="286" t="s">
        <v>853</v>
      </c>
      <c r="AO48" s="286" t="s">
        <v>853</v>
      </c>
      <c r="AP48" s="286" t="s">
        <v>853</v>
      </c>
      <c r="AQ48" s="286" t="s">
        <v>853</v>
      </c>
      <c r="AR48" s="286" t="s">
        <v>853</v>
      </c>
      <c r="AS48" s="286" t="s">
        <v>853</v>
      </c>
      <c r="AT48" s="283">
        <v>0</v>
      </c>
      <c r="AU48" s="283">
        <v>0</v>
      </c>
      <c r="AV48" s="283">
        <f>施設資源化量内訳!D48</f>
        <v>239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76</v>
      </c>
      <c r="BA48" s="283">
        <f>施設資源化量内訳!I48</f>
        <v>97</v>
      </c>
      <c r="BB48" s="283">
        <f>施設資源化量内訳!J48</f>
        <v>24</v>
      </c>
      <c r="BC48" s="283">
        <f>施設資源化量内訳!K48</f>
        <v>0</v>
      </c>
      <c r="BD48" s="283">
        <f>施設資源化量内訳!L48</f>
        <v>33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9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0</v>
      </c>
      <c r="BR48" s="283">
        <f t="shared" si="30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853</v>
      </c>
      <c r="CE48" s="286" t="s">
        <v>853</v>
      </c>
      <c r="CF48" s="286" t="s">
        <v>853</v>
      </c>
      <c r="CG48" s="286" t="s">
        <v>853</v>
      </c>
      <c r="CH48" s="286" t="s">
        <v>853</v>
      </c>
      <c r="CI48" s="286" t="s">
        <v>853</v>
      </c>
      <c r="CJ48" s="286" t="s">
        <v>853</v>
      </c>
      <c r="CK48" s="286" t="s">
        <v>853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31"/>
        <v>523</v>
      </c>
      <c r="E49" s="283">
        <f t="shared" si="32"/>
        <v>51</v>
      </c>
      <c r="F49" s="283">
        <f t="shared" si="33"/>
        <v>0</v>
      </c>
      <c r="G49" s="283">
        <f t="shared" si="34"/>
        <v>37</v>
      </c>
      <c r="H49" s="283">
        <f t="shared" si="35"/>
        <v>125</v>
      </c>
      <c r="I49" s="283">
        <f t="shared" si="36"/>
        <v>99</v>
      </c>
      <c r="J49" s="283">
        <f t="shared" si="37"/>
        <v>31</v>
      </c>
      <c r="K49" s="283">
        <f t="shared" si="38"/>
        <v>0</v>
      </c>
      <c r="L49" s="283">
        <f t="shared" si="39"/>
        <v>41</v>
      </c>
      <c r="M49" s="283">
        <f t="shared" si="40"/>
        <v>0</v>
      </c>
      <c r="N49" s="283">
        <f t="shared" si="28"/>
        <v>0</v>
      </c>
      <c r="O49" s="283">
        <f t="shared" si="41"/>
        <v>30</v>
      </c>
      <c r="P49" s="283">
        <f t="shared" si="42"/>
        <v>0</v>
      </c>
      <c r="Q49" s="283">
        <f t="shared" si="43"/>
        <v>0</v>
      </c>
      <c r="R49" s="283">
        <f t="shared" si="44"/>
        <v>0</v>
      </c>
      <c r="S49" s="283">
        <f t="shared" si="45"/>
        <v>0</v>
      </c>
      <c r="T49" s="283">
        <f t="shared" si="46"/>
        <v>0</v>
      </c>
      <c r="U49" s="283">
        <f t="shared" si="47"/>
        <v>0</v>
      </c>
      <c r="V49" s="283">
        <f t="shared" si="48"/>
        <v>0</v>
      </c>
      <c r="W49" s="283">
        <f t="shared" si="49"/>
        <v>0</v>
      </c>
      <c r="X49" s="283">
        <f t="shared" si="50"/>
        <v>0</v>
      </c>
      <c r="Y49" s="283">
        <f t="shared" si="51"/>
        <v>109</v>
      </c>
      <c r="Z49" s="283">
        <f t="shared" si="29"/>
        <v>109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853</v>
      </c>
      <c r="AM49" s="286" t="s">
        <v>853</v>
      </c>
      <c r="AN49" s="286" t="s">
        <v>853</v>
      </c>
      <c r="AO49" s="286" t="s">
        <v>853</v>
      </c>
      <c r="AP49" s="286" t="s">
        <v>853</v>
      </c>
      <c r="AQ49" s="286" t="s">
        <v>853</v>
      </c>
      <c r="AR49" s="286" t="s">
        <v>853</v>
      </c>
      <c r="AS49" s="286" t="s">
        <v>853</v>
      </c>
      <c r="AT49" s="283">
        <v>0</v>
      </c>
      <c r="AU49" s="283">
        <v>109</v>
      </c>
      <c r="AV49" s="283">
        <f>施設資源化量内訳!D49</f>
        <v>414</v>
      </c>
      <c r="AW49" s="283">
        <f>施設資源化量内訳!E49</f>
        <v>51</v>
      </c>
      <c r="AX49" s="283">
        <f>施設資源化量内訳!F49</f>
        <v>0</v>
      </c>
      <c r="AY49" s="283">
        <f>施設資源化量内訳!G49</f>
        <v>37</v>
      </c>
      <c r="AZ49" s="283">
        <f>施設資源化量内訳!H49</f>
        <v>125</v>
      </c>
      <c r="BA49" s="283">
        <f>施設資源化量内訳!I49</f>
        <v>99</v>
      </c>
      <c r="BB49" s="283">
        <f>施設資源化量内訳!J49</f>
        <v>31</v>
      </c>
      <c r="BC49" s="283">
        <f>施設資源化量内訳!K49</f>
        <v>0</v>
      </c>
      <c r="BD49" s="283">
        <f>施設資源化量内訳!L49</f>
        <v>41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30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0</v>
      </c>
      <c r="BR49" s="283">
        <f t="shared" si="30"/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853</v>
      </c>
      <c r="CE49" s="286" t="s">
        <v>853</v>
      </c>
      <c r="CF49" s="286" t="s">
        <v>853</v>
      </c>
      <c r="CG49" s="286" t="s">
        <v>853</v>
      </c>
      <c r="CH49" s="286" t="s">
        <v>853</v>
      </c>
      <c r="CI49" s="286" t="s">
        <v>853</v>
      </c>
      <c r="CJ49" s="286" t="s">
        <v>853</v>
      </c>
      <c r="CK49" s="286" t="s">
        <v>853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31"/>
        <v>1046</v>
      </c>
      <c r="E50" s="283">
        <f t="shared" si="32"/>
        <v>146</v>
      </c>
      <c r="F50" s="283">
        <f t="shared" si="33"/>
        <v>0</v>
      </c>
      <c r="G50" s="283">
        <f t="shared" si="34"/>
        <v>0</v>
      </c>
      <c r="H50" s="283">
        <f t="shared" si="35"/>
        <v>125</v>
      </c>
      <c r="I50" s="283">
        <f t="shared" si="36"/>
        <v>76</v>
      </c>
      <c r="J50" s="283">
        <f t="shared" si="37"/>
        <v>46</v>
      </c>
      <c r="K50" s="283">
        <f t="shared" si="38"/>
        <v>0</v>
      </c>
      <c r="L50" s="283">
        <f t="shared" si="39"/>
        <v>0</v>
      </c>
      <c r="M50" s="283">
        <f t="shared" si="40"/>
        <v>0</v>
      </c>
      <c r="N50" s="283">
        <f t="shared" si="28"/>
        <v>0</v>
      </c>
      <c r="O50" s="283">
        <f t="shared" si="41"/>
        <v>27</v>
      </c>
      <c r="P50" s="283">
        <f t="shared" si="42"/>
        <v>0</v>
      </c>
      <c r="Q50" s="283">
        <f t="shared" si="43"/>
        <v>0</v>
      </c>
      <c r="R50" s="283">
        <f t="shared" si="44"/>
        <v>613</v>
      </c>
      <c r="S50" s="283">
        <f t="shared" si="45"/>
        <v>0</v>
      </c>
      <c r="T50" s="283">
        <f t="shared" si="46"/>
        <v>0</v>
      </c>
      <c r="U50" s="283">
        <f t="shared" si="47"/>
        <v>0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13</v>
      </c>
      <c r="Z50" s="283">
        <f t="shared" si="29"/>
        <v>250</v>
      </c>
      <c r="AA50" s="283">
        <v>132</v>
      </c>
      <c r="AB50" s="283">
        <v>0</v>
      </c>
      <c r="AC50" s="283">
        <v>0</v>
      </c>
      <c r="AD50" s="283">
        <v>45</v>
      </c>
      <c r="AE50" s="283">
        <v>0</v>
      </c>
      <c r="AF50" s="283">
        <v>46</v>
      </c>
      <c r="AG50" s="283">
        <v>0</v>
      </c>
      <c r="AH50" s="283">
        <v>0</v>
      </c>
      <c r="AI50" s="283">
        <v>0</v>
      </c>
      <c r="AJ50" s="283">
        <v>0</v>
      </c>
      <c r="AK50" s="286">
        <v>27</v>
      </c>
      <c r="AL50" s="286" t="s">
        <v>853</v>
      </c>
      <c r="AM50" s="286" t="s">
        <v>853</v>
      </c>
      <c r="AN50" s="286" t="s">
        <v>853</v>
      </c>
      <c r="AO50" s="286" t="s">
        <v>853</v>
      </c>
      <c r="AP50" s="286" t="s">
        <v>853</v>
      </c>
      <c r="AQ50" s="286" t="s">
        <v>853</v>
      </c>
      <c r="AR50" s="286" t="s">
        <v>853</v>
      </c>
      <c r="AS50" s="286" t="s">
        <v>853</v>
      </c>
      <c r="AT50" s="283">
        <v>0</v>
      </c>
      <c r="AU50" s="283">
        <v>0</v>
      </c>
      <c r="AV50" s="283">
        <f>施設資源化量内訳!D50</f>
        <v>782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80</v>
      </c>
      <c r="BA50" s="283">
        <f>施設資源化量内訳!I50</f>
        <v>76</v>
      </c>
      <c r="BB50" s="283">
        <f>施設資源化量内訳!J50</f>
        <v>0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613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0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13</v>
      </c>
      <c r="BR50" s="283">
        <f t="shared" si="30"/>
        <v>14</v>
      </c>
      <c r="BS50" s="283">
        <v>14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0</v>
      </c>
      <c r="CD50" s="286" t="s">
        <v>853</v>
      </c>
      <c r="CE50" s="286" t="s">
        <v>853</v>
      </c>
      <c r="CF50" s="286" t="s">
        <v>853</v>
      </c>
      <c r="CG50" s="286" t="s">
        <v>853</v>
      </c>
      <c r="CH50" s="286" t="s">
        <v>853</v>
      </c>
      <c r="CI50" s="286" t="s">
        <v>853</v>
      </c>
      <c r="CJ50" s="286" t="s">
        <v>853</v>
      </c>
      <c r="CK50" s="286" t="s">
        <v>853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31"/>
        <v>193</v>
      </c>
      <c r="E51" s="283">
        <f t="shared" si="32"/>
        <v>23</v>
      </c>
      <c r="F51" s="283">
        <f t="shared" si="33"/>
        <v>0</v>
      </c>
      <c r="G51" s="283">
        <f t="shared" si="34"/>
        <v>0</v>
      </c>
      <c r="H51" s="283">
        <f t="shared" si="35"/>
        <v>61</v>
      </c>
      <c r="I51" s="283">
        <f t="shared" si="36"/>
        <v>37</v>
      </c>
      <c r="J51" s="283">
        <f t="shared" si="37"/>
        <v>11</v>
      </c>
      <c r="K51" s="283">
        <f t="shared" si="38"/>
        <v>0</v>
      </c>
      <c r="L51" s="283">
        <f t="shared" si="39"/>
        <v>0</v>
      </c>
      <c r="M51" s="283">
        <f t="shared" si="40"/>
        <v>0</v>
      </c>
      <c r="N51" s="283">
        <f t="shared" si="28"/>
        <v>0</v>
      </c>
      <c r="O51" s="283">
        <f t="shared" si="41"/>
        <v>22</v>
      </c>
      <c r="P51" s="283">
        <f t="shared" si="42"/>
        <v>0</v>
      </c>
      <c r="Q51" s="283">
        <f t="shared" si="43"/>
        <v>0</v>
      </c>
      <c r="R51" s="283">
        <f t="shared" si="44"/>
        <v>0</v>
      </c>
      <c r="S51" s="283">
        <f t="shared" si="45"/>
        <v>0</v>
      </c>
      <c r="T51" s="283">
        <f t="shared" si="46"/>
        <v>0</v>
      </c>
      <c r="U51" s="283">
        <f t="shared" si="47"/>
        <v>0</v>
      </c>
      <c r="V51" s="283">
        <f t="shared" si="48"/>
        <v>0</v>
      </c>
      <c r="W51" s="283">
        <f t="shared" si="49"/>
        <v>0</v>
      </c>
      <c r="X51" s="283">
        <f t="shared" si="50"/>
        <v>0</v>
      </c>
      <c r="Y51" s="283">
        <f t="shared" si="51"/>
        <v>39</v>
      </c>
      <c r="Z51" s="283">
        <f t="shared" si="29"/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6">
        <v>0</v>
      </c>
      <c r="AL51" s="286" t="s">
        <v>853</v>
      </c>
      <c r="AM51" s="286" t="s">
        <v>853</v>
      </c>
      <c r="AN51" s="286" t="s">
        <v>853</v>
      </c>
      <c r="AO51" s="286" t="s">
        <v>853</v>
      </c>
      <c r="AP51" s="286" t="s">
        <v>853</v>
      </c>
      <c r="AQ51" s="286" t="s">
        <v>853</v>
      </c>
      <c r="AR51" s="286" t="s">
        <v>853</v>
      </c>
      <c r="AS51" s="286" t="s">
        <v>853</v>
      </c>
      <c r="AT51" s="283">
        <v>0</v>
      </c>
      <c r="AU51" s="283">
        <v>0</v>
      </c>
      <c r="AV51" s="283">
        <f>施設資源化量内訳!D51</f>
        <v>193</v>
      </c>
      <c r="AW51" s="283">
        <f>施設資源化量内訳!E51</f>
        <v>23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61</v>
      </c>
      <c r="BA51" s="283">
        <f>施設資源化量内訳!I51</f>
        <v>37</v>
      </c>
      <c r="BB51" s="283">
        <f>施設資源化量内訳!J51</f>
        <v>11</v>
      </c>
      <c r="BC51" s="283">
        <f>施設資源化量内訳!K51</f>
        <v>0</v>
      </c>
      <c r="BD51" s="283">
        <f>施設資源化量内訳!L51</f>
        <v>0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22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0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39</v>
      </c>
      <c r="BR51" s="283">
        <f t="shared" si="30"/>
        <v>0</v>
      </c>
      <c r="BS51" s="283">
        <v>0</v>
      </c>
      <c r="BT51" s="283">
        <v>0</v>
      </c>
      <c r="BU51" s="283"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0</v>
      </c>
      <c r="CD51" s="286" t="s">
        <v>853</v>
      </c>
      <c r="CE51" s="286" t="s">
        <v>853</v>
      </c>
      <c r="CF51" s="286" t="s">
        <v>853</v>
      </c>
      <c r="CG51" s="286" t="s">
        <v>853</v>
      </c>
      <c r="CH51" s="286" t="s">
        <v>853</v>
      </c>
      <c r="CI51" s="286" t="s">
        <v>853</v>
      </c>
      <c r="CJ51" s="286" t="s">
        <v>853</v>
      </c>
      <c r="CK51" s="286" t="s">
        <v>853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31"/>
        <v>562</v>
      </c>
      <c r="E52" s="283">
        <f t="shared" si="32"/>
        <v>67</v>
      </c>
      <c r="F52" s="283">
        <f t="shared" si="33"/>
        <v>0</v>
      </c>
      <c r="G52" s="283">
        <f t="shared" si="34"/>
        <v>0</v>
      </c>
      <c r="H52" s="283">
        <f t="shared" si="35"/>
        <v>178</v>
      </c>
      <c r="I52" s="283">
        <f t="shared" si="36"/>
        <v>106</v>
      </c>
      <c r="J52" s="283">
        <f t="shared" si="37"/>
        <v>31</v>
      </c>
      <c r="K52" s="283">
        <f t="shared" si="38"/>
        <v>0</v>
      </c>
      <c r="L52" s="283">
        <f t="shared" si="39"/>
        <v>0</v>
      </c>
      <c r="M52" s="283">
        <f t="shared" si="40"/>
        <v>0</v>
      </c>
      <c r="N52" s="283">
        <f t="shared" si="28"/>
        <v>0</v>
      </c>
      <c r="O52" s="283">
        <f t="shared" si="41"/>
        <v>64</v>
      </c>
      <c r="P52" s="283">
        <f t="shared" si="42"/>
        <v>0</v>
      </c>
      <c r="Q52" s="283">
        <f t="shared" si="43"/>
        <v>0</v>
      </c>
      <c r="R52" s="283">
        <f t="shared" si="44"/>
        <v>0</v>
      </c>
      <c r="S52" s="283">
        <f t="shared" si="45"/>
        <v>0</v>
      </c>
      <c r="T52" s="283">
        <f t="shared" si="46"/>
        <v>0</v>
      </c>
      <c r="U52" s="283">
        <f t="shared" si="47"/>
        <v>0</v>
      </c>
      <c r="V52" s="283">
        <f t="shared" si="48"/>
        <v>0</v>
      </c>
      <c r="W52" s="283">
        <f t="shared" si="49"/>
        <v>0</v>
      </c>
      <c r="X52" s="283">
        <f t="shared" si="50"/>
        <v>0</v>
      </c>
      <c r="Y52" s="283">
        <f t="shared" si="51"/>
        <v>116</v>
      </c>
      <c r="Z52" s="283">
        <f t="shared" si="29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6">
        <v>0</v>
      </c>
      <c r="AL52" s="286" t="s">
        <v>853</v>
      </c>
      <c r="AM52" s="286" t="s">
        <v>853</v>
      </c>
      <c r="AN52" s="286" t="s">
        <v>853</v>
      </c>
      <c r="AO52" s="286" t="s">
        <v>853</v>
      </c>
      <c r="AP52" s="286" t="s">
        <v>853</v>
      </c>
      <c r="AQ52" s="286" t="s">
        <v>853</v>
      </c>
      <c r="AR52" s="286" t="s">
        <v>853</v>
      </c>
      <c r="AS52" s="286" t="s">
        <v>853</v>
      </c>
      <c r="AT52" s="283">
        <v>0</v>
      </c>
      <c r="AU52" s="283">
        <v>0</v>
      </c>
      <c r="AV52" s="283">
        <f>施設資源化量内訳!D52</f>
        <v>562</v>
      </c>
      <c r="AW52" s="283">
        <f>施設資源化量内訳!E52</f>
        <v>67</v>
      </c>
      <c r="AX52" s="283">
        <f>施設資源化量内訳!F52</f>
        <v>0</v>
      </c>
      <c r="AY52" s="283">
        <f>施設資源化量内訳!G52</f>
        <v>0</v>
      </c>
      <c r="AZ52" s="283">
        <f>施設資源化量内訳!H52</f>
        <v>178</v>
      </c>
      <c r="BA52" s="283">
        <f>施設資源化量内訳!I52</f>
        <v>106</v>
      </c>
      <c r="BB52" s="283">
        <f>施設資源化量内訳!J52</f>
        <v>31</v>
      </c>
      <c r="BC52" s="283">
        <f>施設資源化量内訳!K52</f>
        <v>0</v>
      </c>
      <c r="BD52" s="283">
        <f>施設資源化量内訳!L52</f>
        <v>0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64</v>
      </c>
      <c r="BH52" s="283">
        <f>施設資源化量内訳!P52</f>
        <v>0</v>
      </c>
      <c r="BI52" s="283">
        <f>施設資源化量内訳!Q52</f>
        <v>0</v>
      </c>
      <c r="BJ52" s="283">
        <f>施設資源化量内訳!R52</f>
        <v>0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0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116</v>
      </c>
      <c r="BR52" s="283">
        <f t="shared" si="30"/>
        <v>0</v>
      </c>
      <c r="BS52" s="283">
        <v>0</v>
      </c>
      <c r="BT52" s="283">
        <v>0</v>
      </c>
      <c r="BU52" s="283"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0</v>
      </c>
      <c r="CD52" s="286" t="s">
        <v>853</v>
      </c>
      <c r="CE52" s="286" t="s">
        <v>853</v>
      </c>
      <c r="CF52" s="286" t="s">
        <v>853</v>
      </c>
      <c r="CG52" s="286" t="s">
        <v>853</v>
      </c>
      <c r="CH52" s="286" t="s">
        <v>853</v>
      </c>
      <c r="CI52" s="286" t="s">
        <v>853</v>
      </c>
      <c r="CJ52" s="286" t="s">
        <v>853</v>
      </c>
      <c r="CK52" s="286" t="s">
        <v>853</v>
      </c>
      <c r="CL52" s="283">
        <v>0</v>
      </c>
      <c r="CM52" s="283">
        <v>0</v>
      </c>
      <c r="CN52" s="284" t="s">
        <v>745</v>
      </c>
    </row>
    <row r="53" spans="1:92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31"/>
        <v>564</v>
      </c>
      <c r="E53" s="283">
        <f t="shared" si="32"/>
        <v>211</v>
      </c>
      <c r="F53" s="283">
        <f t="shared" si="33"/>
        <v>1</v>
      </c>
      <c r="G53" s="283">
        <f t="shared" si="34"/>
        <v>0</v>
      </c>
      <c r="H53" s="283">
        <f t="shared" si="35"/>
        <v>104</v>
      </c>
      <c r="I53" s="283">
        <f t="shared" si="36"/>
        <v>60</v>
      </c>
      <c r="J53" s="283">
        <f t="shared" si="37"/>
        <v>23</v>
      </c>
      <c r="K53" s="283">
        <f t="shared" si="38"/>
        <v>0</v>
      </c>
      <c r="L53" s="283">
        <f t="shared" si="39"/>
        <v>0</v>
      </c>
      <c r="M53" s="283">
        <f t="shared" si="40"/>
        <v>0</v>
      </c>
      <c r="N53" s="283">
        <f t="shared" si="28"/>
        <v>0</v>
      </c>
      <c r="O53" s="283">
        <f t="shared" si="41"/>
        <v>23</v>
      </c>
      <c r="P53" s="283">
        <f t="shared" si="42"/>
        <v>0</v>
      </c>
      <c r="Q53" s="283">
        <f t="shared" si="43"/>
        <v>0</v>
      </c>
      <c r="R53" s="283">
        <f t="shared" si="44"/>
        <v>139</v>
      </c>
      <c r="S53" s="283">
        <f t="shared" si="45"/>
        <v>0</v>
      </c>
      <c r="T53" s="283">
        <f t="shared" si="46"/>
        <v>0</v>
      </c>
      <c r="U53" s="283">
        <f t="shared" si="47"/>
        <v>0</v>
      </c>
      <c r="V53" s="283">
        <f t="shared" si="48"/>
        <v>0</v>
      </c>
      <c r="W53" s="283">
        <f t="shared" si="49"/>
        <v>0</v>
      </c>
      <c r="X53" s="283">
        <f t="shared" si="50"/>
        <v>0</v>
      </c>
      <c r="Y53" s="283">
        <f t="shared" si="51"/>
        <v>3</v>
      </c>
      <c r="Z53" s="283">
        <f t="shared" si="29"/>
        <v>237</v>
      </c>
      <c r="AA53" s="283">
        <v>211</v>
      </c>
      <c r="AB53" s="283">
        <v>1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6">
        <v>23</v>
      </c>
      <c r="AL53" s="286" t="s">
        <v>853</v>
      </c>
      <c r="AM53" s="286" t="s">
        <v>853</v>
      </c>
      <c r="AN53" s="286" t="s">
        <v>853</v>
      </c>
      <c r="AO53" s="286" t="s">
        <v>853</v>
      </c>
      <c r="AP53" s="286" t="s">
        <v>853</v>
      </c>
      <c r="AQ53" s="286" t="s">
        <v>853</v>
      </c>
      <c r="AR53" s="286" t="s">
        <v>853</v>
      </c>
      <c r="AS53" s="286" t="s">
        <v>853</v>
      </c>
      <c r="AT53" s="283">
        <v>0</v>
      </c>
      <c r="AU53" s="283">
        <v>2</v>
      </c>
      <c r="AV53" s="283">
        <f>施設資源化量内訳!D53</f>
        <v>327</v>
      </c>
      <c r="AW53" s="283">
        <f>施設資源化量内訳!E53</f>
        <v>0</v>
      </c>
      <c r="AX53" s="283">
        <f>施設資源化量内訳!F53</f>
        <v>0</v>
      </c>
      <c r="AY53" s="283">
        <f>施設資源化量内訳!G53</f>
        <v>0</v>
      </c>
      <c r="AZ53" s="283">
        <f>施設資源化量内訳!H53</f>
        <v>104</v>
      </c>
      <c r="BA53" s="283">
        <f>施設資源化量内訳!I53</f>
        <v>60</v>
      </c>
      <c r="BB53" s="283">
        <f>施設資源化量内訳!J53</f>
        <v>23</v>
      </c>
      <c r="BC53" s="283">
        <f>施設資源化量内訳!K53</f>
        <v>0</v>
      </c>
      <c r="BD53" s="283">
        <f>施設資源化量内訳!L53</f>
        <v>0</v>
      </c>
      <c r="BE53" s="283">
        <f>施設資源化量内訳!M53</f>
        <v>0</v>
      </c>
      <c r="BF53" s="283">
        <f>施設資源化量内訳!N53</f>
        <v>0</v>
      </c>
      <c r="BG53" s="283">
        <f>施設資源化量内訳!O53</f>
        <v>0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139</v>
      </c>
      <c r="BK53" s="283">
        <f>施設資源化量内訳!S53</f>
        <v>0</v>
      </c>
      <c r="BL53" s="283">
        <f>施設資源化量内訳!T53</f>
        <v>0</v>
      </c>
      <c r="BM53" s="283">
        <f>施設資源化量内訳!U53</f>
        <v>0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1</v>
      </c>
      <c r="BR53" s="283">
        <f t="shared" si="30"/>
        <v>0</v>
      </c>
      <c r="BS53" s="283">
        <v>0</v>
      </c>
      <c r="BT53" s="283">
        <v>0</v>
      </c>
      <c r="BU53" s="283"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v>0</v>
      </c>
      <c r="CC53" s="283">
        <v>0</v>
      </c>
      <c r="CD53" s="286" t="s">
        <v>853</v>
      </c>
      <c r="CE53" s="286" t="s">
        <v>853</v>
      </c>
      <c r="CF53" s="286" t="s">
        <v>853</v>
      </c>
      <c r="CG53" s="286" t="s">
        <v>853</v>
      </c>
      <c r="CH53" s="286" t="s">
        <v>853</v>
      </c>
      <c r="CI53" s="286" t="s">
        <v>853</v>
      </c>
      <c r="CJ53" s="286" t="s">
        <v>853</v>
      </c>
      <c r="CK53" s="286" t="s">
        <v>853</v>
      </c>
      <c r="CL53" s="283">
        <v>0</v>
      </c>
      <c r="CM53" s="283">
        <v>0</v>
      </c>
      <c r="CN53" s="284" t="s">
        <v>745</v>
      </c>
    </row>
    <row r="54" spans="1:92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31"/>
        <v>273</v>
      </c>
      <c r="E54" s="283">
        <f t="shared" si="32"/>
        <v>105</v>
      </c>
      <c r="F54" s="283">
        <f t="shared" si="33"/>
        <v>0</v>
      </c>
      <c r="G54" s="283">
        <f t="shared" si="34"/>
        <v>0</v>
      </c>
      <c r="H54" s="283">
        <f t="shared" si="35"/>
        <v>48</v>
      </c>
      <c r="I54" s="283">
        <f t="shared" si="36"/>
        <v>28</v>
      </c>
      <c r="J54" s="283">
        <f t="shared" si="37"/>
        <v>13</v>
      </c>
      <c r="K54" s="283">
        <f t="shared" si="38"/>
        <v>0</v>
      </c>
      <c r="L54" s="283">
        <f t="shared" si="39"/>
        <v>0</v>
      </c>
      <c r="M54" s="283">
        <f t="shared" si="40"/>
        <v>0</v>
      </c>
      <c r="N54" s="283">
        <f t="shared" si="28"/>
        <v>0</v>
      </c>
      <c r="O54" s="283">
        <f t="shared" si="41"/>
        <v>15</v>
      </c>
      <c r="P54" s="283">
        <f t="shared" si="42"/>
        <v>0</v>
      </c>
      <c r="Q54" s="283">
        <f t="shared" si="43"/>
        <v>0</v>
      </c>
      <c r="R54" s="283">
        <f t="shared" si="44"/>
        <v>61</v>
      </c>
      <c r="S54" s="283">
        <f t="shared" si="45"/>
        <v>0</v>
      </c>
      <c r="T54" s="283">
        <f t="shared" si="46"/>
        <v>0</v>
      </c>
      <c r="U54" s="283">
        <f t="shared" si="47"/>
        <v>0</v>
      </c>
      <c r="V54" s="283">
        <f t="shared" si="48"/>
        <v>0</v>
      </c>
      <c r="W54" s="283">
        <f t="shared" si="49"/>
        <v>0</v>
      </c>
      <c r="X54" s="283">
        <f t="shared" si="50"/>
        <v>0</v>
      </c>
      <c r="Y54" s="283">
        <f t="shared" si="51"/>
        <v>3</v>
      </c>
      <c r="Z54" s="283">
        <f t="shared" si="29"/>
        <v>122</v>
      </c>
      <c r="AA54" s="283">
        <v>105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6">
        <v>15</v>
      </c>
      <c r="AL54" s="286" t="s">
        <v>853</v>
      </c>
      <c r="AM54" s="286" t="s">
        <v>853</v>
      </c>
      <c r="AN54" s="286" t="s">
        <v>853</v>
      </c>
      <c r="AO54" s="286" t="s">
        <v>853</v>
      </c>
      <c r="AP54" s="286" t="s">
        <v>853</v>
      </c>
      <c r="AQ54" s="286" t="s">
        <v>853</v>
      </c>
      <c r="AR54" s="286" t="s">
        <v>853</v>
      </c>
      <c r="AS54" s="286" t="s">
        <v>853</v>
      </c>
      <c r="AT54" s="283">
        <v>0</v>
      </c>
      <c r="AU54" s="283">
        <v>2</v>
      </c>
      <c r="AV54" s="283">
        <f>施設資源化量内訳!D54</f>
        <v>151</v>
      </c>
      <c r="AW54" s="283">
        <f>施設資源化量内訳!E54</f>
        <v>0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48</v>
      </c>
      <c r="BA54" s="283">
        <f>施設資源化量内訳!I54</f>
        <v>28</v>
      </c>
      <c r="BB54" s="283">
        <f>施設資源化量内訳!J54</f>
        <v>13</v>
      </c>
      <c r="BC54" s="283">
        <f>施設資源化量内訳!K54</f>
        <v>0</v>
      </c>
      <c r="BD54" s="283">
        <f>施設資源化量内訳!L54</f>
        <v>0</v>
      </c>
      <c r="BE54" s="283">
        <f>施設資源化量内訳!M54</f>
        <v>0</v>
      </c>
      <c r="BF54" s="283">
        <f>施設資源化量内訳!N54</f>
        <v>0</v>
      </c>
      <c r="BG54" s="283">
        <f>施設資源化量内訳!O54</f>
        <v>0</v>
      </c>
      <c r="BH54" s="283">
        <f>施設資源化量内訳!P54</f>
        <v>0</v>
      </c>
      <c r="BI54" s="283">
        <f>施設資源化量内訳!Q54</f>
        <v>0</v>
      </c>
      <c r="BJ54" s="283">
        <f>施設資源化量内訳!R54</f>
        <v>61</v>
      </c>
      <c r="BK54" s="283">
        <f>施設資源化量内訳!S54</f>
        <v>0</v>
      </c>
      <c r="BL54" s="283">
        <f>施設資源化量内訳!T54</f>
        <v>0</v>
      </c>
      <c r="BM54" s="283">
        <f>施設資源化量内訳!U54</f>
        <v>0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1</v>
      </c>
      <c r="BR54" s="283">
        <f t="shared" si="30"/>
        <v>0</v>
      </c>
      <c r="BS54" s="283">
        <v>0</v>
      </c>
      <c r="BT54" s="283">
        <v>0</v>
      </c>
      <c r="BU54" s="283"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v>0</v>
      </c>
      <c r="CC54" s="283">
        <v>0</v>
      </c>
      <c r="CD54" s="286" t="s">
        <v>853</v>
      </c>
      <c r="CE54" s="286" t="s">
        <v>853</v>
      </c>
      <c r="CF54" s="286" t="s">
        <v>853</v>
      </c>
      <c r="CG54" s="286" t="s">
        <v>853</v>
      </c>
      <c r="CH54" s="286" t="s">
        <v>853</v>
      </c>
      <c r="CI54" s="286" t="s">
        <v>853</v>
      </c>
      <c r="CJ54" s="286" t="s">
        <v>853</v>
      </c>
      <c r="CK54" s="286" t="s">
        <v>853</v>
      </c>
      <c r="CL54" s="283">
        <v>0</v>
      </c>
      <c r="CM54" s="283">
        <v>0</v>
      </c>
      <c r="CN54" s="284" t="s">
        <v>745</v>
      </c>
    </row>
    <row r="55" spans="1:92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31"/>
        <v>440</v>
      </c>
      <c r="E55" s="283">
        <f t="shared" si="32"/>
        <v>144</v>
      </c>
      <c r="F55" s="283">
        <f t="shared" si="33"/>
        <v>1</v>
      </c>
      <c r="G55" s="283">
        <f t="shared" si="34"/>
        <v>0</v>
      </c>
      <c r="H55" s="283">
        <f t="shared" si="35"/>
        <v>90</v>
      </c>
      <c r="I55" s="283">
        <f t="shared" si="36"/>
        <v>43</v>
      </c>
      <c r="J55" s="283">
        <f t="shared" si="37"/>
        <v>18</v>
      </c>
      <c r="K55" s="283">
        <f t="shared" si="38"/>
        <v>0</v>
      </c>
      <c r="L55" s="283">
        <f t="shared" si="39"/>
        <v>0</v>
      </c>
      <c r="M55" s="283">
        <f t="shared" si="40"/>
        <v>0</v>
      </c>
      <c r="N55" s="283">
        <f t="shared" si="28"/>
        <v>0</v>
      </c>
      <c r="O55" s="283">
        <f t="shared" si="41"/>
        <v>25</v>
      </c>
      <c r="P55" s="283">
        <f t="shared" si="42"/>
        <v>0</v>
      </c>
      <c r="Q55" s="283">
        <f t="shared" si="43"/>
        <v>0</v>
      </c>
      <c r="R55" s="283">
        <f t="shared" si="44"/>
        <v>116</v>
      </c>
      <c r="S55" s="283">
        <f t="shared" si="45"/>
        <v>0</v>
      </c>
      <c r="T55" s="283">
        <f t="shared" si="46"/>
        <v>0</v>
      </c>
      <c r="U55" s="283">
        <f t="shared" si="47"/>
        <v>0</v>
      </c>
      <c r="V55" s="283">
        <f t="shared" si="48"/>
        <v>0</v>
      </c>
      <c r="W55" s="283">
        <f t="shared" si="49"/>
        <v>0</v>
      </c>
      <c r="X55" s="283">
        <f t="shared" si="50"/>
        <v>0</v>
      </c>
      <c r="Y55" s="283">
        <f t="shared" si="51"/>
        <v>3</v>
      </c>
      <c r="Z55" s="283">
        <f t="shared" si="29"/>
        <v>172</v>
      </c>
      <c r="AA55" s="283">
        <v>144</v>
      </c>
      <c r="AB55" s="283">
        <v>1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6">
        <v>25</v>
      </c>
      <c r="AL55" s="286" t="s">
        <v>853</v>
      </c>
      <c r="AM55" s="286" t="s">
        <v>853</v>
      </c>
      <c r="AN55" s="286" t="s">
        <v>853</v>
      </c>
      <c r="AO55" s="286" t="s">
        <v>853</v>
      </c>
      <c r="AP55" s="286" t="s">
        <v>853</v>
      </c>
      <c r="AQ55" s="286" t="s">
        <v>853</v>
      </c>
      <c r="AR55" s="286" t="s">
        <v>853</v>
      </c>
      <c r="AS55" s="286" t="s">
        <v>853</v>
      </c>
      <c r="AT55" s="283">
        <v>0</v>
      </c>
      <c r="AU55" s="283">
        <v>2</v>
      </c>
      <c r="AV55" s="283">
        <f>施設資源化量内訳!D55</f>
        <v>268</v>
      </c>
      <c r="AW55" s="283">
        <f>施設資源化量内訳!E55</f>
        <v>0</v>
      </c>
      <c r="AX55" s="283">
        <f>施設資源化量内訳!F55</f>
        <v>0</v>
      </c>
      <c r="AY55" s="283">
        <f>施設資源化量内訳!G55</f>
        <v>0</v>
      </c>
      <c r="AZ55" s="283">
        <f>施設資源化量内訳!H55</f>
        <v>90</v>
      </c>
      <c r="BA55" s="283">
        <f>施設資源化量内訳!I55</f>
        <v>43</v>
      </c>
      <c r="BB55" s="283">
        <f>施設資源化量内訳!J55</f>
        <v>18</v>
      </c>
      <c r="BC55" s="283">
        <f>施設資源化量内訳!K55</f>
        <v>0</v>
      </c>
      <c r="BD55" s="283">
        <f>施設資源化量内訳!L55</f>
        <v>0</v>
      </c>
      <c r="BE55" s="283">
        <f>施設資源化量内訳!M55</f>
        <v>0</v>
      </c>
      <c r="BF55" s="283">
        <f>施設資源化量内訳!N55</f>
        <v>0</v>
      </c>
      <c r="BG55" s="283">
        <f>施設資源化量内訳!O55</f>
        <v>0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116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0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1</v>
      </c>
      <c r="BR55" s="283">
        <f t="shared" si="30"/>
        <v>0</v>
      </c>
      <c r="BS55" s="283">
        <v>0</v>
      </c>
      <c r="BT55" s="283">
        <v>0</v>
      </c>
      <c r="BU55" s="283"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0</v>
      </c>
      <c r="CD55" s="286" t="s">
        <v>853</v>
      </c>
      <c r="CE55" s="286" t="s">
        <v>853</v>
      </c>
      <c r="CF55" s="286" t="s">
        <v>853</v>
      </c>
      <c r="CG55" s="286" t="s">
        <v>853</v>
      </c>
      <c r="CH55" s="286" t="s">
        <v>853</v>
      </c>
      <c r="CI55" s="286" t="s">
        <v>853</v>
      </c>
      <c r="CJ55" s="286" t="s">
        <v>853</v>
      </c>
      <c r="CK55" s="286" t="s">
        <v>853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31"/>
        <v>367</v>
      </c>
      <c r="E56" s="283">
        <f t="shared" si="32"/>
        <v>99</v>
      </c>
      <c r="F56" s="283">
        <f t="shared" si="33"/>
        <v>0</v>
      </c>
      <c r="G56" s="283">
        <f t="shared" si="34"/>
        <v>0</v>
      </c>
      <c r="H56" s="283">
        <f t="shared" si="35"/>
        <v>79</v>
      </c>
      <c r="I56" s="283">
        <f t="shared" si="36"/>
        <v>38</v>
      </c>
      <c r="J56" s="283">
        <f t="shared" si="37"/>
        <v>18</v>
      </c>
      <c r="K56" s="283">
        <f t="shared" si="38"/>
        <v>0</v>
      </c>
      <c r="L56" s="283">
        <f t="shared" si="39"/>
        <v>0</v>
      </c>
      <c r="M56" s="283">
        <f t="shared" si="40"/>
        <v>0</v>
      </c>
      <c r="N56" s="283">
        <f t="shared" si="28"/>
        <v>0</v>
      </c>
      <c r="O56" s="283">
        <f t="shared" si="41"/>
        <v>15</v>
      </c>
      <c r="P56" s="283">
        <f t="shared" si="42"/>
        <v>0</v>
      </c>
      <c r="Q56" s="283">
        <f t="shared" si="43"/>
        <v>0</v>
      </c>
      <c r="R56" s="283">
        <f t="shared" si="44"/>
        <v>114</v>
      </c>
      <c r="S56" s="283">
        <f t="shared" si="45"/>
        <v>0</v>
      </c>
      <c r="T56" s="283">
        <f t="shared" si="46"/>
        <v>0</v>
      </c>
      <c r="U56" s="283">
        <f t="shared" si="47"/>
        <v>0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4</v>
      </c>
      <c r="Z56" s="283">
        <f t="shared" si="29"/>
        <v>117</v>
      </c>
      <c r="AA56" s="283">
        <v>99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6">
        <v>15</v>
      </c>
      <c r="AL56" s="286" t="s">
        <v>853</v>
      </c>
      <c r="AM56" s="286" t="s">
        <v>853</v>
      </c>
      <c r="AN56" s="286" t="s">
        <v>853</v>
      </c>
      <c r="AO56" s="286" t="s">
        <v>853</v>
      </c>
      <c r="AP56" s="286" t="s">
        <v>853</v>
      </c>
      <c r="AQ56" s="286" t="s">
        <v>853</v>
      </c>
      <c r="AR56" s="286" t="s">
        <v>853</v>
      </c>
      <c r="AS56" s="286" t="s">
        <v>853</v>
      </c>
      <c r="AT56" s="283">
        <v>0</v>
      </c>
      <c r="AU56" s="283">
        <v>3</v>
      </c>
      <c r="AV56" s="283">
        <f>施設資源化量内訳!D56</f>
        <v>250</v>
      </c>
      <c r="AW56" s="283">
        <f>施設資源化量内訳!E56</f>
        <v>0</v>
      </c>
      <c r="AX56" s="283">
        <f>施設資源化量内訳!F56</f>
        <v>0</v>
      </c>
      <c r="AY56" s="283">
        <f>施設資源化量内訳!G56</f>
        <v>0</v>
      </c>
      <c r="AZ56" s="283">
        <f>施設資源化量内訳!H56</f>
        <v>79</v>
      </c>
      <c r="BA56" s="283">
        <f>施設資源化量内訳!I56</f>
        <v>38</v>
      </c>
      <c r="BB56" s="283">
        <f>施設資源化量内訳!J56</f>
        <v>18</v>
      </c>
      <c r="BC56" s="283">
        <f>施設資源化量内訳!K56</f>
        <v>0</v>
      </c>
      <c r="BD56" s="283">
        <f>施設資源化量内訳!L56</f>
        <v>0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0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114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0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1</v>
      </c>
      <c r="BR56" s="283">
        <f t="shared" si="30"/>
        <v>0</v>
      </c>
      <c r="BS56" s="283">
        <v>0</v>
      </c>
      <c r="BT56" s="283">
        <v>0</v>
      </c>
      <c r="BU56" s="283"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0</v>
      </c>
      <c r="CD56" s="286" t="s">
        <v>853</v>
      </c>
      <c r="CE56" s="286" t="s">
        <v>853</v>
      </c>
      <c r="CF56" s="286" t="s">
        <v>853</v>
      </c>
      <c r="CG56" s="286" t="s">
        <v>853</v>
      </c>
      <c r="CH56" s="286" t="s">
        <v>853</v>
      </c>
      <c r="CI56" s="286" t="s">
        <v>853</v>
      </c>
      <c r="CJ56" s="286" t="s">
        <v>853</v>
      </c>
      <c r="CK56" s="286" t="s">
        <v>853</v>
      </c>
      <c r="CL56" s="283">
        <v>0</v>
      </c>
      <c r="CM56" s="283">
        <v>0</v>
      </c>
      <c r="CN56" s="284" t="s">
        <v>745</v>
      </c>
    </row>
    <row r="57" spans="1:92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31"/>
        <v>274</v>
      </c>
      <c r="E57" s="283">
        <f t="shared" si="32"/>
        <v>97</v>
      </c>
      <c r="F57" s="283">
        <f t="shared" si="33"/>
        <v>1</v>
      </c>
      <c r="G57" s="283">
        <f t="shared" si="34"/>
        <v>0</v>
      </c>
      <c r="H57" s="283">
        <f t="shared" si="35"/>
        <v>46</v>
      </c>
      <c r="I57" s="283">
        <f t="shared" si="36"/>
        <v>28</v>
      </c>
      <c r="J57" s="283">
        <f t="shared" si="37"/>
        <v>13</v>
      </c>
      <c r="K57" s="283">
        <f t="shared" si="38"/>
        <v>0</v>
      </c>
      <c r="L57" s="283">
        <f t="shared" si="39"/>
        <v>0</v>
      </c>
      <c r="M57" s="283">
        <f t="shared" si="40"/>
        <v>0</v>
      </c>
      <c r="N57" s="283">
        <f t="shared" si="28"/>
        <v>0</v>
      </c>
      <c r="O57" s="283">
        <f t="shared" si="41"/>
        <v>12</v>
      </c>
      <c r="P57" s="283">
        <f t="shared" si="42"/>
        <v>0</v>
      </c>
      <c r="Q57" s="283">
        <f t="shared" si="43"/>
        <v>0</v>
      </c>
      <c r="R57" s="283">
        <f t="shared" si="44"/>
        <v>75</v>
      </c>
      <c r="S57" s="283">
        <f t="shared" si="45"/>
        <v>0</v>
      </c>
      <c r="T57" s="283">
        <f t="shared" si="46"/>
        <v>0</v>
      </c>
      <c r="U57" s="283">
        <f t="shared" si="47"/>
        <v>0</v>
      </c>
      <c r="V57" s="283">
        <f t="shared" si="48"/>
        <v>0</v>
      </c>
      <c r="W57" s="283">
        <f t="shared" si="49"/>
        <v>0</v>
      </c>
      <c r="X57" s="283">
        <f t="shared" si="50"/>
        <v>0</v>
      </c>
      <c r="Y57" s="283">
        <f t="shared" si="51"/>
        <v>2</v>
      </c>
      <c r="Z57" s="283">
        <f t="shared" si="29"/>
        <v>112</v>
      </c>
      <c r="AA57" s="283">
        <v>97</v>
      </c>
      <c r="AB57" s="283">
        <v>1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6">
        <v>12</v>
      </c>
      <c r="AL57" s="286" t="s">
        <v>853</v>
      </c>
      <c r="AM57" s="286" t="s">
        <v>853</v>
      </c>
      <c r="AN57" s="286" t="s">
        <v>853</v>
      </c>
      <c r="AO57" s="286" t="s">
        <v>853</v>
      </c>
      <c r="AP57" s="286" t="s">
        <v>853</v>
      </c>
      <c r="AQ57" s="286" t="s">
        <v>853</v>
      </c>
      <c r="AR57" s="286" t="s">
        <v>853</v>
      </c>
      <c r="AS57" s="286" t="s">
        <v>853</v>
      </c>
      <c r="AT57" s="283">
        <v>0</v>
      </c>
      <c r="AU57" s="283">
        <v>2</v>
      </c>
      <c r="AV57" s="283">
        <f>施設資源化量内訳!D57</f>
        <v>162</v>
      </c>
      <c r="AW57" s="283">
        <f>施設資源化量内訳!E57</f>
        <v>0</v>
      </c>
      <c r="AX57" s="283">
        <f>施設資源化量内訳!F57</f>
        <v>0</v>
      </c>
      <c r="AY57" s="283">
        <f>施設資源化量内訳!G57</f>
        <v>0</v>
      </c>
      <c r="AZ57" s="283">
        <f>施設資源化量内訳!H57</f>
        <v>46</v>
      </c>
      <c r="BA57" s="283">
        <f>施設資源化量内訳!I57</f>
        <v>28</v>
      </c>
      <c r="BB57" s="283">
        <f>施設資源化量内訳!J57</f>
        <v>13</v>
      </c>
      <c r="BC57" s="283">
        <f>施設資源化量内訳!K57</f>
        <v>0</v>
      </c>
      <c r="BD57" s="283">
        <f>施設資源化量内訳!L57</f>
        <v>0</v>
      </c>
      <c r="BE57" s="283">
        <f>施設資源化量内訳!M57</f>
        <v>0</v>
      </c>
      <c r="BF57" s="283">
        <f>施設資源化量内訳!N57</f>
        <v>0</v>
      </c>
      <c r="BG57" s="283">
        <f>施設資源化量内訳!O57</f>
        <v>0</v>
      </c>
      <c r="BH57" s="283">
        <f>施設資源化量内訳!P57</f>
        <v>0</v>
      </c>
      <c r="BI57" s="283">
        <f>施設資源化量内訳!Q57</f>
        <v>0</v>
      </c>
      <c r="BJ57" s="283">
        <f>施設資源化量内訳!R57</f>
        <v>75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0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0</v>
      </c>
      <c r="BR57" s="283">
        <f t="shared" si="30"/>
        <v>0</v>
      </c>
      <c r="BS57" s="283">
        <v>0</v>
      </c>
      <c r="BT57" s="283">
        <v>0</v>
      </c>
      <c r="BU57" s="283"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0</v>
      </c>
      <c r="CD57" s="286" t="s">
        <v>853</v>
      </c>
      <c r="CE57" s="286" t="s">
        <v>853</v>
      </c>
      <c r="CF57" s="286" t="s">
        <v>853</v>
      </c>
      <c r="CG57" s="286" t="s">
        <v>853</v>
      </c>
      <c r="CH57" s="286" t="s">
        <v>853</v>
      </c>
      <c r="CI57" s="286" t="s">
        <v>853</v>
      </c>
      <c r="CJ57" s="286" t="s">
        <v>853</v>
      </c>
      <c r="CK57" s="286" t="s">
        <v>853</v>
      </c>
      <c r="CL57" s="283">
        <v>0</v>
      </c>
      <c r="CM57" s="283">
        <v>0</v>
      </c>
      <c r="CN57" s="284" t="s">
        <v>745</v>
      </c>
    </row>
    <row r="58" spans="1:92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31"/>
        <v>381</v>
      </c>
      <c r="E58" s="283">
        <f t="shared" si="32"/>
        <v>175</v>
      </c>
      <c r="F58" s="283">
        <f t="shared" si="33"/>
        <v>1</v>
      </c>
      <c r="G58" s="283">
        <f t="shared" si="34"/>
        <v>0</v>
      </c>
      <c r="H58" s="283">
        <f t="shared" si="35"/>
        <v>74</v>
      </c>
      <c r="I58" s="283">
        <f t="shared" si="36"/>
        <v>36</v>
      </c>
      <c r="J58" s="283">
        <f t="shared" si="37"/>
        <v>19</v>
      </c>
      <c r="K58" s="283">
        <f t="shared" si="38"/>
        <v>0</v>
      </c>
      <c r="L58" s="283">
        <f t="shared" si="39"/>
        <v>0</v>
      </c>
      <c r="M58" s="283">
        <f t="shared" si="40"/>
        <v>0</v>
      </c>
      <c r="N58" s="283">
        <f t="shared" si="28"/>
        <v>0</v>
      </c>
      <c r="O58" s="283">
        <f t="shared" si="41"/>
        <v>15</v>
      </c>
      <c r="P58" s="283">
        <f t="shared" si="42"/>
        <v>0</v>
      </c>
      <c r="Q58" s="283">
        <f t="shared" si="43"/>
        <v>0</v>
      </c>
      <c r="R58" s="283">
        <f t="shared" si="44"/>
        <v>56</v>
      </c>
      <c r="S58" s="283">
        <f t="shared" si="45"/>
        <v>0</v>
      </c>
      <c r="T58" s="283">
        <f t="shared" si="46"/>
        <v>0</v>
      </c>
      <c r="U58" s="283">
        <f t="shared" si="47"/>
        <v>0</v>
      </c>
      <c r="V58" s="283">
        <f t="shared" si="48"/>
        <v>0</v>
      </c>
      <c r="W58" s="283">
        <f t="shared" si="49"/>
        <v>0</v>
      </c>
      <c r="X58" s="283">
        <f t="shared" si="50"/>
        <v>0</v>
      </c>
      <c r="Y58" s="283">
        <f t="shared" si="51"/>
        <v>5</v>
      </c>
      <c r="Z58" s="283">
        <f t="shared" si="29"/>
        <v>194</v>
      </c>
      <c r="AA58" s="283">
        <v>175</v>
      </c>
      <c r="AB58" s="283">
        <v>1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6">
        <v>15</v>
      </c>
      <c r="AL58" s="286" t="s">
        <v>853</v>
      </c>
      <c r="AM58" s="286" t="s">
        <v>853</v>
      </c>
      <c r="AN58" s="286" t="s">
        <v>853</v>
      </c>
      <c r="AO58" s="286" t="s">
        <v>853</v>
      </c>
      <c r="AP58" s="286" t="s">
        <v>853</v>
      </c>
      <c r="AQ58" s="286" t="s">
        <v>853</v>
      </c>
      <c r="AR58" s="286" t="s">
        <v>853</v>
      </c>
      <c r="AS58" s="286" t="s">
        <v>853</v>
      </c>
      <c r="AT58" s="283">
        <v>0</v>
      </c>
      <c r="AU58" s="283">
        <v>3</v>
      </c>
      <c r="AV58" s="283">
        <f>施設資源化量内訳!D58</f>
        <v>187</v>
      </c>
      <c r="AW58" s="283">
        <f>施設資源化量内訳!E58</f>
        <v>0</v>
      </c>
      <c r="AX58" s="283">
        <f>施設資源化量内訳!F58</f>
        <v>0</v>
      </c>
      <c r="AY58" s="283">
        <f>施設資源化量内訳!G58</f>
        <v>0</v>
      </c>
      <c r="AZ58" s="283">
        <f>施設資源化量内訳!H58</f>
        <v>74</v>
      </c>
      <c r="BA58" s="283">
        <f>施設資源化量内訳!I58</f>
        <v>36</v>
      </c>
      <c r="BB58" s="283">
        <f>施設資源化量内訳!J58</f>
        <v>19</v>
      </c>
      <c r="BC58" s="283">
        <f>施設資源化量内訳!K58</f>
        <v>0</v>
      </c>
      <c r="BD58" s="283">
        <f>施設資源化量内訳!L58</f>
        <v>0</v>
      </c>
      <c r="BE58" s="283">
        <f>施設資源化量内訳!M58</f>
        <v>0</v>
      </c>
      <c r="BF58" s="283">
        <f>施設資源化量内訳!N58</f>
        <v>0</v>
      </c>
      <c r="BG58" s="283">
        <f>施設資源化量内訳!O58</f>
        <v>0</v>
      </c>
      <c r="BH58" s="283">
        <f>施設資源化量内訳!P58</f>
        <v>0</v>
      </c>
      <c r="BI58" s="283">
        <f>施設資源化量内訳!Q58</f>
        <v>0</v>
      </c>
      <c r="BJ58" s="283">
        <f>施設資源化量内訳!R58</f>
        <v>56</v>
      </c>
      <c r="BK58" s="283">
        <f>施設資源化量内訳!S58</f>
        <v>0</v>
      </c>
      <c r="BL58" s="283">
        <f>施設資源化量内訳!T58</f>
        <v>0</v>
      </c>
      <c r="BM58" s="283">
        <f>施設資源化量内訳!U58</f>
        <v>0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2</v>
      </c>
      <c r="BR58" s="283">
        <f t="shared" si="30"/>
        <v>0</v>
      </c>
      <c r="BS58" s="283">
        <v>0</v>
      </c>
      <c r="BT58" s="283">
        <v>0</v>
      </c>
      <c r="BU58" s="283"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0</v>
      </c>
      <c r="CD58" s="286" t="s">
        <v>853</v>
      </c>
      <c r="CE58" s="286" t="s">
        <v>853</v>
      </c>
      <c r="CF58" s="286" t="s">
        <v>853</v>
      </c>
      <c r="CG58" s="286" t="s">
        <v>853</v>
      </c>
      <c r="CH58" s="286" t="s">
        <v>853</v>
      </c>
      <c r="CI58" s="286" t="s">
        <v>853</v>
      </c>
      <c r="CJ58" s="286" t="s">
        <v>853</v>
      </c>
      <c r="CK58" s="286" t="s">
        <v>853</v>
      </c>
      <c r="CL58" s="283">
        <v>0</v>
      </c>
      <c r="CM58" s="283">
        <v>0</v>
      </c>
      <c r="CN58" s="284" t="s">
        <v>745</v>
      </c>
    </row>
    <row r="59" spans="1:92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31"/>
        <v>419</v>
      </c>
      <c r="E59" s="283">
        <f t="shared" si="32"/>
        <v>201</v>
      </c>
      <c r="F59" s="283">
        <f t="shared" si="33"/>
        <v>1</v>
      </c>
      <c r="G59" s="283">
        <f t="shared" si="34"/>
        <v>0</v>
      </c>
      <c r="H59" s="283">
        <f t="shared" si="35"/>
        <v>73</v>
      </c>
      <c r="I59" s="283">
        <f t="shared" si="36"/>
        <v>73</v>
      </c>
      <c r="J59" s="283">
        <f t="shared" si="37"/>
        <v>33</v>
      </c>
      <c r="K59" s="283">
        <f t="shared" si="38"/>
        <v>0</v>
      </c>
      <c r="L59" s="283">
        <f t="shared" si="39"/>
        <v>16</v>
      </c>
      <c r="M59" s="283">
        <f t="shared" si="40"/>
        <v>0</v>
      </c>
      <c r="N59" s="283">
        <f t="shared" si="28"/>
        <v>0</v>
      </c>
      <c r="O59" s="283">
        <f t="shared" si="41"/>
        <v>18</v>
      </c>
      <c r="P59" s="283">
        <f t="shared" si="42"/>
        <v>0</v>
      </c>
      <c r="Q59" s="283">
        <f t="shared" si="43"/>
        <v>0</v>
      </c>
      <c r="R59" s="283">
        <f t="shared" si="44"/>
        <v>0</v>
      </c>
      <c r="S59" s="283">
        <f t="shared" si="45"/>
        <v>0</v>
      </c>
      <c r="T59" s="283">
        <f t="shared" si="46"/>
        <v>0</v>
      </c>
      <c r="U59" s="283">
        <f t="shared" si="47"/>
        <v>0</v>
      </c>
      <c r="V59" s="283">
        <f t="shared" si="48"/>
        <v>0</v>
      </c>
      <c r="W59" s="283">
        <f t="shared" si="49"/>
        <v>0</v>
      </c>
      <c r="X59" s="283">
        <f t="shared" si="50"/>
        <v>4</v>
      </c>
      <c r="Y59" s="283">
        <f t="shared" si="51"/>
        <v>0</v>
      </c>
      <c r="Z59" s="283">
        <f t="shared" si="29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6">
        <v>0</v>
      </c>
      <c r="AL59" s="286" t="s">
        <v>853</v>
      </c>
      <c r="AM59" s="286" t="s">
        <v>853</v>
      </c>
      <c r="AN59" s="286" t="s">
        <v>853</v>
      </c>
      <c r="AO59" s="286" t="s">
        <v>853</v>
      </c>
      <c r="AP59" s="286" t="s">
        <v>853</v>
      </c>
      <c r="AQ59" s="286" t="s">
        <v>853</v>
      </c>
      <c r="AR59" s="286" t="s">
        <v>853</v>
      </c>
      <c r="AS59" s="286" t="s">
        <v>853</v>
      </c>
      <c r="AT59" s="283">
        <v>0</v>
      </c>
      <c r="AU59" s="283">
        <v>0</v>
      </c>
      <c r="AV59" s="283">
        <f>施設資源化量内訳!D59</f>
        <v>419</v>
      </c>
      <c r="AW59" s="283">
        <f>施設資源化量内訳!E59</f>
        <v>201</v>
      </c>
      <c r="AX59" s="283">
        <f>施設資源化量内訳!F59</f>
        <v>1</v>
      </c>
      <c r="AY59" s="283">
        <f>施設資源化量内訳!G59</f>
        <v>0</v>
      </c>
      <c r="AZ59" s="283">
        <f>施設資源化量内訳!H59</f>
        <v>73</v>
      </c>
      <c r="BA59" s="283">
        <f>施設資源化量内訳!I59</f>
        <v>73</v>
      </c>
      <c r="BB59" s="283">
        <f>施設資源化量内訳!J59</f>
        <v>33</v>
      </c>
      <c r="BC59" s="283">
        <f>施設資源化量内訳!K59</f>
        <v>0</v>
      </c>
      <c r="BD59" s="283">
        <f>施設資源化量内訳!L59</f>
        <v>16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18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0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0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4</v>
      </c>
      <c r="BQ59" s="283">
        <f>施設資源化量内訳!Y59</f>
        <v>0</v>
      </c>
      <c r="BR59" s="283">
        <f t="shared" si="30"/>
        <v>0</v>
      </c>
      <c r="BS59" s="283">
        <v>0</v>
      </c>
      <c r="BT59" s="283">
        <v>0</v>
      </c>
      <c r="BU59" s="283"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853</v>
      </c>
      <c r="CE59" s="286" t="s">
        <v>853</v>
      </c>
      <c r="CF59" s="286" t="s">
        <v>853</v>
      </c>
      <c r="CG59" s="286" t="s">
        <v>853</v>
      </c>
      <c r="CH59" s="286" t="s">
        <v>853</v>
      </c>
      <c r="CI59" s="286" t="s">
        <v>853</v>
      </c>
      <c r="CJ59" s="286" t="s">
        <v>853</v>
      </c>
      <c r="CK59" s="286" t="s">
        <v>853</v>
      </c>
      <c r="CL59" s="283">
        <v>0</v>
      </c>
      <c r="CM59" s="283">
        <v>0</v>
      </c>
      <c r="CN59" s="284" t="s">
        <v>750</v>
      </c>
    </row>
    <row r="60" spans="1:92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31"/>
        <v>897</v>
      </c>
      <c r="E60" s="283">
        <f t="shared" si="32"/>
        <v>146</v>
      </c>
      <c r="F60" s="283">
        <f t="shared" si="33"/>
        <v>1</v>
      </c>
      <c r="G60" s="283">
        <f t="shared" si="34"/>
        <v>0</v>
      </c>
      <c r="H60" s="283">
        <f t="shared" si="35"/>
        <v>87</v>
      </c>
      <c r="I60" s="283">
        <f t="shared" si="36"/>
        <v>118</v>
      </c>
      <c r="J60" s="283">
        <f t="shared" si="37"/>
        <v>17</v>
      </c>
      <c r="K60" s="283">
        <f t="shared" si="38"/>
        <v>0</v>
      </c>
      <c r="L60" s="283">
        <f t="shared" si="39"/>
        <v>0</v>
      </c>
      <c r="M60" s="283">
        <f t="shared" si="40"/>
        <v>0</v>
      </c>
      <c r="N60" s="283">
        <f t="shared" si="28"/>
        <v>39</v>
      </c>
      <c r="O60" s="283">
        <f t="shared" si="41"/>
        <v>15</v>
      </c>
      <c r="P60" s="283">
        <f t="shared" si="42"/>
        <v>0</v>
      </c>
      <c r="Q60" s="283">
        <f t="shared" si="43"/>
        <v>0</v>
      </c>
      <c r="R60" s="283">
        <f t="shared" si="44"/>
        <v>0</v>
      </c>
      <c r="S60" s="283">
        <f t="shared" si="45"/>
        <v>0</v>
      </c>
      <c r="T60" s="283">
        <f t="shared" si="46"/>
        <v>0</v>
      </c>
      <c r="U60" s="283">
        <f t="shared" si="47"/>
        <v>0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474</v>
      </c>
      <c r="Z60" s="283">
        <f t="shared" si="29"/>
        <v>162</v>
      </c>
      <c r="AA60" s="283">
        <v>146</v>
      </c>
      <c r="AB60" s="283">
        <v>1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6">
        <v>15</v>
      </c>
      <c r="AL60" s="286" t="s">
        <v>853</v>
      </c>
      <c r="AM60" s="286" t="s">
        <v>853</v>
      </c>
      <c r="AN60" s="286" t="s">
        <v>853</v>
      </c>
      <c r="AO60" s="286" t="s">
        <v>853</v>
      </c>
      <c r="AP60" s="286" t="s">
        <v>853</v>
      </c>
      <c r="AQ60" s="286" t="s">
        <v>853</v>
      </c>
      <c r="AR60" s="286" t="s">
        <v>853</v>
      </c>
      <c r="AS60" s="286" t="s">
        <v>853</v>
      </c>
      <c r="AT60" s="283">
        <v>0</v>
      </c>
      <c r="AU60" s="283">
        <v>0</v>
      </c>
      <c r="AV60" s="283">
        <f>施設資源化量内訳!D60</f>
        <v>735</v>
      </c>
      <c r="AW60" s="283">
        <f>施設資源化量内訳!E60</f>
        <v>0</v>
      </c>
      <c r="AX60" s="283">
        <f>施設資源化量内訳!F60</f>
        <v>0</v>
      </c>
      <c r="AY60" s="283">
        <f>施設資源化量内訳!G60</f>
        <v>0</v>
      </c>
      <c r="AZ60" s="283">
        <f>施設資源化量内訳!H60</f>
        <v>87</v>
      </c>
      <c r="BA60" s="283">
        <f>施設資源化量内訳!I60</f>
        <v>118</v>
      </c>
      <c r="BB60" s="283">
        <f>施設資源化量内訳!J60</f>
        <v>17</v>
      </c>
      <c r="BC60" s="283">
        <f>施設資源化量内訳!K60</f>
        <v>0</v>
      </c>
      <c r="BD60" s="283">
        <f>施設資源化量内訳!L60</f>
        <v>0</v>
      </c>
      <c r="BE60" s="283">
        <f>施設資源化量内訳!M60</f>
        <v>0</v>
      </c>
      <c r="BF60" s="283">
        <f>施設資源化量内訳!N60</f>
        <v>39</v>
      </c>
      <c r="BG60" s="283">
        <f>施設資源化量内訳!O60</f>
        <v>0</v>
      </c>
      <c r="BH60" s="283">
        <f>施設資源化量内訳!P60</f>
        <v>0</v>
      </c>
      <c r="BI60" s="283">
        <f>施設資源化量内訳!Q60</f>
        <v>0</v>
      </c>
      <c r="BJ60" s="283">
        <f>施設資源化量内訳!R60</f>
        <v>0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0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474</v>
      </c>
      <c r="BR60" s="283">
        <f t="shared" si="30"/>
        <v>0</v>
      </c>
      <c r="BS60" s="283">
        <v>0</v>
      </c>
      <c r="BT60" s="283">
        <v>0</v>
      </c>
      <c r="BU60" s="283"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853</v>
      </c>
      <c r="CE60" s="286" t="s">
        <v>853</v>
      </c>
      <c r="CF60" s="286" t="s">
        <v>853</v>
      </c>
      <c r="CG60" s="286" t="s">
        <v>853</v>
      </c>
      <c r="CH60" s="286" t="s">
        <v>853</v>
      </c>
      <c r="CI60" s="286" t="s">
        <v>853</v>
      </c>
      <c r="CJ60" s="286" t="s">
        <v>853</v>
      </c>
      <c r="CK60" s="286" t="s">
        <v>853</v>
      </c>
      <c r="CL60" s="283">
        <v>0</v>
      </c>
      <c r="CM60" s="283">
        <v>0</v>
      </c>
      <c r="CN60" s="284" t="s">
        <v>745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495</v>
      </c>
      <c r="E61" s="283">
        <f t="shared" si="32"/>
        <v>150</v>
      </c>
      <c r="F61" s="283">
        <f t="shared" si="33"/>
        <v>1</v>
      </c>
      <c r="G61" s="283">
        <f t="shared" si="34"/>
        <v>99</v>
      </c>
      <c r="H61" s="283">
        <f t="shared" si="35"/>
        <v>28</v>
      </c>
      <c r="I61" s="283">
        <f t="shared" si="36"/>
        <v>71</v>
      </c>
      <c r="J61" s="283">
        <f t="shared" si="37"/>
        <v>33</v>
      </c>
      <c r="K61" s="283">
        <f t="shared" si="38"/>
        <v>0</v>
      </c>
      <c r="L61" s="283">
        <f t="shared" si="39"/>
        <v>0</v>
      </c>
      <c r="M61" s="283">
        <f t="shared" si="40"/>
        <v>0</v>
      </c>
      <c r="N61" s="283">
        <f t="shared" si="28"/>
        <v>0</v>
      </c>
      <c r="O61" s="283">
        <f t="shared" si="41"/>
        <v>31</v>
      </c>
      <c r="P61" s="283">
        <f t="shared" si="42"/>
        <v>0</v>
      </c>
      <c r="Q61" s="283">
        <f t="shared" si="43"/>
        <v>0</v>
      </c>
      <c r="R61" s="283">
        <f t="shared" si="44"/>
        <v>0</v>
      </c>
      <c r="S61" s="283">
        <f t="shared" si="45"/>
        <v>0</v>
      </c>
      <c r="T61" s="283">
        <f t="shared" si="46"/>
        <v>0</v>
      </c>
      <c r="U61" s="283">
        <f t="shared" si="47"/>
        <v>0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82</v>
      </c>
      <c r="Z61" s="283">
        <f t="shared" si="29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6">
        <v>0</v>
      </c>
      <c r="AL61" s="286" t="s">
        <v>853</v>
      </c>
      <c r="AM61" s="286" t="s">
        <v>853</v>
      </c>
      <c r="AN61" s="286" t="s">
        <v>853</v>
      </c>
      <c r="AO61" s="286" t="s">
        <v>853</v>
      </c>
      <c r="AP61" s="286" t="s">
        <v>853</v>
      </c>
      <c r="AQ61" s="286" t="s">
        <v>853</v>
      </c>
      <c r="AR61" s="286" t="s">
        <v>853</v>
      </c>
      <c r="AS61" s="286" t="s">
        <v>853</v>
      </c>
      <c r="AT61" s="283">
        <v>0</v>
      </c>
      <c r="AU61" s="283">
        <v>0</v>
      </c>
      <c r="AV61" s="283">
        <f>施設資源化量内訳!D61</f>
        <v>495</v>
      </c>
      <c r="AW61" s="283">
        <f>施設資源化量内訳!E61</f>
        <v>150</v>
      </c>
      <c r="AX61" s="283">
        <f>施設資源化量内訳!F61</f>
        <v>1</v>
      </c>
      <c r="AY61" s="283">
        <f>施設資源化量内訳!G61</f>
        <v>99</v>
      </c>
      <c r="AZ61" s="283">
        <f>施設資源化量内訳!H61</f>
        <v>28</v>
      </c>
      <c r="BA61" s="283">
        <f>施設資源化量内訳!I61</f>
        <v>71</v>
      </c>
      <c r="BB61" s="283">
        <f>施設資源化量内訳!J61</f>
        <v>33</v>
      </c>
      <c r="BC61" s="283">
        <f>施設資源化量内訳!K61</f>
        <v>0</v>
      </c>
      <c r="BD61" s="283">
        <f>施設資源化量内訳!L61</f>
        <v>0</v>
      </c>
      <c r="BE61" s="283">
        <f>施設資源化量内訳!M61</f>
        <v>0</v>
      </c>
      <c r="BF61" s="283">
        <f>施設資源化量内訳!N61</f>
        <v>0</v>
      </c>
      <c r="BG61" s="283">
        <f>施設資源化量内訳!O61</f>
        <v>31</v>
      </c>
      <c r="BH61" s="283">
        <f>施設資源化量内訳!P61</f>
        <v>0</v>
      </c>
      <c r="BI61" s="283">
        <f>施設資源化量内訳!Q61</f>
        <v>0</v>
      </c>
      <c r="BJ61" s="283">
        <f>施設資源化量内訳!R61</f>
        <v>0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0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82</v>
      </c>
      <c r="BR61" s="283">
        <f t="shared" si="30"/>
        <v>0</v>
      </c>
      <c r="BS61" s="283">
        <v>0</v>
      </c>
      <c r="BT61" s="283">
        <v>0</v>
      </c>
      <c r="BU61" s="283"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0</v>
      </c>
      <c r="CD61" s="286" t="s">
        <v>853</v>
      </c>
      <c r="CE61" s="286" t="s">
        <v>853</v>
      </c>
      <c r="CF61" s="286" t="s">
        <v>853</v>
      </c>
      <c r="CG61" s="286" t="s">
        <v>853</v>
      </c>
      <c r="CH61" s="286" t="s">
        <v>853</v>
      </c>
      <c r="CI61" s="286" t="s">
        <v>853</v>
      </c>
      <c r="CJ61" s="286" t="s">
        <v>853</v>
      </c>
      <c r="CK61" s="286" t="s">
        <v>853</v>
      </c>
      <c r="CL61" s="283">
        <v>0</v>
      </c>
      <c r="CM61" s="283">
        <v>0</v>
      </c>
      <c r="CN61" s="284" t="s">
        <v>745</v>
      </c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61">
    <sortCondition ref="A8:A61"/>
    <sortCondition ref="B8:B61"/>
    <sortCondition ref="C8:C61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60" man="1"/>
    <brk id="47" min="1" max="60" man="1"/>
    <brk id="6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千葉県</v>
      </c>
      <c r="B7" s="293" t="str">
        <f>ごみ処理概要!B7</f>
        <v>12000</v>
      </c>
      <c r="C7" s="294" t="s">
        <v>3</v>
      </c>
      <c r="D7" s="296">
        <f t="shared" ref="D7:L7" si="0">SUM(Z7,AV7,BR7,CN7,DJ7,EF7,FB7)</f>
        <v>238368.29</v>
      </c>
      <c r="E7" s="296">
        <f t="shared" si="0"/>
        <v>21943.24</v>
      </c>
      <c r="F7" s="296">
        <f t="shared" si="0"/>
        <v>131</v>
      </c>
      <c r="G7" s="296">
        <f t="shared" si="0"/>
        <v>2018</v>
      </c>
      <c r="H7" s="296">
        <f t="shared" si="0"/>
        <v>41688.28</v>
      </c>
      <c r="I7" s="296">
        <f t="shared" si="0"/>
        <v>29121.33</v>
      </c>
      <c r="J7" s="296">
        <f t="shared" si="0"/>
        <v>14937.06</v>
      </c>
      <c r="K7" s="296">
        <f t="shared" si="0"/>
        <v>2</v>
      </c>
      <c r="L7" s="296">
        <f t="shared" si="0"/>
        <v>26220</v>
      </c>
      <c r="M7" s="296">
        <f t="shared" ref="M7" si="1">SUM(AI7,BE7,CA7,CW7,DS7,EO7,FK7)</f>
        <v>147</v>
      </c>
      <c r="N7" s="296">
        <f t="shared" ref="N7" si="2">SUM(AJ7,BF7,CB7,CX7,DT7,EP7,FL7)</f>
        <v>1240</v>
      </c>
      <c r="O7" s="296">
        <f t="shared" ref="O7:Y7" si="3">SUM(AK7,BG7,CC7,CY7,DU7,EQ7,FM7)</f>
        <v>2715.04</v>
      </c>
      <c r="P7" s="296">
        <f t="shared" si="3"/>
        <v>3627</v>
      </c>
      <c r="Q7" s="296">
        <f t="shared" si="3"/>
        <v>786</v>
      </c>
      <c r="R7" s="296">
        <f t="shared" si="3"/>
        <v>53509.58</v>
      </c>
      <c r="S7" s="296">
        <f t="shared" si="3"/>
        <v>56</v>
      </c>
      <c r="T7" s="296">
        <f t="shared" si="3"/>
        <v>261</v>
      </c>
      <c r="U7" s="296">
        <f t="shared" si="3"/>
        <v>8333</v>
      </c>
      <c r="V7" s="296">
        <f t="shared" si="3"/>
        <v>0</v>
      </c>
      <c r="W7" s="296">
        <f t="shared" si="3"/>
        <v>1671</v>
      </c>
      <c r="X7" s="296">
        <f t="shared" si="3"/>
        <v>11</v>
      </c>
      <c r="Y7" s="296">
        <f t="shared" si="3"/>
        <v>29950.760000000002</v>
      </c>
      <c r="Z7" s="296">
        <f t="shared" ref="Z7:Z38" si="4">SUM(AA7:AU7)</f>
        <v>82489.63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3</v>
      </c>
      <c r="AD7" s="296">
        <f t="shared" si="5"/>
        <v>5667.05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4</v>
      </c>
      <c r="AL7" s="300" t="s">
        <v>698</v>
      </c>
      <c r="AM7" s="300" t="s">
        <v>698</v>
      </c>
      <c r="AN7" s="296">
        <f>SUM(AN$8:AN$207)</f>
        <v>53509.58</v>
      </c>
      <c r="AO7" s="300" t="s">
        <v>698</v>
      </c>
      <c r="AP7" s="300" t="s">
        <v>698</v>
      </c>
      <c r="AQ7" s="296">
        <f>SUM(AQ$8:AQ$207)</f>
        <v>8333</v>
      </c>
      <c r="AR7" s="300" t="s">
        <v>698</v>
      </c>
      <c r="AS7" s="296">
        <f>SUM(AS$8:AS$207)</f>
        <v>1671</v>
      </c>
      <c r="AT7" s="300" t="s">
        <v>698</v>
      </c>
      <c r="AU7" s="296">
        <f>SUM(AU$8:AU$207)</f>
        <v>13302</v>
      </c>
      <c r="AV7" s="296">
        <f t="shared" ref="AV7:AV38" si="6">SUM(AW7:BQ7)</f>
        <v>37694.660000000003</v>
      </c>
      <c r="AW7" s="296">
        <f t="shared" ref="AW7:BG7" si="7">SUM(AW$8:AW$207)</f>
        <v>750.24</v>
      </c>
      <c r="AX7" s="296">
        <f t="shared" si="7"/>
        <v>0</v>
      </c>
      <c r="AY7" s="296">
        <f t="shared" si="7"/>
        <v>220</v>
      </c>
      <c r="AZ7" s="296">
        <f t="shared" si="7"/>
        <v>16548.23</v>
      </c>
      <c r="BA7" s="296">
        <f t="shared" si="7"/>
        <v>4539.33</v>
      </c>
      <c r="BB7" s="296">
        <f t="shared" si="7"/>
        <v>1451.06</v>
      </c>
      <c r="BC7" s="296">
        <f t="shared" si="7"/>
        <v>0</v>
      </c>
      <c r="BD7" s="296">
        <f t="shared" si="7"/>
        <v>6916</v>
      </c>
      <c r="BE7" s="296">
        <f t="shared" si="7"/>
        <v>0</v>
      </c>
      <c r="BF7" s="296">
        <f t="shared" si="7"/>
        <v>1021</v>
      </c>
      <c r="BG7" s="296">
        <f t="shared" si="7"/>
        <v>39.04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6209.76</v>
      </c>
      <c r="BR7" s="296">
        <f t="shared" ref="BR7:BR38" si="8">SUM(BS7:CM7)</f>
        <v>3259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3259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38" si="10">SUM(CO7:DI7)</f>
        <v>786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786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8" si="12">SUM(DK7:EE7)</f>
        <v>239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239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8" si="14">SUM(EG7:FA7)</f>
        <v>203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125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56</v>
      </c>
      <c r="EV7" s="296">
        <f>SUM(EV$8:EV$207)</f>
        <v>22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8" si="16">SUM(FC7:FW7)</f>
        <v>113697</v>
      </c>
      <c r="FC7" s="296">
        <f t="shared" ref="FC7:FO7" si="17">SUM(FC$8:FC$207)</f>
        <v>21193</v>
      </c>
      <c r="FD7" s="296">
        <f t="shared" si="17"/>
        <v>131</v>
      </c>
      <c r="FE7" s="296">
        <f t="shared" si="17"/>
        <v>1795</v>
      </c>
      <c r="FF7" s="296">
        <f t="shared" si="17"/>
        <v>19473</v>
      </c>
      <c r="FG7" s="296">
        <f t="shared" si="17"/>
        <v>24582</v>
      </c>
      <c r="FH7" s="296">
        <f t="shared" si="17"/>
        <v>13486</v>
      </c>
      <c r="FI7" s="296">
        <f t="shared" si="17"/>
        <v>2</v>
      </c>
      <c r="FJ7" s="296">
        <f t="shared" si="17"/>
        <v>19304</v>
      </c>
      <c r="FK7" s="296">
        <f t="shared" si="17"/>
        <v>147</v>
      </c>
      <c r="FL7" s="296">
        <f t="shared" si="17"/>
        <v>94</v>
      </c>
      <c r="FM7" s="296">
        <f t="shared" si="17"/>
        <v>2672</v>
      </c>
      <c r="FN7" s="296">
        <f t="shared" si="17"/>
        <v>368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11</v>
      </c>
      <c r="FW7" s="296">
        <f>SUM(FW$8:FW$207)</f>
        <v>10439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31592</v>
      </c>
      <c r="E8" s="283">
        <f t="shared" ref="E8:E39" si="19">SUM(AA8,AW8,BS8,CO8,DK8,EG8,FC8)</f>
        <v>5</v>
      </c>
      <c r="F8" s="283">
        <f t="shared" ref="F8:F39" si="20">SUM(AB8,AX8,BT8,CP8,DL8,EH8,FD8)</f>
        <v>0</v>
      </c>
      <c r="G8" s="283">
        <f t="shared" ref="G8:G39" si="21">SUM(AC8,AY8,BU8,CQ8,DM8,EI8,FE8)</f>
        <v>0</v>
      </c>
      <c r="H8" s="283">
        <f t="shared" ref="H8:H39" si="22">SUM(AD8,AZ8,BV8,CR8,DN8,EJ8,FF8)</f>
        <v>4850</v>
      </c>
      <c r="I8" s="283">
        <f t="shared" ref="I8:I39" si="23">SUM(AE8,BA8,BW8,CS8,DO8,EK8,FG8)</f>
        <v>6156</v>
      </c>
      <c r="J8" s="283">
        <f t="shared" ref="J8:J39" si="24">SUM(AF8,BB8,BX8,CT8,DP8,EL8,FH8)</f>
        <v>3389</v>
      </c>
      <c r="K8" s="283">
        <f t="shared" ref="K8:K39" si="25">SUM(AG8,BC8,BY8,CU8,DQ8,EM8,FI8)</f>
        <v>0</v>
      </c>
      <c r="L8" s="283">
        <f t="shared" ref="L8:L39" si="26">SUM(AH8,BD8,BZ8,CV8,DR8,EN8,FJ8)</f>
        <v>0</v>
      </c>
      <c r="M8" s="283">
        <f t="shared" ref="M8:M39" si="27">SUM(AI8,BE8,CA8,CW8,DS8,EO8,FK8)</f>
        <v>0</v>
      </c>
      <c r="N8" s="283">
        <f t="shared" ref="N8:N39" si="28">SUM(AJ8,BF8,CB8,CX8,DT8,EP8,FL8)</f>
        <v>0</v>
      </c>
      <c r="O8" s="283">
        <f t="shared" ref="O8:O39" si="29">SUM(AK8,BG8,CC8,CY8,DU8,EQ8,FM8)</f>
        <v>0</v>
      </c>
      <c r="P8" s="283">
        <f t="shared" ref="P8:P39" si="30">SUM(AL8,BH8,CD8,CZ8,DV8,ER8,FN8)</f>
        <v>0</v>
      </c>
      <c r="Q8" s="283">
        <f t="shared" ref="Q8:Q39" si="31">SUM(AM8,BI8,CE8,DA8,DW8,ES8,FO8)</f>
        <v>0</v>
      </c>
      <c r="R8" s="283">
        <f t="shared" ref="R8:R39" si="32">SUM(AN8,BJ8,CF8,DB8,DX8,ET8,FP8)</f>
        <v>5707</v>
      </c>
      <c r="S8" s="283">
        <f t="shared" ref="S8:S39" si="33">SUM(AO8,BK8,CG8,DC8,DY8,EU8,FQ8)</f>
        <v>0</v>
      </c>
      <c r="T8" s="283">
        <f t="shared" ref="T8:T39" si="34">SUM(AP8,BL8,CH8,DD8,DZ8,EV8,FR8)</f>
        <v>0</v>
      </c>
      <c r="U8" s="283">
        <f t="shared" ref="U8:U39" si="35">SUM(AQ8,BM8,CI8,DE8,EA8,EW8,FS8)</f>
        <v>0</v>
      </c>
      <c r="V8" s="283">
        <f t="shared" ref="V8:V39" si="36">SUM(AR8,BN8,CJ8,DF8,EB8,EX8,FT8)</f>
        <v>0</v>
      </c>
      <c r="W8" s="283">
        <f t="shared" ref="W8:W39" si="37">SUM(AS8,BO8,CK8,DG8,EC8,EY8,FU8)</f>
        <v>0</v>
      </c>
      <c r="X8" s="283">
        <f t="shared" ref="X8:X39" si="38">SUM(AT8,BP8,CL8,DH8,ED8,EZ8,FV8)</f>
        <v>0</v>
      </c>
      <c r="Y8" s="283">
        <f t="shared" ref="Y8:Y39" si="39">SUM(AU8,BQ8,CM8,DI8,EE8,FA8,FW8)</f>
        <v>11485</v>
      </c>
      <c r="Z8" s="283">
        <f t="shared" si="4"/>
        <v>8229</v>
      </c>
      <c r="AA8" s="283">
        <v>0</v>
      </c>
      <c r="AB8" s="283">
        <v>0</v>
      </c>
      <c r="AC8" s="283">
        <v>0</v>
      </c>
      <c r="AD8" s="283">
        <v>528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853</v>
      </c>
      <c r="AM8" s="286" t="s">
        <v>853</v>
      </c>
      <c r="AN8" s="283">
        <v>5707</v>
      </c>
      <c r="AO8" s="286" t="s">
        <v>853</v>
      </c>
      <c r="AP8" s="286" t="s">
        <v>853</v>
      </c>
      <c r="AQ8" s="283">
        <v>0</v>
      </c>
      <c r="AR8" s="286" t="s">
        <v>853</v>
      </c>
      <c r="AS8" s="283">
        <v>0</v>
      </c>
      <c r="AT8" s="286" t="s">
        <v>853</v>
      </c>
      <c r="AU8" s="283">
        <v>1994</v>
      </c>
      <c r="AV8" s="283">
        <f t="shared" si="6"/>
        <v>4500</v>
      </c>
      <c r="AW8" s="283">
        <v>5</v>
      </c>
      <c r="AX8" s="283">
        <v>0</v>
      </c>
      <c r="AY8" s="283">
        <v>0</v>
      </c>
      <c r="AZ8" s="283">
        <v>1760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853</v>
      </c>
      <c r="BI8" s="286" t="s">
        <v>853</v>
      </c>
      <c r="BJ8" s="286" t="s">
        <v>853</v>
      </c>
      <c r="BK8" s="286" t="s">
        <v>853</v>
      </c>
      <c r="BL8" s="286" t="s">
        <v>853</v>
      </c>
      <c r="BM8" s="286" t="s">
        <v>853</v>
      </c>
      <c r="BN8" s="286" t="s">
        <v>853</v>
      </c>
      <c r="BO8" s="286" t="s">
        <v>853</v>
      </c>
      <c r="BP8" s="286" t="s">
        <v>853</v>
      </c>
      <c r="BQ8" s="283">
        <v>2735</v>
      </c>
      <c r="BR8" s="283">
        <f t="shared" si="8"/>
        <v>0</v>
      </c>
      <c r="BS8" s="286" t="s">
        <v>853</v>
      </c>
      <c r="BT8" s="286" t="s">
        <v>853</v>
      </c>
      <c r="BU8" s="286" t="s">
        <v>853</v>
      </c>
      <c r="BV8" s="286" t="s">
        <v>853</v>
      </c>
      <c r="BW8" s="286" t="s">
        <v>853</v>
      </c>
      <c r="BX8" s="286" t="s">
        <v>853</v>
      </c>
      <c r="BY8" s="286" t="s">
        <v>853</v>
      </c>
      <c r="BZ8" s="286" t="s">
        <v>853</v>
      </c>
      <c r="CA8" s="286" t="s">
        <v>853</v>
      </c>
      <c r="CB8" s="286" t="s">
        <v>853</v>
      </c>
      <c r="CC8" s="286" t="s">
        <v>853</v>
      </c>
      <c r="CD8" s="283">
        <v>0</v>
      </c>
      <c r="CE8" s="286" t="s">
        <v>853</v>
      </c>
      <c r="CF8" s="286" t="s">
        <v>853</v>
      </c>
      <c r="CG8" s="286" t="s">
        <v>853</v>
      </c>
      <c r="CH8" s="286" t="s">
        <v>853</v>
      </c>
      <c r="CI8" s="286" t="s">
        <v>853</v>
      </c>
      <c r="CJ8" s="286" t="s">
        <v>853</v>
      </c>
      <c r="CK8" s="286" t="s">
        <v>853</v>
      </c>
      <c r="CL8" s="286" t="s">
        <v>853</v>
      </c>
      <c r="CM8" s="283">
        <v>0</v>
      </c>
      <c r="CN8" s="283">
        <f t="shared" si="10"/>
        <v>0</v>
      </c>
      <c r="CO8" s="286" t="s">
        <v>853</v>
      </c>
      <c r="CP8" s="286" t="s">
        <v>853</v>
      </c>
      <c r="CQ8" s="286" t="s">
        <v>853</v>
      </c>
      <c r="CR8" s="286" t="s">
        <v>853</v>
      </c>
      <c r="CS8" s="286" t="s">
        <v>853</v>
      </c>
      <c r="CT8" s="286" t="s">
        <v>853</v>
      </c>
      <c r="CU8" s="286" t="s">
        <v>853</v>
      </c>
      <c r="CV8" s="286" t="s">
        <v>853</v>
      </c>
      <c r="CW8" s="286" t="s">
        <v>853</v>
      </c>
      <c r="CX8" s="286" t="s">
        <v>853</v>
      </c>
      <c r="CY8" s="286" t="s">
        <v>853</v>
      </c>
      <c r="CZ8" s="286" t="s">
        <v>853</v>
      </c>
      <c r="DA8" s="283">
        <v>0</v>
      </c>
      <c r="DB8" s="286" t="s">
        <v>853</v>
      </c>
      <c r="DC8" s="286" t="s">
        <v>853</v>
      </c>
      <c r="DD8" s="286" t="s">
        <v>853</v>
      </c>
      <c r="DE8" s="286" t="s">
        <v>853</v>
      </c>
      <c r="DF8" s="286" t="s">
        <v>853</v>
      </c>
      <c r="DG8" s="286" t="s">
        <v>853</v>
      </c>
      <c r="DH8" s="286" t="s">
        <v>853</v>
      </c>
      <c r="DI8" s="283">
        <v>0</v>
      </c>
      <c r="DJ8" s="283">
        <f t="shared" si="12"/>
        <v>0</v>
      </c>
      <c r="DK8" s="286" t="s">
        <v>853</v>
      </c>
      <c r="DL8" s="286" t="s">
        <v>853</v>
      </c>
      <c r="DM8" s="286" t="s">
        <v>853</v>
      </c>
      <c r="DN8" s="286" t="s">
        <v>853</v>
      </c>
      <c r="DO8" s="286" t="s">
        <v>853</v>
      </c>
      <c r="DP8" s="286" t="s">
        <v>853</v>
      </c>
      <c r="DQ8" s="286" t="s">
        <v>853</v>
      </c>
      <c r="DR8" s="286" t="s">
        <v>853</v>
      </c>
      <c r="DS8" s="286" t="s">
        <v>853</v>
      </c>
      <c r="DT8" s="286" t="s">
        <v>853</v>
      </c>
      <c r="DU8" s="286" t="s">
        <v>853</v>
      </c>
      <c r="DV8" s="283">
        <v>0</v>
      </c>
      <c r="DW8" s="286" t="s">
        <v>853</v>
      </c>
      <c r="DX8" s="286" t="s">
        <v>853</v>
      </c>
      <c r="DY8" s="286" t="s">
        <v>853</v>
      </c>
      <c r="DZ8" s="283">
        <v>0</v>
      </c>
      <c r="EA8" s="286" t="s">
        <v>853</v>
      </c>
      <c r="EB8" s="286" t="s">
        <v>853</v>
      </c>
      <c r="EC8" s="286" t="s">
        <v>853</v>
      </c>
      <c r="ED8" s="286" t="s">
        <v>853</v>
      </c>
      <c r="EE8" s="283">
        <v>0</v>
      </c>
      <c r="EF8" s="283">
        <f t="shared" si="14"/>
        <v>0</v>
      </c>
      <c r="EG8" s="283">
        <v>0</v>
      </c>
      <c r="EH8" s="286" t="s">
        <v>853</v>
      </c>
      <c r="EI8" s="286" t="s">
        <v>853</v>
      </c>
      <c r="EJ8" s="283">
        <v>0</v>
      </c>
      <c r="EK8" s="286" t="s">
        <v>853</v>
      </c>
      <c r="EL8" s="286" t="s">
        <v>853</v>
      </c>
      <c r="EM8" s="286" t="s">
        <v>853</v>
      </c>
      <c r="EN8" s="283">
        <v>0</v>
      </c>
      <c r="EO8" s="283">
        <v>0</v>
      </c>
      <c r="EP8" s="283">
        <v>0</v>
      </c>
      <c r="EQ8" s="286" t="s">
        <v>853</v>
      </c>
      <c r="ER8" s="286" t="s">
        <v>853</v>
      </c>
      <c r="ES8" s="286" t="s">
        <v>853</v>
      </c>
      <c r="ET8" s="286" t="s">
        <v>853</v>
      </c>
      <c r="EU8" s="283">
        <v>0</v>
      </c>
      <c r="EV8" s="283">
        <v>0</v>
      </c>
      <c r="EW8" s="286" t="s">
        <v>853</v>
      </c>
      <c r="EX8" s="286" t="s">
        <v>853</v>
      </c>
      <c r="EY8" s="286" t="s">
        <v>853</v>
      </c>
      <c r="EZ8" s="283">
        <v>0</v>
      </c>
      <c r="FA8" s="283">
        <v>0</v>
      </c>
      <c r="FB8" s="283">
        <f t="shared" si="16"/>
        <v>18863</v>
      </c>
      <c r="FC8" s="283">
        <v>0</v>
      </c>
      <c r="FD8" s="283">
        <v>0</v>
      </c>
      <c r="FE8" s="283">
        <v>0</v>
      </c>
      <c r="FF8" s="283">
        <v>2562</v>
      </c>
      <c r="FG8" s="283">
        <v>6156</v>
      </c>
      <c r="FH8" s="283">
        <v>3389</v>
      </c>
      <c r="FI8" s="283">
        <v>0</v>
      </c>
      <c r="FJ8" s="283">
        <v>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853</v>
      </c>
      <c r="FQ8" s="286" t="s">
        <v>853</v>
      </c>
      <c r="FR8" s="286" t="s">
        <v>853</v>
      </c>
      <c r="FS8" s="283">
        <v>0</v>
      </c>
      <c r="FT8" s="283">
        <v>0</v>
      </c>
      <c r="FU8" s="283">
        <v>0</v>
      </c>
      <c r="FV8" s="283">
        <v>0</v>
      </c>
      <c r="FW8" s="283">
        <v>6756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2786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437</v>
      </c>
      <c r="I9" s="283">
        <f t="shared" si="23"/>
        <v>0</v>
      </c>
      <c r="J9" s="283">
        <f t="shared" si="24"/>
        <v>152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2197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2457</v>
      </c>
      <c r="AA9" s="283">
        <v>0</v>
      </c>
      <c r="AB9" s="283">
        <v>0</v>
      </c>
      <c r="AC9" s="283">
        <v>0</v>
      </c>
      <c r="AD9" s="283">
        <v>260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853</v>
      </c>
      <c r="AM9" s="286" t="s">
        <v>853</v>
      </c>
      <c r="AN9" s="283">
        <v>2197</v>
      </c>
      <c r="AO9" s="286" t="s">
        <v>853</v>
      </c>
      <c r="AP9" s="286" t="s">
        <v>853</v>
      </c>
      <c r="AQ9" s="283">
        <v>0</v>
      </c>
      <c r="AR9" s="286" t="s">
        <v>853</v>
      </c>
      <c r="AS9" s="283">
        <v>0</v>
      </c>
      <c r="AT9" s="286" t="s">
        <v>853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853</v>
      </c>
      <c r="BI9" s="286" t="s">
        <v>853</v>
      </c>
      <c r="BJ9" s="286" t="s">
        <v>853</v>
      </c>
      <c r="BK9" s="286" t="s">
        <v>853</v>
      </c>
      <c r="BL9" s="286" t="s">
        <v>853</v>
      </c>
      <c r="BM9" s="286" t="s">
        <v>853</v>
      </c>
      <c r="BN9" s="286" t="s">
        <v>853</v>
      </c>
      <c r="BO9" s="286" t="s">
        <v>853</v>
      </c>
      <c r="BP9" s="286" t="s">
        <v>853</v>
      </c>
      <c r="BQ9" s="283">
        <v>0</v>
      </c>
      <c r="BR9" s="283">
        <f t="shared" si="8"/>
        <v>0</v>
      </c>
      <c r="BS9" s="286" t="s">
        <v>853</v>
      </c>
      <c r="BT9" s="286" t="s">
        <v>853</v>
      </c>
      <c r="BU9" s="286" t="s">
        <v>853</v>
      </c>
      <c r="BV9" s="286" t="s">
        <v>853</v>
      </c>
      <c r="BW9" s="286" t="s">
        <v>853</v>
      </c>
      <c r="BX9" s="286" t="s">
        <v>853</v>
      </c>
      <c r="BY9" s="286" t="s">
        <v>853</v>
      </c>
      <c r="BZ9" s="286" t="s">
        <v>853</v>
      </c>
      <c r="CA9" s="286" t="s">
        <v>853</v>
      </c>
      <c r="CB9" s="286" t="s">
        <v>853</v>
      </c>
      <c r="CC9" s="286" t="s">
        <v>853</v>
      </c>
      <c r="CD9" s="283">
        <v>0</v>
      </c>
      <c r="CE9" s="286" t="s">
        <v>853</v>
      </c>
      <c r="CF9" s="286" t="s">
        <v>853</v>
      </c>
      <c r="CG9" s="286" t="s">
        <v>853</v>
      </c>
      <c r="CH9" s="286" t="s">
        <v>853</v>
      </c>
      <c r="CI9" s="286" t="s">
        <v>853</v>
      </c>
      <c r="CJ9" s="286" t="s">
        <v>853</v>
      </c>
      <c r="CK9" s="286" t="s">
        <v>853</v>
      </c>
      <c r="CL9" s="286" t="s">
        <v>853</v>
      </c>
      <c r="CM9" s="283">
        <v>0</v>
      </c>
      <c r="CN9" s="283">
        <f t="shared" si="10"/>
        <v>0</v>
      </c>
      <c r="CO9" s="286" t="s">
        <v>853</v>
      </c>
      <c r="CP9" s="286" t="s">
        <v>853</v>
      </c>
      <c r="CQ9" s="286" t="s">
        <v>853</v>
      </c>
      <c r="CR9" s="286" t="s">
        <v>853</v>
      </c>
      <c r="CS9" s="286" t="s">
        <v>853</v>
      </c>
      <c r="CT9" s="286" t="s">
        <v>853</v>
      </c>
      <c r="CU9" s="286" t="s">
        <v>853</v>
      </c>
      <c r="CV9" s="286" t="s">
        <v>853</v>
      </c>
      <c r="CW9" s="286" t="s">
        <v>853</v>
      </c>
      <c r="CX9" s="286" t="s">
        <v>853</v>
      </c>
      <c r="CY9" s="286" t="s">
        <v>853</v>
      </c>
      <c r="CZ9" s="286" t="s">
        <v>853</v>
      </c>
      <c r="DA9" s="283">
        <v>0</v>
      </c>
      <c r="DB9" s="286" t="s">
        <v>853</v>
      </c>
      <c r="DC9" s="286" t="s">
        <v>853</v>
      </c>
      <c r="DD9" s="286" t="s">
        <v>853</v>
      </c>
      <c r="DE9" s="286" t="s">
        <v>853</v>
      </c>
      <c r="DF9" s="286" t="s">
        <v>853</v>
      </c>
      <c r="DG9" s="286" t="s">
        <v>853</v>
      </c>
      <c r="DH9" s="286" t="s">
        <v>853</v>
      </c>
      <c r="DI9" s="283">
        <v>0</v>
      </c>
      <c r="DJ9" s="283">
        <f t="shared" si="12"/>
        <v>0</v>
      </c>
      <c r="DK9" s="286" t="s">
        <v>853</v>
      </c>
      <c r="DL9" s="286" t="s">
        <v>853</v>
      </c>
      <c r="DM9" s="286" t="s">
        <v>853</v>
      </c>
      <c r="DN9" s="286" t="s">
        <v>853</v>
      </c>
      <c r="DO9" s="286" t="s">
        <v>853</v>
      </c>
      <c r="DP9" s="286" t="s">
        <v>853</v>
      </c>
      <c r="DQ9" s="286" t="s">
        <v>853</v>
      </c>
      <c r="DR9" s="286" t="s">
        <v>853</v>
      </c>
      <c r="DS9" s="286" t="s">
        <v>853</v>
      </c>
      <c r="DT9" s="286" t="s">
        <v>853</v>
      </c>
      <c r="DU9" s="286" t="s">
        <v>853</v>
      </c>
      <c r="DV9" s="283">
        <v>0</v>
      </c>
      <c r="DW9" s="286" t="s">
        <v>853</v>
      </c>
      <c r="DX9" s="286" t="s">
        <v>853</v>
      </c>
      <c r="DY9" s="286" t="s">
        <v>853</v>
      </c>
      <c r="DZ9" s="283">
        <v>0</v>
      </c>
      <c r="EA9" s="286" t="s">
        <v>853</v>
      </c>
      <c r="EB9" s="286" t="s">
        <v>853</v>
      </c>
      <c r="EC9" s="286" t="s">
        <v>853</v>
      </c>
      <c r="ED9" s="286" t="s">
        <v>853</v>
      </c>
      <c r="EE9" s="283">
        <v>0</v>
      </c>
      <c r="EF9" s="283">
        <f t="shared" si="14"/>
        <v>0</v>
      </c>
      <c r="EG9" s="283">
        <v>0</v>
      </c>
      <c r="EH9" s="286" t="s">
        <v>853</v>
      </c>
      <c r="EI9" s="286" t="s">
        <v>853</v>
      </c>
      <c r="EJ9" s="283">
        <v>0</v>
      </c>
      <c r="EK9" s="286" t="s">
        <v>853</v>
      </c>
      <c r="EL9" s="286" t="s">
        <v>853</v>
      </c>
      <c r="EM9" s="286" t="s">
        <v>853</v>
      </c>
      <c r="EN9" s="283">
        <v>0</v>
      </c>
      <c r="EO9" s="283">
        <v>0</v>
      </c>
      <c r="EP9" s="283">
        <v>0</v>
      </c>
      <c r="EQ9" s="286" t="s">
        <v>853</v>
      </c>
      <c r="ER9" s="286" t="s">
        <v>853</v>
      </c>
      <c r="ES9" s="286" t="s">
        <v>853</v>
      </c>
      <c r="ET9" s="286" t="s">
        <v>853</v>
      </c>
      <c r="EU9" s="283">
        <v>0</v>
      </c>
      <c r="EV9" s="283">
        <v>0</v>
      </c>
      <c r="EW9" s="286" t="s">
        <v>853</v>
      </c>
      <c r="EX9" s="286" t="s">
        <v>853</v>
      </c>
      <c r="EY9" s="286" t="s">
        <v>853</v>
      </c>
      <c r="EZ9" s="283">
        <v>0</v>
      </c>
      <c r="FA9" s="283">
        <v>0</v>
      </c>
      <c r="FB9" s="283">
        <f t="shared" si="16"/>
        <v>329</v>
      </c>
      <c r="FC9" s="283">
        <v>0</v>
      </c>
      <c r="FD9" s="283">
        <v>0</v>
      </c>
      <c r="FE9" s="283">
        <v>0</v>
      </c>
      <c r="FF9" s="283">
        <v>177</v>
      </c>
      <c r="FG9" s="283">
        <v>0</v>
      </c>
      <c r="FH9" s="283">
        <v>152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853</v>
      </c>
      <c r="FQ9" s="286" t="s">
        <v>853</v>
      </c>
      <c r="FR9" s="286" t="s">
        <v>853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14997</v>
      </c>
      <c r="E10" s="283">
        <f t="shared" si="19"/>
        <v>8</v>
      </c>
      <c r="F10" s="283">
        <f t="shared" si="20"/>
        <v>0</v>
      </c>
      <c r="G10" s="283">
        <f t="shared" si="21"/>
        <v>0</v>
      </c>
      <c r="H10" s="283">
        <f t="shared" si="22"/>
        <v>3030</v>
      </c>
      <c r="I10" s="283">
        <f t="shared" si="23"/>
        <v>2225</v>
      </c>
      <c r="J10" s="283">
        <f t="shared" si="24"/>
        <v>1012</v>
      </c>
      <c r="K10" s="283">
        <f t="shared" si="25"/>
        <v>0</v>
      </c>
      <c r="L10" s="283">
        <f t="shared" si="26"/>
        <v>3547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5175</v>
      </c>
      <c r="Z10" s="283">
        <f t="shared" si="4"/>
        <v>4899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853</v>
      </c>
      <c r="AM10" s="286" t="s">
        <v>853</v>
      </c>
      <c r="AN10" s="283">
        <v>0</v>
      </c>
      <c r="AO10" s="286" t="s">
        <v>853</v>
      </c>
      <c r="AP10" s="286" t="s">
        <v>853</v>
      </c>
      <c r="AQ10" s="283">
        <v>0</v>
      </c>
      <c r="AR10" s="286" t="s">
        <v>853</v>
      </c>
      <c r="AS10" s="283">
        <v>0</v>
      </c>
      <c r="AT10" s="286" t="s">
        <v>853</v>
      </c>
      <c r="AU10" s="283">
        <v>4899</v>
      </c>
      <c r="AV10" s="283">
        <f t="shared" si="6"/>
        <v>1572</v>
      </c>
      <c r="AW10" s="283">
        <v>0</v>
      </c>
      <c r="AX10" s="283">
        <v>0</v>
      </c>
      <c r="AY10" s="283">
        <v>0</v>
      </c>
      <c r="AZ10" s="283">
        <v>1572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853</v>
      </c>
      <c r="BI10" s="286" t="s">
        <v>853</v>
      </c>
      <c r="BJ10" s="286" t="s">
        <v>853</v>
      </c>
      <c r="BK10" s="286" t="s">
        <v>853</v>
      </c>
      <c r="BL10" s="286" t="s">
        <v>853</v>
      </c>
      <c r="BM10" s="286" t="s">
        <v>853</v>
      </c>
      <c r="BN10" s="286" t="s">
        <v>853</v>
      </c>
      <c r="BO10" s="286" t="s">
        <v>853</v>
      </c>
      <c r="BP10" s="286" t="s">
        <v>853</v>
      </c>
      <c r="BQ10" s="283">
        <v>0</v>
      </c>
      <c r="BR10" s="283">
        <f t="shared" si="8"/>
        <v>0</v>
      </c>
      <c r="BS10" s="286" t="s">
        <v>853</v>
      </c>
      <c r="BT10" s="286" t="s">
        <v>853</v>
      </c>
      <c r="BU10" s="286" t="s">
        <v>853</v>
      </c>
      <c r="BV10" s="286" t="s">
        <v>853</v>
      </c>
      <c r="BW10" s="286" t="s">
        <v>853</v>
      </c>
      <c r="BX10" s="286" t="s">
        <v>853</v>
      </c>
      <c r="BY10" s="286" t="s">
        <v>853</v>
      </c>
      <c r="BZ10" s="286" t="s">
        <v>853</v>
      </c>
      <c r="CA10" s="286" t="s">
        <v>853</v>
      </c>
      <c r="CB10" s="286" t="s">
        <v>853</v>
      </c>
      <c r="CC10" s="286" t="s">
        <v>853</v>
      </c>
      <c r="CD10" s="283">
        <v>0</v>
      </c>
      <c r="CE10" s="286" t="s">
        <v>853</v>
      </c>
      <c r="CF10" s="286" t="s">
        <v>853</v>
      </c>
      <c r="CG10" s="286" t="s">
        <v>853</v>
      </c>
      <c r="CH10" s="286" t="s">
        <v>853</v>
      </c>
      <c r="CI10" s="286" t="s">
        <v>853</v>
      </c>
      <c r="CJ10" s="286" t="s">
        <v>853</v>
      </c>
      <c r="CK10" s="286" t="s">
        <v>853</v>
      </c>
      <c r="CL10" s="286" t="s">
        <v>853</v>
      </c>
      <c r="CM10" s="283">
        <v>0</v>
      </c>
      <c r="CN10" s="283">
        <f t="shared" si="10"/>
        <v>0</v>
      </c>
      <c r="CO10" s="286" t="s">
        <v>853</v>
      </c>
      <c r="CP10" s="286" t="s">
        <v>853</v>
      </c>
      <c r="CQ10" s="286" t="s">
        <v>853</v>
      </c>
      <c r="CR10" s="286" t="s">
        <v>853</v>
      </c>
      <c r="CS10" s="286" t="s">
        <v>853</v>
      </c>
      <c r="CT10" s="286" t="s">
        <v>853</v>
      </c>
      <c r="CU10" s="286" t="s">
        <v>853</v>
      </c>
      <c r="CV10" s="286" t="s">
        <v>853</v>
      </c>
      <c r="CW10" s="286" t="s">
        <v>853</v>
      </c>
      <c r="CX10" s="286" t="s">
        <v>853</v>
      </c>
      <c r="CY10" s="286" t="s">
        <v>853</v>
      </c>
      <c r="CZ10" s="286" t="s">
        <v>853</v>
      </c>
      <c r="DA10" s="283">
        <v>0</v>
      </c>
      <c r="DB10" s="286" t="s">
        <v>853</v>
      </c>
      <c r="DC10" s="286" t="s">
        <v>853</v>
      </c>
      <c r="DD10" s="286" t="s">
        <v>853</v>
      </c>
      <c r="DE10" s="286" t="s">
        <v>853</v>
      </c>
      <c r="DF10" s="286" t="s">
        <v>853</v>
      </c>
      <c r="DG10" s="286" t="s">
        <v>853</v>
      </c>
      <c r="DH10" s="286" t="s">
        <v>853</v>
      </c>
      <c r="DI10" s="283">
        <v>0</v>
      </c>
      <c r="DJ10" s="283">
        <f t="shared" si="12"/>
        <v>0</v>
      </c>
      <c r="DK10" s="286" t="s">
        <v>853</v>
      </c>
      <c r="DL10" s="286" t="s">
        <v>853</v>
      </c>
      <c r="DM10" s="286" t="s">
        <v>853</v>
      </c>
      <c r="DN10" s="286" t="s">
        <v>853</v>
      </c>
      <c r="DO10" s="286" t="s">
        <v>853</v>
      </c>
      <c r="DP10" s="286" t="s">
        <v>853</v>
      </c>
      <c r="DQ10" s="286" t="s">
        <v>853</v>
      </c>
      <c r="DR10" s="286" t="s">
        <v>853</v>
      </c>
      <c r="DS10" s="286" t="s">
        <v>853</v>
      </c>
      <c r="DT10" s="286" t="s">
        <v>853</v>
      </c>
      <c r="DU10" s="286" t="s">
        <v>853</v>
      </c>
      <c r="DV10" s="283">
        <v>0</v>
      </c>
      <c r="DW10" s="286" t="s">
        <v>853</v>
      </c>
      <c r="DX10" s="286" t="s">
        <v>853</v>
      </c>
      <c r="DY10" s="286" t="s">
        <v>853</v>
      </c>
      <c r="DZ10" s="283">
        <v>0</v>
      </c>
      <c r="EA10" s="286" t="s">
        <v>853</v>
      </c>
      <c r="EB10" s="286" t="s">
        <v>853</v>
      </c>
      <c r="EC10" s="286" t="s">
        <v>853</v>
      </c>
      <c r="ED10" s="286" t="s">
        <v>853</v>
      </c>
      <c r="EE10" s="283">
        <v>0</v>
      </c>
      <c r="EF10" s="283">
        <f t="shared" si="14"/>
        <v>0</v>
      </c>
      <c r="EG10" s="283">
        <v>0</v>
      </c>
      <c r="EH10" s="286" t="s">
        <v>853</v>
      </c>
      <c r="EI10" s="286" t="s">
        <v>853</v>
      </c>
      <c r="EJ10" s="283">
        <v>0</v>
      </c>
      <c r="EK10" s="286" t="s">
        <v>853</v>
      </c>
      <c r="EL10" s="286" t="s">
        <v>853</v>
      </c>
      <c r="EM10" s="286" t="s">
        <v>853</v>
      </c>
      <c r="EN10" s="283">
        <v>0</v>
      </c>
      <c r="EO10" s="283">
        <v>0</v>
      </c>
      <c r="EP10" s="283">
        <v>0</v>
      </c>
      <c r="EQ10" s="286" t="s">
        <v>853</v>
      </c>
      <c r="ER10" s="286" t="s">
        <v>853</v>
      </c>
      <c r="ES10" s="286" t="s">
        <v>853</v>
      </c>
      <c r="ET10" s="286" t="s">
        <v>853</v>
      </c>
      <c r="EU10" s="283">
        <v>0</v>
      </c>
      <c r="EV10" s="283">
        <v>0</v>
      </c>
      <c r="EW10" s="286" t="s">
        <v>853</v>
      </c>
      <c r="EX10" s="286" t="s">
        <v>853</v>
      </c>
      <c r="EY10" s="286" t="s">
        <v>853</v>
      </c>
      <c r="EZ10" s="283">
        <v>0</v>
      </c>
      <c r="FA10" s="283">
        <v>0</v>
      </c>
      <c r="FB10" s="283">
        <f t="shared" si="16"/>
        <v>8526</v>
      </c>
      <c r="FC10" s="283">
        <v>8</v>
      </c>
      <c r="FD10" s="283">
        <v>0</v>
      </c>
      <c r="FE10" s="283">
        <v>0</v>
      </c>
      <c r="FF10" s="283">
        <v>1458</v>
      </c>
      <c r="FG10" s="283">
        <v>2225</v>
      </c>
      <c r="FH10" s="283">
        <v>1012</v>
      </c>
      <c r="FI10" s="283">
        <v>0</v>
      </c>
      <c r="FJ10" s="283">
        <v>3547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853</v>
      </c>
      <c r="FQ10" s="286" t="s">
        <v>853</v>
      </c>
      <c r="FR10" s="286" t="s">
        <v>853</v>
      </c>
      <c r="FS10" s="283">
        <v>0</v>
      </c>
      <c r="FT10" s="283">
        <v>0</v>
      </c>
      <c r="FU10" s="283">
        <v>0</v>
      </c>
      <c r="FV10" s="283">
        <v>0</v>
      </c>
      <c r="FW10" s="283">
        <v>276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25793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4887</v>
      </c>
      <c r="I11" s="283">
        <f t="shared" si="23"/>
        <v>4456</v>
      </c>
      <c r="J11" s="283">
        <f t="shared" si="24"/>
        <v>1863</v>
      </c>
      <c r="K11" s="283">
        <f t="shared" si="25"/>
        <v>0</v>
      </c>
      <c r="L11" s="283">
        <f t="shared" si="26"/>
        <v>1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68</v>
      </c>
      <c r="Q11" s="283">
        <f t="shared" si="31"/>
        <v>663</v>
      </c>
      <c r="R11" s="283">
        <f t="shared" si="32"/>
        <v>7915</v>
      </c>
      <c r="S11" s="283">
        <f t="shared" si="33"/>
        <v>0</v>
      </c>
      <c r="T11" s="283">
        <f t="shared" si="34"/>
        <v>239</v>
      </c>
      <c r="U11" s="283">
        <f t="shared" si="35"/>
        <v>2562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3139</v>
      </c>
      <c r="Z11" s="283">
        <f t="shared" si="4"/>
        <v>11975</v>
      </c>
      <c r="AA11" s="283">
        <v>0</v>
      </c>
      <c r="AB11" s="283">
        <v>0</v>
      </c>
      <c r="AC11" s="283">
        <v>0</v>
      </c>
      <c r="AD11" s="283">
        <v>1145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853</v>
      </c>
      <c r="AM11" s="286" t="s">
        <v>853</v>
      </c>
      <c r="AN11" s="283">
        <v>7915</v>
      </c>
      <c r="AO11" s="286" t="s">
        <v>853</v>
      </c>
      <c r="AP11" s="286" t="s">
        <v>853</v>
      </c>
      <c r="AQ11" s="283">
        <v>2562</v>
      </c>
      <c r="AR11" s="286" t="s">
        <v>853</v>
      </c>
      <c r="AS11" s="283">
        <v>0</v>
      </c>
      <c r="AT11" s="286" t="s">
        <v>853</v>
      </c>
      <c r="AU11" s="283">
        <v>353</v>
      </c>
      <c r="AV11" s="283">
        <f t="shared" si="6"/>
        <v>4402</v>
      </c>
      <c r="AW11" s="283">
        <v>0</v>
      </c>
      <c r="AX11" s="283">
        <v>0</v>
      </c>
      <c r="AY11" s="283">
        <v>0</v>
      </c>
      <c r="AZ11" s="283">
        <v>1600</v>
      </c>
      <c r="BA11" s="283">
        <v>15</v>
      </c>
      <c r="BB11" s="283">
        <v>0</v>
      </c>
      <c r="BC11" s="283">
        <v>0</v>
      </c>
      <c r="BD11" s="283">
        <v>1</v>
      </c>
      <c r="BE11" s="283">
        <v>0</v>
      </c>
      <c r="BF11" s="283">
        <v>0</v>
      </c>
      <c r="BG11" s="283">
        <v>0</v>
      </c>
      <c r="BH11" s="286" t="s">
        <v>853</v>
      </c>
      <c r="BI11" s="286" t="s">
        <v>853</v>
      </c>
      <c r="BJ11" s="286" t="s">
        <v>853</v>
      </c>
      <c r="BK11" s="286" t="s">
        <v>853</v>
      </c>
      <c r="BL11" s="286" t="s">
        <v>853</v>
      </c>
      <c r="BM11" s="286" t="s">
        <v>853</v>
      </c>
      <c r="BN11" s="286" t="s">
        <v>853</v>
      </c>
      <c r="BO11" s="286" t="s">
        <v>853</v>
      </c>
      <c r="BP11" s="286" t="s">
        <v>853</v>
      </c>
      <c r="BQ11" s="283">
        <v>2786</v>
      </c>
      <c r="BR11" s="283">
        <f t="shared" si="8"/>
        <v>68</v>
      </c>
      <c r="BS11" s="286" t="s">
        <v>853</v>
      </c>
      <c r="BT11" s="286" t="s">
        <v>853</v>
      </c>
      <c r="BU11" s="286" t="s">
        <v>853</v>
      </c>
      <c r="BV11" s="286" t="s">
        <v>853</v>
      </c>
      <c r="BW11" s="286" t="s">
        <v>853</v>
      </c>
      <c r="BX11" s="286" t="s">
        <v>853</v>
      </c>
      <c r="BY11" s="286" t="s">
        <v>853</v>
      </c>
      <c r="BZ11" s="286" t="s">
        <v>853</v>
      </c>
      <c r="CA11" s="286" t="s">
        <v>853</v>
      </c>
      <c r="CB11" s="286" t="s">
        <v>853</v>
      </c>
      <c r="CC11" s="286" t="s">
        <v>853</v>
      </c>
      <c r="CD11" s="283">
        <v>68</v>
      </c>
      <c r="CE11" s="286" t="s">
        <v>853</v>
      </c>
      <c r="CF11" s="286" t="s">
        <v>853</v>
      </c>
      <c r="CG11" s="286" t="s">
        <v>853</v>
      </c>
      <c r="CH11" s="286" t="s">
        <v>853</v>
      </c>
      <c r="CI11" s="286" t="s">
        <v>853</v>
      </c>
      <c r="CJ11" s="286" t="s">
        <v>853</v>
      </c>
      <c r="CK11" s="286" t="s">
        <v>853</v>
      </c>
      <c r="CL11" s="286" t="s">
        <v>853</v>
      </c>
      <c r="CM11" s="283">
        <v>0</v>
      </c>
      <c r="CN11" s="283">
        <f t="shared" si="10"/>
        <v>663</v>
      </c>
      <c r="CO11" s="286" t="s">
        <v>853</v>
      </c>
      <c r="CP11" s="286" t="s">
        <v>853</v>
      </c>
      <c r="CQ11" s="286" t="s">
        <v>853</v>
      </c>
      <c r="CR11" s="286" t="s">
        <v>853</v>
      </c>
      <c r="CS11" s="286" t="s">
        <v>853</v>
      </c>
      <c r="CT11" s="286" t="s">
        <v>853</v>
      </c>
      <c r="CU11" s="286" t="s">
        <v>853</v>
      </c>
      <c r="CV11" s="286" t="s">
        <v>853</v>
      </c>
      <c r="CW11" s="286" t="s">
        <v>853</v>
      </c>
      <c r="CX11" s="286" t="s">
        <v>853</v>
      </c>
      <c r="CY11" s="286" t="s">
        <v>853</v>
      </c>
      <c r="CZ11" s="286" t="s">
        <v>853</v>
      </c>
      <c r="DA11" s="283">
        <v>663</v>
      </c>
      <c r="DB11" s="286" t="s">
        <v>853</v>
      </c>
      <c r="DC11" s="286" t="s">
        <v>853</v>
      </c>
      <c r="DD11" s="286" t="s">
        <v>853</v>
      </c>
      <c r="DE11" s="286" t="s">
        <v>853</v>
      </c>
      <c r="DF11" s="286" t="s">
        <v>853</v>
      </c>
      <c r="DG11" s="286" t="s">
        <v>853</v>
      </c>
      <c r="DH11" s="286" t="s">
        <v>853</v>
      </c>
      <c r="DI11" s="283">
        <v>0</v>
      </c>
      <c r="DJ11" s="283">
        <f t="shared" si="12"/>
        <v>239</v>
      </c>
      <c r="DK11" s="286" t="s">
        <v>853</v>
      </c>
      <c r="DL11" s="286" t="s">
        <v>853</v>
      </c>
      <c r="DM11" s="286" t="s">
        <v>853</v>
      </c>
      <c r="DN11" s="286" t="s">
        <v>853</v>
      </c>
      <c r="DO11" s="286" t="s">
        <v>853</v>
      </c>
      <c r="DP11" s="286" t="s">
        <v>853</v>
      </c>
      <c r="DQ11" s="286" t="s">
        <v>853</v>
      </c>
      <c r="DR11" s="286" t="s">
        <v>853</v>
      </c>
      <c r="DS11" s="286" t="s">
        <v>853</v>
      </c>
      <c r="DT11" s="286" t="s">
        <v>853</v>
      </c>
      <c r="DU11" s="286" t="s">
        <v>853</v>
      </c>
      <c r="DV11" s="283">
        <v>0</v>
      </c>
      <c r="DW11" s="286" t="s">
        <v>853</v>
      </c>
      <c r="DX11" s="286" t="s">
        <v>853</v>
      </c>
      <c r="DY11" s="286" t="s">
        <v>853</v>
      </c>
      <c r="DZ11" s="283">
        <v>239</v>
      </c>
      <c r="EA11" s="286" t="s">
        <v>853</v>
      </c>
      <c r="EB11" s="286" t="s">
        <v>853</v>
      </c>
      <c r="EC11" s="286" t="s">
        <v>853</v>
      </c>
      <c r="ED11" s="286" t="s">
        <v>853</v>
      </c>
      <c r="EE11" s="283">
        <v>0</v>
      </c>
      <c r="EF11" s="283">
        <f t="shared" si="14"/>
        <v>0</v>
      </c>
      <c r="EG11" s="283">
        <v>0</v>
      </c>
      <c r="EH11" s="286" t="s">
        <v>853</v>
      </c>
      <c r="EI11" s="286" t="s">
        <v>853</v>
      </c>
      <c r="EJ11" s="283">
        <v>0</v>
      </c>
      <c r="EK11" s="286" t="s">
        <v>853</v>
      </c>
      <c r="EL11" s="286" t="s">
        <v>853</v>
      </c>
      <c r="EM11" s="286" t="s">
        <v>853</v>
      </c>
      <c r="EN11" s="283">
        <v>0</v>
      </c>
      <c r="EO11" s="283">
        <v>0</v>
      </c>
      <c r="EP11" s="283">
        <v>0</v>
      </c>
      <c r="EQ11" s="286" t="s">
        <v>853</v>
      </c>
      <c r="ER11" s="286" t="s">
        <v>853</v>
      </c>
      <c r="ES11" s="286" t="s">
        <v>853</v>
      </c>
      <c r="ET11" s="286" t="s">
        <v>853</v>
      </c>
      <c r="EU11" s="283">
        <v>0</v>
      </c>
      <c r="EV11" s="283">
        <v>0</v>
      </c>
      <c r="EW11" s="286" t="s">
        <v>853</v>
      </c>
      <c r="EX11" s="286" t="s">
        <v>853</v>
      </c>
      <c r="EY11" s="286" t="s">
        <v>853</v>
      </c>
      <c r="EZ11" s="283">
        <v>0</v>
      </c>
      <c r="FA11" s="283">
        <v>0</v>
      </c>
      <c r="FB11" s="283">
        <f t="shared" si="16"/>
        <v>8446</v>
      </c>
      <c r="FC11" s="283">
        <v>0</v>
      </c>
      <c r="FD11" s="283">
        <v>0</v>
      </c>
      <c r="FE11" s="283">
        <v>0</v>
      </c>
      <c r="FF11" s="283">
        <v>2142</v>
      </c>
      <c r="FG11" s="283">
        <v>4441</v>
      </c>
      <c r="FH11" s="283">
        <v>1863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853</v>
      </c>
      <c r="FQ11" s="286" t="s">
        <v>853</v>
      </c>
      <c r="FR11" s="286" t="s">
        <v>853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1543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311</v>
      </c>
      <c r="I12" s="283">
        <f t="shared" si="23"/>
        <v>365</v>
      </c>
      <c r="J12" s="283">
        <f t="shared" si="24"/>
        <v>193</v>
      </c>
      <c r="K12" s="283">
        <f t="shared" si="25"/>
        <v>0</v>
      </c>
      <c r="L12" s="283">
        <f t="shared" si="26"/>
        <v>259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415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415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853</v>
      </c>
      <c r="AM12" s="286" t="s">
        <v>853</v>
      </c>
      <c r="AN12" s="283">
        <v>415</v>
      </c>
      <c r="AO12" s="286" t="s">
        <v>853</v>
      </c>
      <c r="AP12" s="286" t="s">
        <v>853</v>
      </c>
      <c r="AQ12" s="283">
        <v>0</v>
      </c>
      <c r="AR12" s="286" t="s">
        <v>853</v>
      </c>
      <c r="AS12" s="283">
        <v>0</v>
      </c>
      <c r="AT12" s="286" t="s">
        <v>853</v>
      </c>
      <c r="AU12" s="283">
        <v>0</v>
      </c>
      <c r="AV12" s="283">
        <f t="shared" si="6"/>
        <v>311</v>
      </c>
      <c r="AW12" s="283">
        <v>0</v>
      </c>
      <c r="AX12" s="283">
        <v>0</v>
      </c>
      <c r="AY12" s="283">
        <v>0</v>
      </c>
      <c r="AZ12" s="283">
        <v>311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853</v>
      </c>
      <c r="BI12" s="286" t="s">
        <v>853</v>
      </c>
      <c r="BJ12" s="286" t="s">
        <v>853</v>
      </c>
      <c r="BK12" s="286" t="s">
        <v>853</v>
      </c>
      <c r="BL12" s="286" t="s">
        <v>853</v>
      </c>
      <c r="BM12" s="286" t="s">
        <v>853</v>
      </c>
      <c r="BN12" s="286" t="s">
        <v>853</v>
      </c>
      <c r="BO12" s="286" t="s">
        <v>853</v>
      </c>
      <c r="BP12" s="286" t="s">
        <v>853</v>
      </c>
      <c r="BQ12" s="283">
        <v>0</v>
      </c>
      <c r="BR12" s="283">
        <f t="shared" si="8"/>
        <v>0</v>
      </c>
      <c r="BS12" s="286" t="s">
        <v>853</v>
      </c>
      <c r="BT12" s="286" t="s">
        <v>853</v>
      </c>
      <c r="BU12" s="286" t="s">
        <v>853</v>
      </c>
      <c r="BV12" s="286" t="s">
        <v>853</v>
      </c>
      <c r="BW12" s="286" t="s">
        <v>853</v>
      </c>
      <c r="BX12" s="286" t="s">
        <v>853</v>
      </c>
      <c r="BY12" s="286" t="s">
        <v>853</v>
      </c>
      <c r="BZ12" s="286" t="s">
        <v>853</v>
      </c>
      <c r="CA12" s="286" t="s">
        <v>853</v>
      </c>
      <c r="CB12" s="286" t="s">
        <v>853</v>
      </c>
      <c r="CC12" s="286" t="s">
        <v>853</v>
      </c>
      <c r="CD12" s="283">
        <v>0</v>
      </c>
      <c r="CE12" s="286" t="s">
        <v>853</v>
      </c>
      <c r="CF12" s="286" t="s">
        <v>853</v>
      </c>
      <c r="CG12" s="286" t="s">
        <v>853</v>
      </c>
      <c r="CH12" s="286" t="s">
        <v>853</v>
      </c>
      <c r="CI12" s="286" t="s">
        <v>853</v>
      </c>
      <c r="CJ12" s="286" t="s">
        <v>853</v>
      </c>
      <c r="CK12" s="286" t="s">
        <v>853</v>
      </c>
      <c r="CL12" s="286" t="s">
        <v>853</v>
      </c>
      <c r="CM12" s="283">
        <v>0</v>
      </c>
      <c r="CN12" s="283">
        <f t="shared" si="10"/>
        <v>0</v>
      </c>
      <c r="CO12" s="286" t="s">
        <v>853</v>
      </c>
      <c r="CP12" s="286" t="s">
        <v>853</v>
      </c>
      <c r="CQ12" s="286" t="s">
        <v>853</v>
      </c>
      <c r="CR12" s="286" t="s">
        <v>853</v>
      </c>
      <c r="CS12" s="286" t="s">
        <v>853</v>
      </c>
      <c r="CT12" s="286" t="s">
        <v>853</v>
      </c>
      <c r="CU12" s="286" t="s">
        <v>853</v>
      </c>
      <c r="CV12" s="286" t="s">
        <v>853</v>
      </c>
      <c r="CW12" s="286" t="s">
        <v>853</v>
      </c>
      <c r="CX12" s="286" t="s">
        <v>853</v>
      </c>
      <c r="CY12" s="286" t="s">
        <v>853</v>
      </c>
      <c r="CZ12" s="286" t="s">
        <v>853</v>
      </c>
      <c r="DA12" s="283">
        <v>0</v>
      </c>
      <c r="DB12" s="286" t="s">
        <v>853</v>
      </c>
      <c r="DC12" s="286" t="s">
        <v>853</v>
      </c>
      <c r="DD12" s="286" t="s">
        <v>853</v>
      </c>
      <c r="DE12" s="286" t="s">
        <v>853</v>
      </c>
      <c r="DF12" s="286" t="s">
        <v>853</v>
      </c>
      <c r="DG12" s="286" t="s">
        <v>853</v>
      </c>
      <c r="DH12" s="286" t="s">
        <v>853</v>
      </c>
      <c r="DI12" s="283">
        <v>0</v>
      </c>
      <c r="DJ12" s="283">
        <f t="shared" si="12"/>
        <v>0</v>
      </c>
      <c r="DK12" s="286" t="s">
        <v>853</v>
      </c>
      <c r="DL12" s="286" t="s">
        <v>853</v>
      </c>
      <c r="DM12" s="286" t="s">
        <v>853</v>
      </c>
      <c r="DN12" s="286" t="s">
        <v>853</v>
      </c>
      <c r="DO12" s="286" t="s">
        <v>853</v>
      </c>
      <c r="DP12" s="286" t="s">
        <v>853</v>
      </c>
      <c r="DQ12" s="286" t="s">
        <v>853</v>
      </c>
      <c r="DR12" s="286" t="s">
        <v>853</v>
      </c>
      <c r="DS12" s="286" t="s">
        <v>853</v>
      </c>
      <c r="DT12" s="286" t="s">
        <v>853</v>
      </c>
      <c r="DU12" s="286" t="s">
        <v>853</v>
      </c>
      <c r="DV12" s="283">
        <v>0</v>
      </c>
      <c r="DW12" s="286" t="s">
        <v>853</v>
      </c>
      <c r="DX12" s="286" t="s">
        <v>853</v>
      </c>
      <c r="DY12" s="286" t="s">
        <v>853</v>
      </c>
      <c r="DZ12" s="283">
        <v>0</v>
      </c>
      <c r="EA12" s="286" t="s">
        <v>853</v>
      </c>
      <c r="EB12" s="286" t="s">
        <v>853</v>
      </c>
      <c r="EC12" s="286" t="s">
        <v>853</v>
      </c>
      <c r="ED12" s="286" t="s">
        <v>853</v>
      </c>
      <c r="EE12" s="283">
        <v>0</v>
      </c>
      <c r="EF12" s="283">
        <f t="shared" si="14"/>
        <v>0</v>
      </c>
      <c r="EG12" s="283">
        <v>0</v>
      </c>
      <c r="EH12" s="286" t="s">
        <v>853</v>
      </c>
      <c r="EI12" s="286" t="s">
        <v>853</v>
      </c>
      <c r="EJ12" s="283">
        <v>0</v>
      </c>
      <c r="EK12" s="286" t="s">
        <v>853</v>
      </c>
      <c r="EL12" s="286" t="s">
        <v>853</v>
      </c>
      <c r="EM12" s="286" t="s">
        <v>853</v>
      </c>
      <c r="EN12" s="283">
        <v>0</v>
      </c>
      <c r="EO12" s="283">
        <v>0</v>
      </c>
      <c r="EP12" s="283">
        <v>0</v>
      </c>
      <c r="EQ12" s="286" t="s">
        <v>853</v>
      </c>
      <c r="ER12" s="286" t="s">
        <v>853</v>
      </c>
      <c r="ES12" s="286" t="s">
        <v>853</v>
      </c>
      <c r="ET12" s="286" t="s">
        <v>853</v>
      </c>
      <c r="EU12" s="283">
        <v>0</v>
      </c>
      <c r="EV12" s="283">
        <v>0</v>
      </c>
      <c r="EW12" s="286" t="s">
        <v>853</v>
      </c>
      <c r="EX12" s="286" t="s">
        <v>853</v>
      </c>
      <c r="EY12" s="286" t="s">
        <v>853</v>
      </c>
      <c r="EZ12" s="283">
        <v>0</v>
      </c>
      <c r="FA12" s="283">
        <v>0</v>
      </c>
      <c r="FB12" s="283">
        <f t="shared" si="16"/>
        <v>817</v>
      </c>
      <c r="FC12" s="283">
        <v>0</v>
      </c>
      <c r="FD12" s="283">
        <v>0</v>
      </c>
      <c r="FE12" s="283">
        <v>0</v>
      </c>
      <c r="FF12" s="283">
        <v>0</v>
      </c>
      <c r="FG12" s="283">
        <v>365</v>
      </c>
      <c r="FH12" s="283">
        <v>193</v>
      </c>
      <c r="FI12" s="283">
        <v>0</v>
      </c>
      <c r="FJ12" s="283">
        <v>259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853</v>
      </c>
      <c r="FQ12" s="286" t="s">
        <v>853</v>
      </c>
      <c r="FR12" s="286" t="s">
        <v>853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8817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1859</v>
      </c>
      <c r="I13" s="283">
        <f t="shared" si="23"/>
        <v>665</v>
      </c>
      <c r="J13" s="283">
        <f t="shared" si="24"/>
        <v>740</v>
      </c>
      <c r="K13" s="283">
        <f t="shared" si="25"/>
        <v>0</v>
      </c>
      <c r="L13" s="283">
        <f t="shared" si="26"/>
        <v>664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4876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13</v>
      </c>
      <c r="Z13" s="283">
        <f t="shared" si="4"/>
        <v>5736</v>
      </c>
      <c r="AA13" s="283">
        <v>0</v>
      </c>
      <c r="AB13" s="283">
        <v>0</v>
      </c>
      <c r="AC13" s="283">
        <v>0</v>
      </c>
      <c r="AD13" s="283">
        <v>860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853</v>
      </c>
      <c r="AM13" s="286" t="s">
        <v>853</v>
      </c>
      <c r="AN13" s="283">
        <v>4876</v>
      </c>
      <c r="AO13" s="286" t="s">
        <v>853</v>
      </c>
      <c r="AP13" s="286" t="s">
        <v>853</v>
      </c>
      <c r="AQ13" s="283">
        <v>0</v>
      </c>
      <c r="AR13" s="286" t="s">
        <v>853</v>
      </c>
      <c r="AS13" s="283">
        <v>0</v>
      </c>
      <c r="AT13" s="286" t="s">
        <v>853</v>
      </c>
      <c r="AU13" s="283">
        <v>0</v>
      </c>
      <c r="AV13" s="283">
        <f t="shared" si="6"/>
        <v>526</v>
      </c>
      <c r="AW13" s="283">
        <v>0</v>
      </c>
      <c r="AX13" s="283">
        <v>0</v>
      </c>
      <c r="AY13" s="283">
        <v>0</v>
      </c>
      <c r="AZ13" s="283">
        <v>513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853</v>
      </c>
      <c r="BI13" s="286" t="s">
        <v>853</v>
      </c>
      <c r="BJ13" s="286" t="s">
        <v>853</v>
      </c>
      <c r="BK13" s="286" t="s">
        <v>853</v>
      </c>
      <c r="BL13" s="286" t="s">
        <v>853</v>
      </c>
      <c r="BM13" s="286" t="s">
        <v>853</v>
      </c>
      <c r="BN13" s="286" t="s">
        <v>853</v>
      </c>
      <c r="BO13" s="286" t="s">
        <v>853</v>
      </c>
      <c r="BP13" s="286" t="s">
        <v>853</v>
      </c>
      <c r="BQ13" s="283">
        <v>13</v>
      </c>
      <c r="BR13" s="283">
        <f t="shared" si="8"/>
        <v>0</v>
      </c>
      <c r="BS13" s="286" t="s">
        <v>853</v>
      </c>
      <c r="BT13" s="286" t="s">
        <v>853</v>
      </c>
      <c r="BU13" s="286" t="s">
        <v>853</v>
      </c>
      <c r="BV13" s="286" t="s">
        <v>853</v>
      </c>
      <c r="BW13" s="286" t="s">
        <v>853</v>
      </c>
      <c r="BX13" s="286" t="s">
        <v>853</v>
      </c>
      <c r="BY13" s="286" t="s">
        <v>853</v>
      </c>
      <c r="BZ13" s="286" t="s">
        <v>853</v>
      </c>
      <c r="CA13" s="286" t="s">
        <v>853</v>
      </c>
      <c r="CB13" s="286" t="s">
        <v>853</v>
      </c>
      <c r="CC13" s="286" t="s">
        <v>853</v>
      </c>
      <c r="CD13" s="283">
        <v>0</v>
      </c>
      <c r="CE13" s="286" t="s">
        <v>853</v>
      </c>
      <c r="CF13" s="286" t="s">
        <v>853</v>
      </c>
      <c r="CG13" s="286" t="s">
        <v>853</v>
      </c>
      <c r="CH13" s="286" t="s">
        <v>853</v>
      </c>
      <c r="CI13" s="286" t="s">
        <v>853</v>
      </c>
      <c r="CJ13" s="286" t="s">
        <v>853</v>
      </c>
      <c r="CK13" s="286" t="s">
        <v>853</v>
      </c>
      <c r="CL13" s="286" t="s">
        <v>853</v>
      </c>
      <c r="CM13" s="283">
        <v>0</v>
      </c>
      <c r="CN13" s="283">
        <f t="shared" si="10"/>
        <v>0</v>
      </c>
      <c r="CO13" s="286" t="s">
        <v>853</v>
      </c>
      <c r="CP13" s="286" t="s">
        <v>853</v>
      </c>
      <c r="CQ13" s="286" t="s">
        <v>853</v>
      </c>
      <c r="CR13" s="286" t="s">
        <v>853</v>
      </c>
      <c r="CS13" s="286" t="s">
        <v>853</v>
      </c>
      <c r="CT13" s="286" t="s">
        <v>853</v>
      </c>
      <c r="CU13" s="286" t="s">
        <v>853</v>
      </c>
      <c r="CV13" s="286" t="s">
        <v>853</v>
      </c>
      <c r="CW13" s="286" t="s">
        <v>853</v>
      </c>
      <c r="CX13" s="286" t="s">
        <v>853</v>
      </c>
      <c r="CY13" s="286" t="s">
        <v>853</v>
      </c>
      <c r="CZ13" s="286" t="s">
        <v>853</v>
      </c>
      <c r="DA13" s="283">
        <v>0</v>
      </c>
      <c r="DB13" s="286" t="s">
        <v>853</v>
      </c>
      <c r="DC13" s="286" t="s">
        <v>853</v>
      </c>
      <c r="DD13" s="286" t="s">
        <v>853</v>
      </c>
      <c r="DE13" s="286" t="s">
        <v>853</v>
      </c>
      <c r="DF13" s="286" t="s">
        <v>853</v>
      </c>
      <c r="DG13" s="286" t="s">
        <v>853</v>
      </c>
      <c r="DH13" s="286" t="s">
        <v>853</v>
      </c>
      <c r="DI13" s="283">
        <v>0</v>
      </c>
      <c r="DJ13" s="283">
        <f t="shared" si="12"/>
        <v>0</v>
      </c>
      <c r="DK13" s="286" t="s">
        <v>853</v>
      </c>
      <c r="DL13" s="286" t="s">
        <v>853</v>
      </c>
      <c r="DM13" s="286" t="s">
        <v>853</v>
      </c>
      <c r="DN13" s="286" t="s">
        <v>853</v>
      </c>
      <c r="DO13" s="286" t="s">
        <v>853</v>
      </c>
      <c r="DP13" s="286" t="s">
        <v>853</v>
      </c>
      <c r="DQ13" s="286" t="s">
        <v>853</v>
      </c>
      <c r="DR13" s="286" t="s">
        <v>853</v>
      </c>
      <c r="DS13" s="286" t="s">
        <v>853</v>
      </c>
      <c r="DT13" s="286" t="s">
        <v>853</v>
      </c>
      <c r="DU13" s="286" t="s">
        <v>853</v>
      </c>
      <c r="DV13" s="283">
        <v>0</v>
      </c>
      <c r="DW13" s="286" t="s">
        <v>853</v>
      </c>
      <c r="DX13" s="286" t="s">
        <v>853</v>
      </c>
      <c r="DY13" s="286" t="s">
        <v>853</v>
      </c>
      <c r="DZ13" s="283">
        <v>0</v>
      </c>
      <c r="EA13" s="286" t="s">
        <v>853</v>
      </c>
      <c r="EB13" s="286" t="s">
        <v>853</v>
      </c>
      <c r="EC13" s="286" t="s">
        <v>853</v>
      </c>
      <c r="ED13" s="286" t="s">
        <v>853</v>
      </c>
      <c r="EE13" s="283">
        <v>0</v>
      </c>
      <c r="EF13" s="283">
        <f t="shared" si="14"/>
        <v>0</v>
      </c>
      <c r="EG13" s="283">
        <v>0</v>
      </c>
      <c r="EH13" s="286" t="s">
        <v>853</v>
      </c>
      <c r="EI13" s="286" t="s">
        <v>853</v>
      </c>
      <c r="EJ13" s="283">
        <v>0</v>
      </c>
      <c r="EK13" s="286" t="s">
        <v>853</v>
      </c>
      <c r="EL13" s="286" t="s">
        <v>853</v>
      </c>
      <c r="EM13" s="286" t="s">
        <v>853</v>
      </c>
      <c r="EN13" s="283">
        <v>0</v>
      </c>
      <c r="EO13" s="283">
        <v>0</v>
      </c>
      <c r="EP13" s="283">
        <v>0</v>
      </c>
      <c r="EQ13" s="286" t="s">
        <v>853</v>
      </c>
      <c r="ER13" s="286" t="s">
        <v>853</v>
      </c>
      <c r="ES13" s="286" t="s">
        <v>853</v>
      </c>
      <c r="ET13" s="286" t="s">
        <v>853</v>
      </c>
      <c r="EU13" s="283">
        <v>0</v>
      </c>
      <c r="EV13" s="283">
        <v>0</v>
      </c>
      <c r="EW13" s="286" t="s">
        <v>853</v>
      </c>
      <c r="EX13" s="286" t="s">
        <v>853</v>
      </c>
      <c r="EY13" s="286" t="s">
        <v>853</v>
      </c>
      <c r="EZ13" s="283">
        <v>0</v>
      </c>
      <c r="FA13" s="283">
        <v>0</v>
      </c>
      <c r="FB13" s="283">
        <f t="shared" si="16"/>
        <v>2555</v>
      </c>
      <c r="FC13" s="283">
        <v>0</v>
      </c>
      <c r="FD13" s="283">
        <v>0</v>
      </c>
      <c r="FE13" s="283">
        <v>0</v>
      </c>
      <c r="FF13" s="283">
        <v>486</v>
      </c>
      <c r="FG13" s="283">
        <v>665</v>
      </c>
      <c r="FH13" s="283">
        <v>740</v>
      </c>
      <c r="FI13" s="283">
        <v>0</v>
      </c>
      <c r="FJ13" s="283">
        <v>664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853</v>
      </c>
      <c r="FQ13" s="286" t="s">
        <v>853</v>
      </c>
      <c r="FR13" s="286" t="s">
        <v>853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11332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2038</v>
      </c>
      <c r="I14" s="283">
        <f t="shared" si="23"/>
        <v>108</v>
      </c>
      <c r="J14" s="283">
        <f t="shared" si="24"/>
        <v>0</v>
      </c>
      <c r="K14" s="283">
        <f t="shared" si="25"/>
        <v>0</v>
      </c>
      <c r="L14" s="283">
        <f t="shared" si="26"/>
        <v>5442</v>
      </c>
      <c r="M14" s="283">
        <f t="shared" si="27"/>
        <v>0</v>
      </c>
      <c r="N14" s="283">
        <f t="shared" si="28"/>
        <v>1021</v>
      </c>
      <c r="O14" s="283">
        <f t="shared" si="29"/>
        <v>4</v>
      </c>
      <c r="P14" s="283">
        <f t="shared" si="30"/>
        <v>0</v>
      </c>
      <c r="Q14" s="283">
        <f t="shared" si="31"/>
        <v>123</v>
      </c>
      <c r="R14" s="283">
        <f t="shared" si="32"/>
        <v>2164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432</v>
      </c>
      <c r="Z14" s="283">
        <f t="shared" si="4"/>
        <v>2297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4</v>
      </c>
      <c r="AL14" s="286" t="s">
        <v>853</v>
      </c>
      <c r="AM14" s="286" t="s">
        <v>853</v>
      </c>
      <c r="AN14" s="283">
        <v>2164</v>
      </c>
      <c r="AO14" s="286" t="s">
        <v>853</v>
      </c>
      <c r="AP14" s="286" t="s">
        <v>853</v>
      </c>
      <c r="AQ14" s="283">
        <v>0</v>
      </c>
      <c r="AR14" s="286" t="s">
        <v>853</v>
      </c>
      <c r="AS14" s="283">
        <v>0</v>
      </c>
      <c r="AT14" s="286" t="s">
        <v>853</v>
      </c>
      <c r="AU14" s="283">
        <v>129</v>
      </c>
      <c r="AV14" s="283">
        <f t="shared" si="6"/>
        <v>6463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5442</v>
      </c>
      <c r="BE14" s="283">
        <v>0</v>
      </c>
      <c r="BF14" s="283">
        <v>1021</v>
      </c>
      <c r="BG14" s="283">
        <v>0</v>
      </c>
      <c r="BH14" s="286" t="s">
        <v>853</v>
      </c>
      <c r="BI14" s="286" t="s">
        <v>853</v>
      </c>
      <c r="BJ14" s="286" t="s">
        <v>853</v>
      </c>
      <c r="BK14" s="286" t="s">
        <v>853</v>
      </c>
      <c r="BL14" s="286" t="s">
        <v>853</v>
      </c>
      <c r="BM14" s="286" t="s">
        <v>853</v>
      </c>
      <c r="BN14" s="286" t="s">
        <v>853</v>
      </c>
      <c r="BO14" s="286" t="s">
        <v>853</v>
      </c>
      <c r="BP14" s="286" t="s">
        <v>853</v>
      </c>
      <c r="BQ14" s="283">
        <v>0</v>
      </c>
      <c r="BR14" s="283">
        <f t="shared" si="8"/>
        <v>0</v>
      </c>
      <c r="BS14" s="286" t="s">
        <v>853</v>
      </c>
      <c r="BT14" s="286" t="s">
        <v>853</v>
      </c>
      <c r="BU14" s="286" t="s">
        <v>853</v>
      </c>
      <c r="BV14" s="286" t="s">
        <v>853</v>
      </c>
      <c r="BW14" s="286" t="s">
        <v>853</v>
      </c>
      <c r="BX14" s="286" t="s">
        <v>853</v>
      </c>
      <c r="BY14" s="286" t="s">
        <v>853</v>
      </c>
      <c r="BZ14" s="286" t="s">
        <v>853</v>
      </c>
      <c r="CA14" s="286" t="s">
        <v>853</v>
      </c>
      <c r="CB14" s="286" t="s">
        <v>853</v>
      </c>
      <c r="CC14" s="286" t="s">
        <v>853</v>
      </c>
      <c r="CD14" s="283">
        <v>0</v>
      </c>
      <c r="CE14" s="286" t="s">
        <v>853</v>
      </c>
      <c r="CF14" s="286" t="s">
        <v>853</v>
      </c>
      <c r="CG14" s="286" t="s">
        <v>853</v>
      </c>
      <c r="CH14" s="286" t="s">
        <v>853</v>
      </c>
      <c r="CI14" s="286" t="s">
        <v>853</v>
      </c>
      <c r="CJ14" s="286" t="s">
        <v>853</v>
      </c>
      <c r="CK14" s="286" t="s">
        <v>853</v>
      </c>
      <c r="CL14" s="286" t="s">
        <v>853</v>
      </c>
      <c r="CM14" s="283">
        <v>0</v>
      </c>
      <c r="CN14" s="283">
        <f t="shared" si="10"/>
        <v>123</v>
      </c>
      <c r="CO14" s="286" t="s">
        <v>853</v>
      </c>
      <c r="CP14" s="286" t="s">
        <v>853</v>
      </c>
      <c r="CQ14" s="286" t="s">
        <v>853</v>
      </c>
      <c r="CR14" s="286" t="s">
        <v>853</v>
      </c>
      <c r="CS14" s="286" t="s">
        <v>853</v>
      </c>
      <c r="CT14" s="286" t="s">
        <v>853</v>
      </c>
      <c r="CU14" s="286" t="s">
        <v>853</v>
      </c>
      <c r="CV14" s="286" t="s">
        <v>853</v>
      </c>
      <c r="CW14" s="286" t="s">
        <v>853</v>
      </c>
      <c r="CX14" s="286" t="s">
        <v>853</v>
      </c>
      <c r="CY14" s="286" t="s">
        <v>853</v>
      </c>
      <c r="CZ14" s="286" t="s">
        <v>853</v>
      </c>
      <c r="DA14" s="283">
        <v>123</v>
      </c>
      <c r="DB14" s="286" t="s">
        <v>853</v>
      </c>
      <c r="DC14" s="286" t="s">
        <v>853</v>
      </c>
      <c r="DD14" s="286" t="s">
        <v>853</v>
      </c>
      <c r="DE14" s="286" t="s">
        <v>853</v>
      </c>
      <c r="DF14" s="286" t="s">
        <v>853</v>
      </c>
      <c r="DG14" s="286" t="s">
        <v>853</v>
      </c>
      <c r="DH14" s="286" t="s">
        <v>853</v>
      </c>
      <c r="DI14" s="283">
        <v>0</v>
      </c>
      <c r="DJ14" s="283">
        <f t="shared" si="12"/>
        <v>0</v>
      </c>
      <c r="DK14" s="286" t="s">
        <v>853</v>
      </c>
      <c r="DL14" s="286" t="s">
        <v>853</v>
      </c>
      <c r="DM14" s="286" t="s">
        <v>853</v>
      </c>
      <c r="DN14" s="286" t="s">
        <v>853</v>
      </c>
      <c r="DO14" s="286" t="s">
        <v>853</v>
      </c>
      <c r="DP14" s="286" t="s">
        <v>853</v>
      </c>
      <c r="DQ14" s="286" t="s">
        <v>853</v>
      </c>
      <c r="DR14" s="286" t="s">
        <v>853</v>
      </c>
      <c r="DS14" s="286" t="s">
        <v>853</v>
      </c>
      <c r="DT14" s="286" t="s">
        <v>853</v>
      </c>
      <c r="DU14" s="286" t="s">
        <v>853</v>
      </c>
      <c r="DV14" s="283">
        <v>0</v>
      </c>
      <c r="DW14" s="286" t="s">
        <v>853</v>
      </c>
      <c r="DX14" s="286" t="s">
        <v>853</v>
      </c>
      <c r="DY14" s="286" t="s">
        <v>853</v>
      </c>
      <c r="DZ14" s="283">
        <v>0</v>
      </c>
      <c r="EA14" s="286" t="s">
        <v>853</v>
      </c>
      <c r="EB14" s="286" t="s">
        <v>853</v>
      </c>
      <c r="EC14" s="286" t="s">
        <v>853</v>
      </c>
      <c r="ED14" s="286" t="s">
        <v>853</v>
      </c>
      <c r="EE14" s="283">
        <v>0</v>
      </c>
      <c r="EF14" s="283">
        <f t="shared" si="14"/>
        <v>0</v>
      </c>
      <c r="EG14" s="283">
        <v>0</v>
      </c>
      <c r="EH14" s="286" t="s">
        <v>853</v>
      </c>
      <c r="EI14" s="286" t="s">
        <v>853</v>
      </c>
      <c r="EJ14" s="283">
        <v>0</v>
      </c>
      <c r="EK14" s="286" t="s">
        <v>853</v>
      </c>
      <c r="EL14" s="286" t="s">
        <v>853</v>
      </c>
      <c r="EM14" s="286" t="s">
        <v>853</v>
      </c>
      <c r="EN14" s="283">
        <v>0</v>
      </c>
      <c r="EO14" s="283">
        <v>0</v>
      </c>
      <c r="EP14" s="283">
        <v>0</v>
      </c>
      <c r="EQ14" s="286" t="s">
        <v>853</v>
      </c>
      <c r="ER14" s="286" t="s">
        <v>853</v>
      </c>
      <c r="ES14" s="286" t="s">
        <v>853</v>
      </c>
      <c r="ET14" s="286" t="s">
        <v>853</v>
      </c>
      <c r="EU14" s="283">
        <v>0</v>
      </c>
      <c r="EV14" s="283">
        <v>0</v>
      </c>
      <c r="EW14" s="286" t="s">
        <v>853</v>
      </c>
      <c r="EX14" s="286" t="s">
        <v>853</v>
      </c>
      <c r="EY14" s="286" t="s">
        <v>853</v>
      </c>
      <c r="EZ14" s="283">
        <v>0</v>
      </c>
      <c r="FA14" s="283">
        <v>0</v>
      </c>
      <c r="FB14" s="283">
        <f t="shared" si="16"/>
        <v>2449</v>
      </c>
      <c r="FC14" s="283">
        <v>0</v>
      </c>
      <c r="FD14" s="283">
        <v>0</v>
      </c>
      <c r="FE14" s="283">
        <v>0</v>
      </c>
      <c r="FF14" s="283">
        <v>2038</v>
      </c>
      <c r="FG14" s="283">
        <v>108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853</v>
      </c>
      <c r="FQ14" s="286" t="s">
        <v>853</v>
      </c>
      <c r="FR14" s="286" t="s">
        <v>853</v>
      </c>
      <c r="FS14" s="283">
        <v>0</v>
      </c>
      <c r="FT14" s="283">
        <v>0</v>
      </c>
      <c r="FU14" s="283">
        <v>0</v>
      </c>
      <c r="FV14" s="283">
        <v>0</v>
      </c>
      <c r="FW14" s="283">
        <v>303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4990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248</v>
      </c>
      <c r="I15" s="283">
        <f t="shared" si="23"/>
        <v>32</v>
      </c>
      <c r="J15" s="283">
        <f t="shared" si="24"/>
        <v>9</v>
      </c>
      <c r="K15" s="283">
        <f t="shared" si="25"/>
        <v>0</v>
      </c>
      <c r="L15" s="283">
        <f t="shared" si="26"/>
        <v>1581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3034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86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853</v>
      </c>
      <c r="AM15" s="286" t="s">
        <v>853</v>
      </c>
      <c r="AN15" s="283">
        <v>0</v>
      </c>
      <c r="AO15" s="286" t="s">
        <v>853</v>
      </c>
      <c r="AP15" s="286" t="s">
        <v>853</v>
      </c>
      <c r="AQ15" s="283">
        <v>0</v>
      </c>
      <c r="AR15" s="286" t="s">
        <v>853</v>
      </c>
      <c r="AS15" s="283">
        <v>0</v>
      </c>
      <c r="AT15" s="286" t="s">
        <v>853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853</v>
      </c>
      <c r="BI15" s="286" t="s">
        <v>853</v>
      </c>
      <c r="BJ15" s="286" t="s">
        <v>853</v>
      </c>
      <c r="BK15" s="286" t="s">
        <v>853</v>
      </c>
      <c r="BL15" s="286" t="s">
        <v>853</v>
      </c>
      <c r="BM15" s="286" t="s">
        <v>853</v>
      </c>
      <c r="BN15" s="286" t="s">
        <v>853</v>
      </c>
      <c r="BO15" s="286" t="s">
        <v>853</v>
      </c>
      <c r="BP15" s="286" t="s">
        <v>853</v>
      </c>
      <c r="BQ15" s="283">
        <v>0</v>
      </c>
      <c r="BR15" s="283">
        <f t="shared" si="8"/>
        <v>3034</v>
      </c>
      <c r="BS15" s="286" t="s">
        <v>853</v>
      </c>
      <c r="BT15" s="286" t="s">
        <v>853</v>
      </c>
      <c r="BU15" s="286" t="s">
        <v>853</v>
      </c>
      <c r="BV15" s="286" t="s">
        <v>853</v>
      </c>
      <c r="BW15" s="286" t="s">
        <v>853</v>
      </c>
      <c r="BX15" s="286" t="s">
        <v>853</v>
      </c>
      <c r="BY15" s="286" t="s">
        <v>853</v>
      </c>
      <c r="BZ15" s="286" t="s">
        <v>853</v>
      </c>
      <c r="CA15" s="286" t="s">
        <v>853</v>
      </c>
      <c r="CB15" s="286" t="s">
        <v>853</v>
      </c>
      <c r="CC15" s="286" t="s">
        <v>853</v>
      </c>
      <c r="CD15" s="283">
        <v>3034</v>
      </c>
      <c r="CE15" s="286" t="s">
        <v>853</v>
      </c>
      <c r="CF15" s="286" t="s">
        <v>853</v>
      </c>
      <c r="CG15" s="286" t="s">
        <v>853</v>
      </c>
      <c r="CH15" s="286" t="s">
        <v>853</v>
      </c>
      <c r="CI15" s="286" t="s">
        <v>853</v>
      </c>
      <c r="CJ15" s="286" t="s">
        <v>853</v>
      </c>
      <c r="CK15" s="286" t="s">
        <v>853</v>
      </c>
      <c r="CL15" s="286" t="s">
        <v>853</v>
      </c>
      <c r="CM15" s="283">
        <v>0</v>
      </c>
      <c r="CN15" s="283">
        <f t="shared" si="10"/>
        <v>0</v>
      </c>
      <c r="CO15" s="286" t="s">
        <v>853</v>
      </c>
      <c r="CP15" s="286" t="s">
        <v>853</v>
      </c>
      <c r="CQ15" s="286" t="s">
        <v>853</v>
      </c>
      <c r="CR15" s="286" t="s">
        <v>853</v>
      </c>
      <c r="CS15" s="286" t="s">
        <v>853</v>
      </c>
      <c r="CT15" s="286" t="s">
        <v>853</v>
      </c>
      <c r="CU15" s="286" t="s">
        <v>853</v>
      </c>
      <c r="CV15" s="286" t="s">
        <v>853</v>
      </c>
      <c r="CW15" s="286" t="s">
        <v>853</v>
      </c>
      <c r="CX15" s="286" t="s">
        <v>853</v>
      </c>
      <c r="CY15" s="286" t="s">
        <v>853</v>
      </c>
      <c r="CZ15" s="286" t="s">
        <v>853</v>
      </c>
      <c r="DA15" s="283">
        <v>0</v>
      </c>
      <c r="DB15" s="286" t="s">
        <v>853</v>
      </c>
      <c r="DC15" s="286" t="s">
        <v>853</v>
      </c>
      <c r="DD15" s="286" t="s">
        <v>853</v>
      </c>
      <c r="DE15" s="286" t="s">
        <v>853</v>
      </c>
      <c r="DF15" s="286" t="s">
        <v>853</v>
      </c>
      <c r="DG15" s="286" t="s">
        <v>853</v>
      </c>
      <c r="DH15" s="286" t="s">
        <v>853</v>
      </c>
      <c r="DI15" s="283">
        <v>0</v>
      </c>
      <c r="DJ15" s="283">
        <f t="shared" si="12"/>
        <v>0</v>
      </c>
      <c r="DK15" s="286" t="s">
        <v>853</v>
      </c>
      <c r="DL15" s="286" t="s">
        <v>853</v>
      </c>
      <c r="DM15" s="286" t="s">
        <v>853</v>
      </c>
      <c r="DN15" s="286" t="s">
        <v>853</v>
      </c>
      <c r="DO15" s="286" t="s">
        <v>853</v>
      </c>
      <c r="DP15" s="286" t="s">
        <v>853</v>
      </c>
      <c r="DQ15" s="286" t="s">
        <v>853</v>
      </c>
      <c r="DR15" s="286" t="s">
        <v>853</v>
      </c>
      <c r="DS15" s="286" t="s">
        <v>853</v>
      </c>
      <c r="DT15" s="286" t="s">
        <v>853</v>
      </c>
      <c r="DU15" s="286" t="s">
        <v>853</v>
      </c>
      <c r="DV15" s="283">
        <v>0</v>
      </c>
      <c r="DW15" s="286" t="s">
        <v>853</v>
      </c>
      <c r="DX15" s="286" t="s">
        <v>853</v>
      </c>
      <c r="DY15" s="286" t="s">
        <v>853</v>
      </c>
      <c r="DZ15" s="283">
        <v>0</v>
      </c>
      <c r="EA15" s="286" t="s">
        <v>853</v>
      </c>
      <c r="EB15" s="286" t="s">
        <v>853</v>
      </c>
      <c r="EC15" s="286" t="s">
        <v>853</v>
      </c>
      <c r="ED15" s="286" t="s">
        <v>853</v>
      </c>
      <c r="EE15" s="283">
        <v>0</v>
      </c>
      <c r="EF15" s="283">
        <f t="shared" si="14"/>
        <v>0</v>
      </c>
      <c r="EG15" s="283">
        <v>0</v>
      </c>
      <c r="EH15" s="286" t="s">
        <v>853</v>
      </c>
      <c r="EI15" s="286" t="s">
        <v>853</v>
      </c>
      <c r="EJ15" s="283">
        <v>0</v>
      </c>
      <c r="EK15" s="286" t="s">
        <v>853</v>
      </c>
      <c r="EL15" s="286" t="s">
        <v>853</v>
      </c>
      <c r="EM15" s="286" t="s">
        <v>853</v>
      </c>
      <c r="EN15" s="283">
        <v>0</v>
      </c>
      <c r="EO15" s="283">
        <v>0</v>
      </c>
      <c r="EP15" s="283">
        <v>0</v>
      </c>
      <c r="EQ15" s="286" t="s">
        <v>853</v>
      </c>
      <c r="ER15" s="286" t="s">
        <v>853</v>
      </c>
      <c r="ES15" s="286" t="s">
        <v>853</v>
      </c>
      <c r="ET15" s="286" t="s">
        <v>853</v>
      </c>
      <c r="EU15" s="283">
        <v>0</v>
      </c>
      <c r="EV15" s="283">
        <v>0</v>
      </c>
      <c r="EW15" s="286" t="s">
        <v>853</v>
      </c>
      <c r="EX15" s="286" t="s">
        <v>853</v>
      </c>
      <c r="EY15" s="286" t="s">
        <v>853</v>
      </c>
      <c r="EZ15" s="283">
        <v>0</v>
      </c>
      <c r="FA15" s="283">
        <v>0</v>
      </c>
      <c r="FB15" s="283">
        <f t="shared" si="16"/>
        <v>1956</v>
      </c>
      <c r="FC15" s="283">
        <v>0</v>
      </c>
      <c r="FD15" s="283">
        <v>0</v>
      </c>
      <c r="FE15" s="283">
        <v>0</v>
      </c>
      <c r="FF15" s="283">
        <v>248</v>
      </c>
      <c r="FG15" s="283">
        <v>32</v>
      </c>
      <c r="FH15" s="283">
        <v>9</v>
      </c>
      <c r="FI15" s="283">
        <v>0</v>
      </c>
      <c r="FJ15" s="283">
        <v>1581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853</v>
      </c>
      <c r="FQ15" s="286" t="s">
        <v>853</v>
      </c>
      <c r="FR15" s="286" t="s">
        <v>853</v>
      </c>
      <c r="FS15" s="283">
        <v>0</v>
      </c>
      <c r="FT15" s="283">
        <v>0</v>
      </c>
      <c r="FU15" s="283">
        <v>0</v>
      </c>
      <c r="FV15" s="283">
        <v>0</v>
      </c>
      <c r="FW15" s="283">
        <v>86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2541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673</v>
      </c>
      <c r="I16" s="283">
        <f t="shared" si="23"/>
        <v>471</v>
      </c>
      <c r="J16" s="283">
        <f t="shared" si="24"/>
        <v>220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1170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7</v>
      </c>
      <c r="Z16" s="283">
        <f t="shared" si="4"/>
        <v>1170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853</v>
      </c>
      <c r="AM16" s="286" t="s">
        <v>853</v>
      </c>
      <c r="AN16" s="283">
        <v>1170</v>
      </c>
      <c r="AO16" s="286" t="s">
        <v>853</v>
      </c>
      <c r="AP16" s="286" t="s">
        <v>853</v>
      </c>
      <c r="AQ16" s="283">
        <v>0</v>
      </c>
      <c r="AR16" s="286" t="s">
        <v>853</v>
      </c>
      <c r="AS16" s="283">
        <v>0</v>
      </c>
      <c r="AT16" s="286" t="s">
        <v>853</v>
      </c>
      <c r="AU16" s="283">
        <v>0</v>
      </c>
      <c r="AV16" s="283">
        <f t="shared" si="6"/>
        <v>1371</v>
      </c>
      <c r="AW16" s="283">
        <v>0</v>
      </c>
      <c r="AX16" s="283">
        <v>0</v>
      </c>
      <c r="AY16" s="283">
        <v>0</v>
      </c>
      <c r="AZ16" s="283">
        <v>673</v>
      </c>
      <c r="BA16" s="283">
        <v>471</v>
      </c>
      <c r="BB16" s="283">
        <v>220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853</v>
      </c>
      <c r="BI16" s="286" t="s">
        <v>853</v>
      </c>
      <c r="BJ16" s="286" t="s">
        <v>853</v>
      </c>
      <c r="BK16" s="286" t="s">
        <v>853</v>
      </c>
      <c r="BL16" s="286" t="s">
        <v>853</v>
      </c>
      <c r="BM16" s="286" t="s">
        <v>853</v>
      </c>
      <c r="BN16" s="286" t="s">
        <v>853</v>
      </c>
      <c r="BO16" s="286" t="s">
        <v>853</v>
      </c>
      <c r="BP16" s="286" t="s">
        <v>853</v>
      </c>
      <c r="BQ16" s="283">
        <v>7</v>
      </c>
      <c r="BR16" s="283">
        <f t="shared" si="8"/>
        <v>0</v>
      </c>
      <c r="BS16" s="286" t="s">
        <v>853</v>
      </c>
      <c r="BT16" s="286" t="s">
        <v>853</v>
      </c>
      <c r="BU16" s="286" t="s">
        <v>853</v>
      </c>
      <c r="BV16" s="286" t="s">
        <v>853</v>
      </c>
      <c r="BW16" s="286" t="s">
        <v>853</v>
      </c>
      <c r="BX16" s="286" t="s">
        <v>853</v>
      </c>
      <c r="BY16" s="286" t="s">
        <v>853</v>
      </c>
      <c r="BZ16" s="286" t="s">
        <v>853</v>
      </c>
      <c r="CA16" s="286" t="s">
        <v>853</v>
      </c>
      <c r="CB16" s="286" t="s">
        <v>853</v>
      </c>
      <c r="CC16" s="286" t="s">
        <v>853</v>
      </c>
      <c r="CD16" s="283">
        <v>0</v>
      </c>
      <c r="CE16" s="286" t="s">
        <v>853</v>
      </c>
      <c r="CF16" s="286" t="s">
        <v>853</v>
      </c>
      <c r="CG16" s="286" t="s">
        <v>853</v>
      </c>
      <c r="CH16" s="286" t="s">
        <v>853</v>
      </c>
      <c r="CI16" s="286" t="s">
        <v>853</v>
      </c>
      <c r="CJ16" s="286" t="s">
        <v>853</v>
      </c>
      <c r="CK16" s="286" t="s">
        <v>853</v>
      </c>
      <c r="CL16" s="286" t="s">
        <v>853</v>
      </c>
      <c r="CM16" s="283">
        <v>0</v>
      </c>
      <c r="CN16" s="283">
        <f t="shared" si="10"/>
        <v>0</v>
      </c>
      <c r="CO16" s="286" t="s">
        <v>853</v>
      </c>
      <c r="CP16" s="286" t="s">
        <v>853</v>
      </c>
      <c r="CQ16" s="286" t="s">
        <v>853</v>
      </c>
      <c r="CR16" s="286" t="s">
        <v>853</v>
      </c>
      <c r="CS16" s="286" t="s">
        <v>853</v>
      </c>
      <c r="CT16" s="286" t="s">
        <v>853</v>
      </c>
      <c r="CU16" s="286" t="s">
        <v>853</v>
      </c>
      <c r="CV16" s="286" t="s">
        <v>853</v>
      </c>
      <c r="CW16" s="286" t="s">
        <v>853</v>
      </c>
      <c r="CX16" s="286" t="s">
        <v>853</v>
      </c>
      <c r="CY16" s="286" t="s">
        <v>853</v>
      </c>
      <c r="CZ16" s="286" t="s">
        <v>853</v>
      </c>
      <c r="DA16" s="283">
        <v>0</v>
      </c>
      <c r="DB16" s="286" t="s">
        <v>853</v>
      </c>
      <c r="DC16" s="286" t="s">
        <v>853</v>
      </c>
      <c r="DD16" s="286" t="s">
        <v>853</v>
      </c>
      <c r="DE16" s="286" t="s">
        <v>853</v>
      </c>
      <c r="DF16" s="286" t="s">
        <v>853</v>
      </c>
      <c r="DG16" s="286" t="s">
        <v>853</v>
      </c>
      <c r="DH16" s="286" t="s">
        <v>853</v>
      </c>
      <c r="DI16" s="283">
        <v>0</v>
      </c>
      <c r="DJ16" s="283">
        <f t="shared" si="12"/>
        <v>0</v>
      </c>
      <c r="DK16" s="286" t="s">
        <v>853</v>
      </c>
      <c r="DL16" s="286" t="s">
        <v>853</v>
      </c>
      <c r="DM16" s="286" t="s">
        <v>853</v>
      </c>
      <c r="DN16" s="286" t="s">
        <v>853</v>
      </c>
      <c r="DO16" s="286" t="s">
        <v>853</v>
      </c>
      <c r="DP16" s="286" t="s">
        <v>853</v>
      </c>
      <c r="DQ16" s="286" t="s">
        <v>853</v>
      </c>
      <c r="DR16" s="286" t="s">
        <v>853</v>
      </c>
      <c r="DS16" s="286" t="s">
        <v>853</v>
      </c>
      <c r="DT16" s="286" t="s">
        <v>853</v>
      </c>
      <c r="DU16" s="286" t="s">
        <v>853</v>
      </c>
      <c r="DV16" s="283">
        <v>0</v>
      </c>
      <c r="DW16" s="286" t="s">
        <v>853</v>
      </c>
      <c r="DX16" s="286" t="s">
        <v>853</v>
      </c>
      <c r="DY16" s="286" t="s">
        <v>853</v>
      </c>
      <c r="DZ16" s="283">
        <v>0</v>
      </c>
      <c r="EA16" s="286" t="s">
        <v>853</v>
      </c>
      <c r="EB16" s="286" t="s">
        <v>853</v>
      </c>
      <c r="EC16" s="286" t="s">
        <v>853</v>
      </c>
      <c r="ED16" s="286" t="s">
        <v>853</v>
      </c>
      <c r="EE16" s="283">
        <v>0</v>
      </c>
      <c r="EF16" s="283">
        <f t="shared" si="14"/>
        <v>0</v>
      </c>
      <c r="EG16" s="283">
        <v>0</v>
      </c>
      <c r="EH16" s="286" t="s">
        <v>853</v>
      </c>
      <c r="EI16" s="286" t="s">
        <v>853</v>
      </c>
      <c r="EJ16" s="283">
        <v>0</v>
      </c>
      <c r="EK16" s="286" t="s">
        <v>853</v>
      </c>
      <c r="EL16" s="286" t="s">
        <v>853</v>
      </c>
      <c r="EM16" s="286" t="s">
        <v>853</v>
      </c>
      <c r="EN16" s="283">
        <v>0</v>
      </c>
      <c r="EO16" s="283">
        <v>0</v>
      </c>
      <c r="EP16" s="283">
        <v>0</v>
      </c>
      <c r="EQ16" s="286" t="s">
        <v>853</v>
      </c>
      <c r="ER16" s="286" t="s">
        <v>853</v>
      </c>
      <c r="ES16" s="286" t="s">
        <v>853</v>
      </c>
      <c r="ET16" s="286" t="s">
        <v>853</v>
      </c>
      <c r="EU16" s="283">
        <v>0</v>
      </c>
      <c r="EV16" s="283">
        <v>0</v>
      </c>
      <c r="EW16" s="286" t="s">
        <v>853</v>
      </c>
      <c r="EX16" s="286" t="s">
        <v>853</v>
      </c>
      <c r="EY16" s="286" t="s">
        <v>853</v>
      </c>
      <c r="EZ16" s="283">
        <v>0</v>
      </c>
      <c r="FA16" s="283">
        <v>0</v>
      </c>
      <c r="FB16" s="283">
        <f t="shared" si="16"/>
        <v>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853</v>
      </c>
      <c r="FQ16" s="286" t="s">
        <v>853</v>
      </c>
      <c r="FR16" s="286" t="s">
        <v>853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6190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826</v>
      </c>
      <c r="I17" s="283">
        <f t="shared" si="23"/>
        <v>968</v>
      </c>
      <c r="J17" s="283">
        <f t="shared" si="24"/>
        <v>296</v>
      </c>
      <c r="K17" s="283">
        <f t="shared" si="25"/>
        <v>0</v>
      </c>
      <c r="L17" s="283">
        <f t="shared" si="26"/>
        <v>551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108</v>
      </c>
      <c r="Q17" s="283">
        <f t="shared" si="31"/>
        <v>0</v>
      </c>
      <c r="R17" s="283">
        <f t="shared" si="32"/>
        <v>1683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1758</v>
      </c>
      <c r="Z17" s="283">
        <f t="shared" si="4"/>
        <v>2067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853</v>
      </c>
      <c r="AM17" s="286" t="s">
        <v>853</v>
      </c>
      <c r="AN17" s="283">
        <v>1683</v>
      </c>
      <c r="AO17" s="286" t="s">
        <v>853</v>
      </c>
      <c r="AP17" s="286" t="s">
        <v>853</v>
      </c>
      <c r="AQ17" s="283">
        <v>0</v>
      </c>
      <c r="AR17" s="286" t="s">
        <v>853</v>
      </c>
      <c r="AS17" s="283">
        <v>0</v>
      </c>
      <c r="AT17" s="286" t="s">
        <v>853</v>
      </c>
      <c r="AU17" s="283">
        <v>384</v>
      </c>
      <c r="AV17" s="283">
        <f t="shared" si="6"/>
        <v>1414</v>
      </c>
      <c r="AW17" s="283">
        <v>0</v>
      </c>
      <c r="AX17" s="283">
        <v>0</v>
      </c>
      <c r="AY17" s="283">
        <v>0</v>
      </c>
      <c r="AZ17" s="283">
        <v>826</v>
      </c>
      <c r="BA17" s="283">
        <v>506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853</v>
      </c>
      <c r="BI17" s="286" t="s">
        <v>853</v>
      </c>
      <c r="BJ17" s="286" t="s">
        <v>853</v>
      </c>
      <c r="BK17" s="286" t="s">
        <v>853</v>
      </c>
      <c r="BL17" s="286" t="s">
        <v>853</v>
      </c>
      <c r="BM17" s="286" t="s">
        <v>853</v>
      </c>
      <c r="BN17" s="286" t="s">
        <v>853</v>
      </c>
      <c r="BO17" s="286" t="s">
        <v>853</v>
      </c>
      <c r="BP17" s="286" t="s">
        <v>853</v>
      </c>
      <c r="BQ17" s="283">
        <v>82</v>
      </c>
      <c r="BR17" s="283">
        <f t="shared" si="8"/>
        <v>0</v>
      </c>
      <c r="BS17" s="286" t="s">
        <v>853</v>
      </c>
      <c r="BT17" s="286" t="s">
        <v>853</v>
      </c>
      <c r="BU17" s="286" t="s">
        <v>853</v>
      </c>
      <c r="BV17" s="286" t="s">
        <v>853</v>
      </c>
      <c r="BW17" s="286" t="s">
        <v>853</v>
      </c>
      <c r="BX17" s="286" t="s">
        <v>853</v>
      </c>
      <c r="BY17" s="286" t="s">
        <v>853</v>
      </c>
      <c r="BZ17" s="286" t="s">
        <v>853</v>
      </c>
      <c r="CA17" s="286" t="s">
        <v>853</v>
      </c>
      <c r="CB17" s="286" t="s">
        <v>853</v>
      </c>
      <c r="CC17" s="286" t="s">
        <v>853</v>
      </c>
      <c r="CD17" s="283">
        <v>0</v>
      </c>
      <c r="CE17" s="286" t="s">
        <v>853</v>
      </c>
      <c r="CF17" s="286" t="s">
        <v>853</v>
      </c>
      <c r="CG17" s="286" t="s">
        <v>853</v>
      </c>
      <c r="CH17" s="286" t="s">
        <v>853</v>
      </c>
      <c r="CI17" s="286" t="s">
        <v>853</v>
      </c>
      <c r="CJ17" s="286" t="s">
        <v>853</v>
      </c>
      <c r="CK17" s="286" t="s">
        <v>853</v>
      </c>
      <c r="CL17" s="286" t="s">
        <v>853</v>
      </c>
      <c r="CM17" s="283">
        <v>0</v>
      </c>
      <c r="CN17" s="283">
        <f t="shared" si="10"/>
        <v>0</v>
      </c>
      <c r="CO17" s="286" t="s">
        <v>853</v>
      </c>
      <c r="CP17" s="286" t="s">
        <v>853</v>
      </c>
      <c r="CQ17" s="286" t="s">
        <v>853</v>
      </c>
      <c r="CR17" s="286" t="s">
        <v>853</v>
      </c>
      <c r="CS17" s="286" t="s">
        <v>853</v>
      </c>
      <c r="CT17" s="286" t="s">
        <v>853</v>
      </c>
      <c r="CU17" s="286" t="s">
        <v>853</v>
      </c>
      <c r="CV17" s="286" t="s">
        <v>853</v>
      </c>
      <c r="CW17" s="286" t="s">
        <v>853</v>
      </c>
      <c r="CX17" s="286" t="s">
        <v>853</v>
      </c>
      <c r="CY17" s="286" t="s">
        <v>853</v>
      </c>
      <c r="CZ17" s="286" t="s">
        <v>853</v>
      </c>
      <c r="DA17" s="283">
        <v>0</v>
      </c>
      <c r="DB17" s="286" t="s">
        <v>853</v>
      </c>
      <c r="DC17" s="286" t="s">
        <v>853</v>
      </c>
      <c r="DD17" s="286" t="s">
        <v>853</v>
      </c>
      <c r="DE17" s="286" t="s">
        <v>853</v>
      </c>
      <c r="DF17" s="286" t="s">
        <v>853</v>
      </c>
      <c r="DG17" s="286" t="s">
        <v>853</v>
      </c>
      <c r="DH17" s="286" t="s">
        <v>853</v>
      </c>
      <c r="DI17" s="283">
        <v>0</v>
      </c>
      <c r="DJ17" s="283">
        <f t="shared" si="12"/>
        <v>0</v>
      </c>
      <c r="DK17" s="286" t="s">
        <v>853</v>
      </c>
      <c r="DL17" s="286" t="s">
        <v>853</v>
      </c>
      <c r="DM17" s="286" t="s">
        <v>853</v>
      </c>
      <c r="DN17" s="286" t="s">
        <v>853</v>
      </c>
      <c r="DO17" s="286" t="s">
        <v>853</v>
      </c>
      <c r="DP17" s="286" t="s">
        <v>853</v>
      </c>
      <c r="DQ17" s="286" t="s">
        <v>853</v>
      </c>
      <c r="DR17" s="286" t="s">
        <v>853</v>
      </c>
      <c r="DS17" s="286" t="s">
        <v>853</v>
      </c>
      <c r="DT17" s="286" t="s">
        <v>853</v>
      </c>
      <c r="DU17" s="286" t="s">
        <v>853</v>
      </c>
      <c r="DV17" s="283">
        <v>0</v>
      </c>
      <c r="DW17" s="286" t="s">
        <v>853</v>
      </c>
      <c r="DX17" s="286" t="s">
        <v>853</v>
      </c>
      <c r="DY17" s="286" t="s">
        <v>853</v>
      </c>
      <c r="DZ17" s="283">
        <v>0</v>
      </c>
      <c r="EA17" s="286" t="s">
        <v>853</v>
      </c>
      <c r="EB17" s="286" t="s">
        <v>853</v>
      </c>
      <c r="EC17" s="286" t="s">
        <v>853</v>
      </c>
      <c r="ED17" s="286" t="s">
        <v>853</v>
      </c>
      <c r="EE17" s="283">
        <v>0</v>
      </c>
      <c r="EF17" s="283">
        <f t="shared" si="14"/>
        <v>0</v>
      </c>
      <c r="EG17" s="283">
        <v>0</v>
      </c>
      <c r="EH17" s="286" t="s">
        <v>853</v>
      </c>
      <c r="EI17" s="286" t="s">
        <v>853</v>
      </c>
      <c r="EJ17" s="283">
        <v>0</v>
      </c>
      <c r="EK17" s="286" t="s">
        <v>853</v>
      </c>
      <c r="EL17" s="286" t="s">
        <v>853</v>
      </c>
      <c r="EM17" s="286" t="s">
        <v>853</v>
      </c>
      <c r="EN17" s="283">
        <v>0</v>
      </c>
      <c r="EO17" s="283">
        <v>0</v>
      </c>
      <c r="EP17" s="283">
        <v>0</v>
      </c>
      <c r="EQ17" s="286" t="s">
        <v>853</v>
      </c>
      <c r="ER17" s="286" t="s">
        <v>853</v>
      </c>
      <c r="ES17" s="286" t="s">
        <v>853</v>
      </c>
      <c r="ET17" s="286" t="s">
        <v>853</v>
      </c>
      <c r="EU17" s="283">
        <v>0</v>
      </c>
      <c r="EV17" s="283">
        <v>0</v>
      </c>
      <c r="EW17" s="286" t="s">
        <v>853</v>
      </c>
      <c r="EX17" s="286" t="s">
        <v>853</v>
      </c>
      <c r="EY17" s="286" t="s">
        <v>853</v>
      </c>
      <c r="EZ17" s="283">
        <v>0</v>
      </c>
      <c r="FA17" s="283">
        <v>0</v>
      </c>
      <c r="FB17" s="283">
        <f t="shared" si="16"/>
        <v>2709</v>
      </c>
      <c r="FC17" s="283">
        <v>0</v>
      </c>
      <c r="FD17" s="283">
        <v>0</v>
      </c>
      <c r="FE17" s="283">
        <v>0</v>
      </c>
      <c r="FF17" s="283">
        <v>0</v>
      </c>
      <c r="FG17" s="283">
        <v>462</v>
      </c>
      <c r="FH17" s="283">
        <v>296</v>
      </c>
      <c r="FI17" s="283">
        <v>0</v>
      </c>
      <c r="FJ17" s="283">
        <v>551</v>
      </c>
      <c r="FK17" s="283">
        <v>0</v>
      </c>
      <c r="FL17" s="283">
        <v>0</v>
      </c>
      <c r="FM17" s="283">
        <v>0</v>
      </c>
      <c r="FN17" s="283">
        <v>108</v>
      </c>
      <c r="FO17" s="283">
        <v>0</v>
      </c>
      <c r="FP17" s="286" t="s">
        <v>853</v>
      </c>
      <c r="FQ17" s="286" t="s">
        <v>853</v>
      </c>
      <c r="FR17" s="286" t="s">
        <v>853</v>
      </c>
      <c r="FS17" s="283">
        <v>0</v>
      </c>
      <c r="FT17" s="283">
        <v>0</v>
      </c>
      <c r="FU17" s="283">
        <v>0</v>
      </c>
      <c r="FV17" s="283">
        <v>0</v>
      </c>
      <c r="FW17" s="283">
        <v>1292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6449</v>
      </c>
      <c r="E18" s="283">
        <f t="shared" si="19"/>
        <v>73</v>
      </c>
      <c r="F18" s="283">
        <f t="shared" si="20"/>
        <v>0</v>
      </c>
      <c r="G18" s="283">
        <f t="shared" si="21"/>
        <v>329</v>
      </c>
      <c r="H18" s="283">
        <f t="shared" si="22"/>
        <v>1102</v>
      </c>
      <c r="I18" s="283">
        <f t="shared" si="23"/>
        <v>1059</v>
      </c>
      <c r="J18" s="283">
        <f t="shared" si="24"/>
        <v>238</v>
      </c>
      <c r="K18" s="283">
        <f t="shared" si="25"/>
        <v>0</v>
      </c>
      <c r="L18" s="283">
        <f t="shared" si="26"/>
        <v>709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2933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6</v>
      </c>
      <c r="Z18" s="283">
        <f t="shared" si="4"/>
        <v>2933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853</v>
      </c>
      <c r="AM18" s="286" t="s">
        <v>853</v>
      </c>
      <c r="AN18" s="283">
        <v>2933</v>
      </c>
      <c r="AO18" s="286" t="s">
        <v>853</v>
      </c>
      <c r="AP18" s="286" t="s">
        <v>853</v>
      </c>
      <c r="AQ18" s="283">
        <v>0</v>
      </c>
      <c r="AR18" s="286" t="s">
        <v>853</v>
      </c>
      <c r="AS18" s="283">
        <v>0</v>
      </c>
      <c r="AT18" s="286" t="s">
        <v>853</v>
      </c>
      <c r="AU18" s="283">
        <v>0</v>
      </c>
      <c r="AV18" s="283">
        <f t="shared" si="6"/>
        <v>2167</v>
      </c>
      <c r="AW18" s="283">
        <v>0</v>
      </c>
      <c r="AX18" s="283">
        <v>0</v>
      </c>
      <c r="AY18" s="283">
        <v>0</v>
      </c>
      <c r="AZ18" s="283">
        <v>1102</v>
      </c>
      <c r="BA18" s="283">
        <v>1059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853</v>
      </c>
      <c r="BI18" s="286" t="s">
        <v>853</v>
      </c>
      <c r="BJ18" s="286" t="s">
        <v>853</v>
      </c>
      <c r="BK18" s="286" t="s">
        <v>853</v>
      </c>
      <c r="BL18" s="286" t="s">
        <v>853</v>
      </c>
      <c r="BM18" s="286" t="s">
        <v>853</v>
      </c>
      <c r="BN18" s="286" t="s">
        <v>853</v>
      </c>
      <c r="BO18" s="286" t="s">
        <v>853</v>
      </c>
      <c r="BP18" s="286" t="s">
        <v>853</v>
      </c>
      <c r="BQ18" s="283">
        <v>6</v>
      </c>
      <c r="BR18" s="283">
        <f t="shared" si="8"/>
        <v>0</v>
      </c>
      <c r="BS18" s="286" t="s">
        <v>853</v>
      </c>
      <c r="BT18" s="286" t="s">
        <v>853</v>
      </c>
      <c r="BU18" s="286" t="s">
        <v>853</v>
      </c>
      <c r="BV18" s="286" t="s">
        <v>853</v>
      </c>
      <c r="BW18" s="286" t="s">
        <v>853</v>
      </c>
      <c r="BX18" s="286" t="s">
        <v>853</v>
      </c>
      <c r="BY18" s="286" t="s">
        <v>853</v>
      </c>
      <c r="BZ18" s="286" t="s">
        <v>853</v>
      </c>
      <c r="CA18" s="286" t="s">
        <v>853</v>
      </c>
      <c r="CB18" s="286" t="s">
        <v>853</v>
      </c>
      <c r="CC18" s="286" t="s">
        <v>853</v>
      </c>
      <c r="CD18" s="283">
        <v>0</v>
      </c>
      <c r="CE18" s="286" t="s">
        <v>853</v>
      </c>
      <c r="CF18" s="286" t="s">
        <v>853</v>
      </c>
      <c r="CG18" s="286" t="s">
        <v>853</v>
      </c>
      <c r="CH18" s="286" t="s">
        <v>853</v>
      </c>
      <c r="CI18" s="286" t="s">
        <v>853</v>
      </c>
      <c r="CJ18" s="286" t="s">
        <v>853</v>
      </c>
      <c r="CK18" s="286" t="s">
        <v>853</v>
      </c>
      <c r="CL18" s="286" t="s">
        <v>853</v>
      </c>
      <c r="CM18" s="283">
        <v>0</v>
      </c>
      <c r="CN18" s="283">
        <f t="shared" si="10"/>
        <v>0</v>
      </c>
      <c r="CO18" s="286" t="s">
        <v>853</v>
      </c>
      <c r="CP18" s="286" t="s">
        <v>853</v>
      </c>
      <c r="CQ18" s="286" t="s">
        <v>853</v>
      </c>
      <c r="CR18" s="286" t="s">
        <v>853</v>
      </c>
      <c r="CS18" s="286" t="s">
        <v>853</v>
      </c>
      <c r="CT18" s="286" t="s">
        <v>853</v>
      </c>
      <c r="CU18" s="286" t="s">
        <v>853</v>
      </c>
      <c r="CV18" s="286" t="s">
        <v>853</v>
      </c>
      <c r="CW18" s="286" t="s">
        <v>853</v>
      </c>
      <c r="CX18" s="286" t="s">
        <v>853</v>
      </c>
      <c r="CY18" s="286" t="s">
        <v>853</v>
      </c>
      <c r="CZ18" s="286" t="s">
        <v>853</v>
      </c>
      <c r="DA18" s="283">
        <v>0</v>
      </c>
      <c r="DB18" s="286" t="s">
        <v>853</v>
      </c>
      <c r="DC18" s="286" t="s">
        <v>853</v>
      </c>
      <c r="DD18" s="286" t="s">
        <v>853</v>
      </c>
      <c r="DE18" s="286" t="s">
        <v>853</v>
      </c>
      <c r="DF18" s="286" t="s">
        <v>853</v>
      </c>
      <c r="DG18" s="286" t="s">
        <v>853</v>
      </c>
      <c r="DH18" s="286" t="s">
        <v>853</v>
      </c>
      <c r="DI18" s="283">
        <v>0</v>
      </c>
      <c r="DJ18" s="283">
        <f t="shared" si="12"/>
        <v>0</v>
      </c>
      <c r="DK18" s="286" t="s">
        <v>853</v>
      </c>
      <c r="DL18" s="286" t="s">
        <v>853</v>
      </c>
      <c r="DM18" s="286" t="s">
        <v>853</v>
      </c>
      <c r="DN18" s="286" t="s">
        <v>853</v>
      </c>
      <c r="DO18" s="286" t="s">
        <v>853</v>
      </c>
      <c r="DP18" s="286" t="s">
        <v>853</v>
      </c>
      <c r="DQ18" s="286" t="s">
        <v>853</v>
      </c>
      <c r="DR18" s="286" t="s">
        <v>853</v>
      </c>
      <c r="DS18" s="286" t="s">
        <v>853</v>
      </c>
      <c r="DT18" s="286" t="s">
        <v>853</v>
      </c>
      <c r="DU18" s="286" t="s">
        <v>853</v>
      </c>
      <c r="DV18" s="283">
        <v>0</v>
      </c>
      <c r="DW18" s="286" t="s">
        <v>853</v>
      </c>
      <c r="DX18" s="286" t="s">
        <v>853</v>
      </c>
      <c r="DY18" s="286" t="s">
        <v>853</v>
      </c>
      <c r="DZ18" s="283">
        <v>0</v>
      </c>
      <c r="EA18" s="286" t="s">
        <v>853</v>
      </c>
      <c r="EB18" s="286" t="s">
        <v>853</v>
      </c>
      <c r="EC18" s="286" t="s">
        <v>853</v>
      </c>
      <c r="ED18" s="286" t="s">
        <v>853</v>
      </c>
      <c r="EE18" s="283">
        <v>0</v>
      </c>
      <c r="EF18" s="283">
        <f t="shared" si="14"/>
        <v>0</v>
      </c>
      <c r="EG18" s="283">
        <v>0</v>
      </c>
      <c r="EH18" s="286" t="s">
        <v>853</v>
      </c>
      <c r="EI18" s="286" t="s">
        <v>853</v>
      </c>
      <c r="EJ18" s="283">
        <v>0</v>
      </c>
      <c r="EK18" s="286" t="s">
        <v>853</v>
      </c>
      <c r="EL18" s="286" t="s">
        <v>853</v>
      </c>
      <c r="EM18" s="286" t="s">
        <v>853</v>
      </c>
      <c r="EN18" s="283">
        <v>0</v>
      </c>
      <c r="EO18" s="283">
        <v>0</v>
      </c>
      <c r="EP18" s="283">
        <v>0</v>
      </c>
      <c r="EQ18" s="286" t="s">
        <v>853</v>
      </c>
      <c r="ER18" s="286" t="s">
        <v>853</v>
      </c>
      <c r="ES18" s="286" t="s">
        <v>853</v>
      </c>
      <c r="ET18" s="286" t="s">
        <v>853</v>
      </c>
      <c r="EU18" s="283">
        <v>0</v>
      </c>
      <c r="EV18" s="283">
        <v>0</v>
      </c>
      <c r="EW18" s="286" t="s">
        <v>853</v>
      </c>
      <c r="EX18" s="286" t="s">
        <v>853</v>
      </c>
      <c r="EY18" s="286" t="s">
        <v>853</v>
      </c>
      <c r="EZ18" s="283">
        <v>0</v>
      </c>
      <c r="FA18" s="283">
        <v>0</v>
      </c>
      <c r="FB18" s="283">
        <f t="shared" si="16"/>
        <v>1349</v>
      </c>
      <c r="FC18" s="283">
        <v>73</v>
      </c>
      <c r="FD18" s="283">
        <v>0</v>
      </c>
      <c r="FE18" s="283">
        <v>329</v>
      </c>
      <c r="FF18" s="283">
        <v>0</v>
      </c>
      <c r="FG18" s="283">
        <v>0</v>
      </c>
      <c r="FH18" s="283">
        <v>238</v>
      </c>
      <c r="FI18" s="283">
        <v>0</v>
      </c>
      <c r="FJ18" s="283">
        <v>709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853</v>
      </c>
      <c r="FQ18" s="286" t="s">
        <v>853</v>
      </c>
      <c r="FR18" s="286" t="s">
        <v>853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2559</v>
      </c>
      <c r="E19" s="283">
        <f t="shared" si="19"/>
        <v>0</v>
      </c>
      <c r="F19" s="283">
        <f t="shared" si="20"/>
        <v>0</v>
      </c>
      <c r="G19" s="283">
        <f t="shared" si="21"/>
        <v>223</v>
      </c>
      <c r="H19" s="283">
        <f t="shared" si="22"/>
        <v>0</v>
      </c>
      <c r="I19" s="283">
        <f t="shared" si="23"/>
        <v>187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2115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34</v>
      </c>
      <c r="Z19" s="283">
        <f t="shared" si="4"/>
        <v>2118</v>
      </c>
      <c r="AA19" s="283">
        <v>0</v>
      </c>
      <c r="AB19" s="283">
        <v>0</v>
      </c>
      <c r="AC19" s="283">
        <v>3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853</v>
      </c>
      <c r="AM19" s="286" t="s">
        <v>853</v>
      </c>
      <c r="AN19" s="283">
        <v>2115</v>
      </c>
      <c r="AO19" s="286" t="s">
        <v>853</v>
      </c>
      <c r="AP19" s="286" t="s">
        <v>853</v>
      </c>
      <c r="AQ19" s="283">
        <v>0</v>
      </c>
      <c r="AR19" s="286" t="s">
        <v>853</v>
      </c>
      <c r="AS19" s="283">
        <v>0</v>
      </c>
      <c r="AT19" s="286" t="s">
        <v>853</v>
      </c>
      <c r="AU19" s="283">
        <v>0</v>
      </c>
      <c r="AV19" s="283">
        <f t="shared" si="6"/>
        <v>239</v>
      </c>
      <c r="AW19" s="283">
        <v>0</v>
      </c>
      <c r="AX19" s="283">
        <v>0</v>
      </c>
      <c r="AY19" s="283">
        <v>220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853</v>
      </c>
      <c r="BI19" s="286" t="s">
        <v>853</v>
      </c>
      <c r="BJ19" s="286" t="s">
        <v>853</v>
      </c>
      <c r="BK19" s="286" t="s">
        <v>853</v>
      </c>
      <c r="BL19" s="286" t="s">
        <v>853</v>
      </c>
      <c r="BM19" s="286" t="s">
        <v>853</v>
      </c>
      <c r="BN19" s="286" t="s">
        <v>853</v>
      </c>
      <c r="BO19" s="286" t="s">
        <v>853</v>
      </c>
      <c r="BP19" s="286" t="s">
        <v>853</v>
      </c>
      <c r="BQ19" s="283">
        <v>19</v>
      </c>
      <c r="BR19" s="283">
        <f t="shared" si="8"/>
        <v>0</v>
      </c>
      <c r="BS19" s="286" t="s">
        <v>853</v>
      </c>
      <c r="BT19" s="286" t="s">
        <v>853</v>
      </c>
      <c r="BU19" s="286" t="s">
        <v>853</v>
      </c>
      <c r="BV19" s="286" t="s">
        <v>853</v>
      </c>
      <c r="BW19" s="286" t="s">
        <v>853</v>
      </c>
      <c r="BX19" s="286" t="s">
        <v>853</v>
      </c>
      <c r="BY19" s="286" t="s">
        <v>853</v>
      </c>
      <c r="BZ19" s="286" t="s">
        <v>853</v>
      </c>
      <c r="CA19" s="286" t="s">
        <v>853</v>
      </c>
      <c r="CB19" s="286" t="s">
        <v>853</v>
      </c>
      <c r="CC19" s="286" t="s">
        <v>853</v>
      </c>
      <c r="CD19" s="283">
        <v>0</v>
      </c>
      <c r="CE19" s="286" t="s">
        <v>853</v>
      </c>
      <c r="CF19" s="286" t="s">
        <v>853</v>
      </c>
      <c r="CG19" s="286" t="s">
        <v>853</v>
      </c>
      <c r="CH19" s="286" t="s">
        <v>853</v>
      </c>
      <c r="CI19" s="286" t="s">
        <v>853</v>
      </c>
      <c r="CJ19" s="286" t="s">
        <v>853</v>
      </c>
      <c r="CK19" s="286" t="s">
        <v>853</v>
      </c>
      <c r="CL19" s="286" t="s">
        <v>853</v>
      </c>
      <c r="CM19" s="283">
        <v>0</v>
      </c>
      <c r="CN19" s="283">
        <f t="shared" si="10"/>
        <v>0</v>
      </c>
      <c r="CO19" s="286" t="s">
        <v>853</v>
      </c>
      <c r="CP19" s="286" t="s">
        <v>853</v>
      </c>
      <c r="CQ19" s="286" t="s">
        <v>853</v>
      </c>
      <c r="CR19" s="286" t="s">
        <v>853</v>
      </c>
      <c r="CS19" s="286" t="s">
        <v>853</v>
      </c>
      <c r="CT19" s="286" t="s">
        <v>853</v>
      </c>
      <c r="CU19" s="286" t="s">
        <v>853</v>
      </c>
      <c r="CV19" s="286" t="s">
        <v>853</v>
      </c>
      <c r="CW19" s="286" t="s">
        <v>853</v>
      </c>
      <c r="CX19" s="286" t="s">
        <v>853</v>
      </c>
      <c r="CY19" s="286" t="s">
        <v>853</v>
      </c>
      <c r="CZ19" s="286" t="s">
        <v>853</v>
      </c>
      <c r="DA19" s="283">
        <v>0</v>
      </c>
      <c r="DB19" s="286" t="s">
        <v>853</v>
      </c>
      <c r="DC19" s="286" t="s">
        <v>853</v>
      </c>
      <c r="DD19" s="286" t="s">
        <v>853</v>
      </c>
      <c r="DE19" s="286" t="s">
        <v>853</v>
      </c>
      <c r="DF19" s="286" t="s">
        <v>853</v>
      </c>
      <c r="DG19" s="286" t="s">
        <v>853</v>
      </c>
      <c r="DH19" s="286" t="s">
        <v>853</v>
      </c>
      <c r="DI19" s="283">
        <v>0</v>
      </c>
      <c r="DJ19" s="283">
        <f t="shared" si="12"/>
        <v>0</v>
      </c>
      <c r="DK19" s="286" t="s">
        <v>853</v>
      </c>
      <c r="DL19" s="286" t="s">
        <v>853</v>
      </c>
      <c r="DM19" s="286" t="s">
        <v>853</v>
      </c>
      <c r="DN19" s="286" t="s">
        <v>853</v>
      </c>
      <c r="DO19" s="286" t="s">
        <v>853</v>
      </c>
      <c r="DP19" s="286" t="s">
        <v>853</v>
      </c>
      <c r="DQ19" s="286" t="s">
        <v>853</v>
      </c>
      <c r="DR19" s="286" t="s">
        <v>853</v>
      </c>
      <c r="DS19" s="286" t="s">
        <v>853</v>
      </c>
      <c r="DT19" s="286" t="s">
        <v>853</v>
      </c>
      <c r="DU19" s="286" t="s">
        <v>853</v>
      </c>
      <c r="DV19" s="283">
        <v>0</v>
      </c>
      <c r="DW19" s="286" t="s">
        <v>853</v>
      </c>
      <c r="DX19" s="286" t="s">
        <v>853</v>
      </c>
      <c r="DY19" s="286" t="s">
        <v>853</v>
      </c>
      <c r="DZ19" s="283">
        <v>0</v>
      </c>
      <c r="EA19" s="286" t="s">
        <v>853</v>
      </c>
      <c r="EB19" s="286" t="s">
        <v>853</v>
      </c>
      <c r="EC19" s="286" t="s">
        <v>853</v>
      </c>
      <c r="ED19" s="286" t="s">
        <v>853</v>
      </c>
      <c r="EE19" s="283">
        <v>0</v>
      </c>
      <c r="EF19" s="283">
        <f t="shared" si="14"/>
        <v>0</v>
      </c>
      <c r="EG19" s="283">
        <v>0</v>
      </c>
      <c r="EH19" s="286" t="s">
        <v>853</v>
      </c>
      <c r="EI19" s="286" t="s">
        <v>853</v>
      </c>
      <c r="EJ19" s="283">
        <v>0</v>
      </c>
      <c r="EK19" s="286" t="s">
        <v>853</v>
      </c>
      <c r="EL19" s="286" t="s">
        <v>853</v>
      </c>
      <c r="EM19" s="286" t="s">
        <v>853</v>
      </c>
      <c r="EN19" s="283">
        <v>0</v>
      </c>
      <c r="EO19" s="283">
        <v>0</v>
      </c>
      <c r="EP19" s="283">
        <v>0</v>
      </c>
      <c r="EQ19" s="286" t="s">
        <v>853</v>
      </c>
      <c r="ER19" s="286" t="s">
        <v>853</v>
      </c>
      <c r="ES19" s="286" t="s">
        <v>853</v>
      </c>
      <c r="ET19" s="286" t="s">
        <v>853</v>
      </c>
      <c r="EU19" s="283">
        <v>0</v>
      </c>
      <c r="EV19" s="283">
        <v>0</v>
      </c>
      <c r="EW19" s="286" t="s">
        <v>853</v>
      </c>
      <c r="EX19" s="286" t="s">
        <v>853</v>
      </c>
      <c r="EY19" s="286" t="s">
        <v>853</v>
      </c>
      <c r="EZ19" s="283">
        <v>0</v>
      </c>
      <c r="FA19" s="283">
        <v>0</v>
      </c>
      <c r="FB19" s="283">
        <f t="shared" si="16"/>
        <v>202</v>
      </c>
      <c r="FC19" s="283">
        <v>0</v>
      </c>
      <c r="FD19" s="283">
        <v>0</v>
      </c>
      <c r="FE19" s="283">
        <v>0</v>
      </c>
      <c r="FF19" s="283">
        <v>0</v>
      </c>
      <c r="FG19" s="283">
        <v>187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853</v>
      </c>
      <c r="FQ19" s="286" t="s">
        <v>853</v>
      </c>
      <c r="FR19" s="286" t="s">
        <v>853</v>
      </c>
      <c r="FS19" s="283">
        <v>0</v>
      </c>
      <c r="FT19" s="283">
        <v>0</v>
      </c>
      <c r="FU19" s="283">
        <v>0</v>
      </c>
      <c r="FV19" s="283">
        <v>0</v>
      </c>
      <c r="FW19" s="283">
        <v>15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2659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418</v>
      </c>
      <c r="I20" s="283">
        <f t="shared" si="23"/>
        <v>0</v>
      </c>
      <c r="J20" s="283">
        <f t="shared" si="24"/>
        <v>146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2095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2343</v>
      </c>
      <c r="AA20" s="283">
        <v>0</v>
      </c>
      <c r="AB20" s="283">
        <v>0</v>
      </c>
      <c r="AC20" s="283">
        <v>0</v>
      </c>
      <c r="AD20" s="283">
        <v>248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853</v>
      </c>
      <c r="AM20" s="286" t="s">
        <v>853</v>
      </c>
      <c r="AN20" s="283">
        <v>2095</v>
      </c>
      <c r="AO20" s="286" t="s">
        <v>853</v>
      </c>
      <c r="AP20" s="286" t="s">
        <v>853</v>
      </c>
      <c r="AQ20" s="283">
        <v>0</v>
      </c>
      <c r="AR20" s="286" t="s">
        <v>853</v>
      </c>
      <c r="AS20" s="283">
        <v>0</v>
      </c>
      <c r="AT20" s="286" t="s">
        <v>853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853</v>
      </c>
      <c r="BI20" s="286" t="s">
        <v>853</v>
      </c>
      <c r="BJ20" s="286" t="s">
        <v>853</v>
      </c>
      <c r="BK20" s="286" t="s">
        <v>853</v>
      </c>
      <c r="BL20" s="286" t="s">
        <v>853</v>
      </c>
      <c r="BM20" s="286" t="s">
        <v>853</v>
      </c>
      <c r="BN20" s="286" t="s">
        <v>853</v>
      </c>
      <c r="BO20" s="286" t="s">
        <v>853</v>
      </c>
      <c r="BP20" s="286" t="s">
        <v>853</v>
      </c>
      <c r="BQ20" s="283">
        <v>0</v>
      </c>
      <c r="BR20" s="283">
        <f t="shared" si="8"/>
        <v>0</v>
      </c>
      <c r="BS20" s="286" t="s">
        <v>853</v>
      </c>
      <c r="BT20" s="286" t="s">
        <v>853</v>
      </c>
      <c r="BU20" s="286" t="s">
        <v>853</v>
      </c>
      <c r="BV20" s="286" t="s">
        <v>853</v>
      </c>
      <c r="BW20" s="286" t="s">
        <v>853</v>
      </c>
      <c r="BX20" s="286" t="s">
        <v>853</v>
      </c>
      <c r="BY20" s="286" t="s">
        <v>853</v>
      </c>
      <c r="BZ20" s="286" t="s">
        <v>853</v>
      </c>
      <c r="CA20" s="286" t="s">
        <v>853</v>
      </c>
      <c r="CB20" s="286" t="s">
        <v>853</v>
      </c>
      <c r="CC20" s="286" t="s">
        <v>853</v>
      </c>
      <c r="CD20" s="283">
        <v>0</v>
      </c>
      <c r="CE20" s="286" t="s">
        <v>853</v>
      </c>
      <c r="CF20" s="286" t="s">
        <v>853</v>
      </c>
      <c r="CG20" s="286" t="s">
        <v>853</v>
      </c>
      <c r="CH20" s="286" t="s">
        <v>853</v>
      </c>
      <c r="CI20" s="286" t="s">
        <v>853</v>
      </c>
      <c r="CJ20" s="286" t="s">
        <v>853</v>
      </c>
      <c r="CK20" s="286" t="s">
        <v>853</v>
      </c>
      <c r="CL20" s="286" t="s">
        <v>853</v>
      </c>
      <c r="CM20" s="283">
        <v>0</v>
      </c>
      <c r="CN20" s="283">
        <f t="shared" si="10"/>
        <v>0</v>
      </c>
      <c r="CO20" s="286" t="s">
        <v>853</v>
      </c>
      <c r="CP20" s="286" t="s">
        <v>853</v>
      </c>
      <c r="CQ20" s="286" t="s">
        <v>853</v>
      </c>
      <c r="CR20" s="286" t="s">
        <v>853</v>
      </c>
      <c r="CS20" s="286" t="s">
        <v>853</v>
      </c>
      <c r="CT20" s="286" t="s">
        <v>853</v>
      </c>
      <c r="CU20" s="286" t="s">
        <v>853</v>
      </c>
      <c r="CV20" s="286" t="s">
        <v>853</v>
      </c>
      <c r="CW20" s="286" t="s">
        <v>853</v>
      </c>
      <c r="CX20" s="286" t="s">
        <v>853</v>
      </c>
      <c r="CY20" s="286" t="s">
        <v>853</v>
      </c>
      <c r="CZ20" s="286" t="s">
        <v>853</v>
      </c>
      <c r="DA20" s="283">
        <v>0</v>
      </c>
      <c r="DB20" s="286" t="s">
        <v>853</v>
      </c>
      <c r="DC20" s="286" t="s">
        <v>853</v>
      </c>
      <c r="DD20" s="286" t="s">
        <v>853</v>
      </c>
      <c r="DE20" s="286" t="s">
        <v>853</v>
      </c>
      <c r="DF20" s="286" t="s">
        <v>853</v>
      </c>
      <c r="DG20" s="286" t="s">
        <v>853</v>
      </c>
      <c r="DH20" s="286" t="s">
        <v>853</v>
      </c>
      <c r="DI20" s="283">
        <v>0</v>
      </c>
      <c r="DJ20" s="283">
        <f t="shared" si="12"/>
        <v>0</v>
      </c>
      <c r="DK20" s="286" t="s">
        <v>853</v>
      </c>
      <c r="DL20" s="286" t="s">
        <v>853</v>
      </c>
      <c r="DM20" s="286" t="s">
        <v>853</v>
      </c>
      <c r="DN20" s="286" t="s">
        <v>853</v>
      </c>
      <c r="DO20" s="286" t="s">
        <v>853</v>
      </c>
      <c r="DP20" s="286" t="s">
        <v>853</v>
      </c>
      <c r="DQ20" s="286" t="s">
        <v>853</v>
      </c>
      <c r="DR20" s="286" t="s">
        <v>853</v>
      </c>
      <c r="DS20" s="286" t="s">
        <v>853</v>
      </c>
      <c r="DT20" s="286" t="s">
        <v>853</v>
      </c>
      <c r="DU20" s="286" t="s">
        <v>853</v>
      </c>
      <c r="DV20" s="283">
        <v>0</v>
      </c>
      <c r="DW20" s="286" t="s">
        <v>853</v>
      </c>
      <c r="DX20" s="286" t="s">
        <v>853</v>
      </c>
      <c r="DY20" s="286" t="s">
        <v>853</v>
      </c>
      <c r="DZ20" s="283">
        <v>0</v>
      </c>
      <c r="EA20" s="286" t="s">
        <v>853</v>
      </c>
      <c r="EB20" s="286" t="s">
        <v>853</v>
      </c>
      <c r="EC20" s="286" t="s">
        <v>853</v>
      </c>
      <c r="ED20" s="286" t="s">
        <v>853</v>
      </c>
      <c r="EE20" s="283">
        <v>0</v>
      </c>
      <c r="EF20" s="283">
        <f t="shared" si="14"/>
        <v>0</v>
      </c>
      <c r="EG20" s="283">
        <v>0</v>
      </c>
      <c r="EH20" s="286" t="s">
        <v>853</v>
      </c>
      <c r="EI20" s="286" t="s">
        <v>853</v>
      </c>
      <c r="EJ20" s="283">
        <v>0</v>
      </c>
      <c r="EK20" s="286" t="s">
        <v>853</v>
      </c>
      <c r="EL20" s="286" t="s">
        <v>853</v>
      </c>
      <c r="EM20" s="286" t="s">
        <v>853</v>
      </c>
      <c r="EN20" s="283">
        <v>0</v>
      </c>
      <c r="EO20" s="283">
        <v>0</v>
      </c>
      <c r="EP20" s="283">
        <v>0</v>
      </c>
      <c r="EQ20" s="286" t="s">
        <v>853</v>
      </c>
      <c r="ER20" s="286" t="s">
        <v>853</v>
      </c>
      <c r="ES20" s="286" t="s">
        <v>853</v>
      </c>
      <c r="ET20" s="286" t="s">
        <v>853</v>
      </c>
      <c r="EU20" s="283">
        <v>0</v>
      </c>
      <c r="EV20" s="283">
        <v>0</v>
      </c>
      <c r="EW20" s="286" t="s">
        <v>853</v>
      </c>
      <c r="EX20" s="286" t="s">
        <v>853</v>
      </c>
      <c r="EY20" s="286" t="s">
        <v>853</v>
      </c>
      <c r="EZ20" s="283">
        <v>0</v>
      </c>
      <c r="FA20" s="283">
        <v>0</v>
      </c>
      <c r="FB20" s="283">
        <f t="shared" si="16"/>
        <v>316</v>
      </c>
      <c r="FC20" s="283">
        <v>0</v>
      </c>
      <c r="FD20" s="283">
        <v>0</v>
      </c>
      <c r="FE20" s="283">
        <v>0</v>
      </c>
      <c r="FF20" s="283">
        <v>170</v>
      </c>
      <c r="FG20" s="283">
        <v>0</v>
      </c>
      <c r="FH20" s="283">
        <v>146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853</v>
      </c>
      <c r="FQ20" s="286" t="s">
        <v>853</v>
      </c>
      <c r="FR20" s="286" t="s">
        <v>853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6842</v>
      </c>
      <c r="E21" s="283">
        <f t="shared" si="19"/>
        <v>38</v>
      </c>
      <c r="F21" s="283">
        <f t="shared" si="20"/>
        <v>0</v>
      </c>
      <c r="G21" s="283">
        <f t="shared" si="21"/>
        <v>0</v>
      </c>
      <c r="H21" s="283">
        <f t="shared" si="22"/>
        <v>1452</v>
      </c>
      <c r="I21" s="283">
        <f t="shared" si="23"/>
        <v>318</v>
      </c>
      <c r="J21" s="283">
        <f t="shared" si="24"/>
        <v>458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4</v>
      </c>
      <c r="P21" s="283">
        <f t="shared" si="30"/>
        <v>0</v>
      </c>
      <c r="Q21" s="283">
        <f t="shared" si="31"/>
        <v>0</v>
      </c>
      <c r="R21" s="283">
        <f t="shared" si="32"/>
        <v>4548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24</v>
      </c>
      <c r="Z21" s="283">
        <f t="shared" si="4"/>
        <v>5247</v>
      </c>
      <c r="AA21" s="283">
        <v>0</v>
      </c>
      <c r="AB21" s="283">
        <v>0</v>
      </c>
      <c r="AC21" s="283">
        <v>0</v>
      </c>
      <c r="AD21" s="283">
        <v>699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853</v>
      </c>
      <c r="AM21" s="286" t="s">
        <v>853</v>
      </c>
      <c r="AN21" s="283">
        <v>4548</v>
      </c>
      <c r="AO21" s="286" t="s">
        <v>853</v>
      </c>
      <c r="AP21" s="286" t="s">
        <v>853</v>
      </c>
      <c r="AQ21" s="283">
        <v>0</v>
      </c>
      <c r="AR21" s="286" t="s">
        <v>853</v>
      </c>
      <c r="AS21" s="283">
        <v>0</v>
      </c>
      <c r="AT21" s="286" t="s">
        <v>853</v>
      </c>
      <c r="AU21" s="283">
        <v>0</v>
      </c>
      <c r="AV21" s="283">
        <f t="shared" si="6"/>
        <v>1595</v>
      </c>
      <c r="AW21" s="283">
        <v>38</v>
      </c>
      <c r="AX21" s="283">
        <v>0</v>
      </c>
      <c r="AY21" s="283">
        <v>0</v>
      </c>
      <c r="AZ21" s="283">
        <v>753</v>
      </c>
      <c r="BA21" s="283">
        <v>318</v>
      </c>
      <c r="BB21" s="283">
        <v>458</v>
      </c>
      <c r="BC21" s="283">
        <v>0</v>
      </c>
      <c r="BD21" s="283">
        <v>0</v>
      </c>
      <c r="BE21" s="283">
        <v>0</v>
      </c>
      <c r="BF21" s="283">
        <v>0</v>
      </c>
      <c r="BG21" s="283">
        <v>4</v>
      </c>
      <c r="BH21" s="286" t="s">
        <v>853</v>
      </c>
      <c r="BI21" s="286" t="s">
        <v>853</v>
      </c>
      <c r="BJ21" s="286" t="s">
        <v>853</v>
      </c>
      <c r="BK21" s="286" t="s">
        <v>853</v>
      </c>
      <c r="BL21" s="286" t="s">
        <v>853</v>
      </c>
      <c r="BM21" s="286" t="s">
        <v>853</v>
      </c>
      <c r="BN21" s="286" t="s">
        <v>853</v>
      </c>
      <c r="BO21" s="286" t="s">
        <v>853</v>
      </c>
      <c r="BP21" s="286" t="s">
        <v>853</v>
      </c>
      <c r="BQ21" s="283">
        <v>24</v>
      </c>
      <c r="BR21" s="283">
        <f t="shared" si="8"/>
        <v>0</v>
      </c>
      <c r="BS21" s="286" t="s">
        <v>853</v>
      </c>
      <c r="BT21" s="286" t="s">
        <v>853</v>
      </c>
      <c r="BU21" s="286" t="s">
        <v>853</v>
      </c>
      <c r="BV21" s="286" t="s">
        <v>853</v>
      </c>
      <c r="BW21" s="286" t="s">
        <v>853</v>
      </c>
      <c r="BX21" s="286" t="s">
        <v>853</v>
      </c>
      <c r="BY21" s="286" t="s">
        <v>853</v>
      </c>
      <c r="BZ21" s="286" t="s">
        <v>853</v>
      </c>
      <c r="CA21" s="286" t="s">
        <v>853</v>
      </c>
      <c r="CB21" s="286" t="s">
        <v>853</v>
      </c>
      <c r="CC21" s="286" t="s">
        <v>853</v>
      </c>
      <c r="CD21" s="283">
        <v>0</v>
      </c>
      <c r="CE21" s="286" t="s">
        <v>853</v>
      </c>
      <c r="CF21" s="286" t="s">
        <v>853</v>
      </c>
      <c r="CG21" s="286" t="s">
        <v>853</v>
      </c>
      <c r="CH21" s="286" t="s">
        <v>853</v>
      </c>
      <c r="CI21" s="286" t="s">
        <v>853</v>
      </c>
      <c r="CJ21" s="286" t="s">
        <v>853</v>
      </c>
      <c r="CK21" s="286" t="s">
        <v>853</v>
      </c>
      <c r="CL21" s="286" t="s">
        <v>853</v>
      </c>
      <c r="CM21" s="283">
        <v>0</v>
      </c>
      <c r="CN21" s="283">
        <f t="shared" si="10"/>
        <v>0</v>
      </c>
      <c r="CO21" s="286" t="s">
        <v>853</v>
      </c>
      <c r="CP21" s="286" t="s">
        <v>853</v>
      </c>
      <c r="CQ21" s="286" t="s">
        <v>853</v>
      </c>
      <c r="CR21" s="286" t="s">
        <v>853</v>
      </c>
      <c r="CS21" s="286" t="s">
        <v>853</v>
      </c>
      <c r="CT21" s="286" t="s">
        <v>853</v>
      </c>
      <c r="CU21" s="286" t="s">
        <v>853</v>
      </c>
      <c r="CV21" s="286" t="s">
        <v>853</v>
      </c>
      <c r="CW21" s="286" t="s">
        <v>853</v>
      </c>
      <c r="CX21" s="286" t="s">
        <v>853</v>
      </c>
      <c r="CY21" s="286" t="s">
        <v>853</v>
      </c>
      <c r="CZ21" s="286" t="s">
        <v>853</v>
      </c>
      <c r="DA21" s="283">
        <v>0</v>
      </c>
      <c r="DB21" s="286" t="s">
        <v>853</v>
      </c>
      <c r="DC21" s="286" t="s">
        <v>853</v>
      </c>
      <c r="DD21" s="286" t="s">
        <v>853</v>
      </c>
      <c r="DE21" s="286" t="s">
        <v>853</v>
      </c>
      <c r="DF21" s="286" t="s">
        <v>853</v>
      </c>
      <c r="DG21" s="286" t="s">
        <v>853</v>
      </c>
      <c r="DH21" s="286" t="s">
        <v>853</v>
      </c>
      <c r="DI21" s="283">
        <v>0</v>
      </c>
      <c r="DJ21" s="283">
        <f t="shared" si="12"/>
        <v>0</v>
      </c>
      <c r="DK21" s="286" t="s">
        <v>853</v>
      </c>
      <c r="DL21" s="286" t="s">
        <v>853</v>
      </c>
      <c r="DM21" s="286" t="s">
        <v>853</v>
      </c>
      <c r="DN21" s="286" t="s">
        <v>853</v>
      </c>
      <c r="DO21" s="286" t="s">
        <v>853</v>
      </c>
      <c r="DP21" s="286" t="s">
        <v>853</v>
      </c>
      <c r="DQ21" s="286" t="s">
        <v>853</v>
      </c>
      <c r="DR21" s="286" t="s">
        <v>853</v>
      </c>
      <c r="DS21" s="286" t="s">
        <v>853</v>
      </c>
      <c r="DT21" s="286" t="s">
        <v>853</v>
      </c>
      <c r="DU21" s="286" t="s">
        <v>853</v>
      </c>
      <c r="DV21" s="283">
        <v>0</v>
      </c>
      <c r="DW21" s="286" t="s">
        <v>853</v>
      </c>
      <c r="DX21" s="286" t="s">
        <v>853</v>
      </c>
      <c r="DY21" s="286" t="s">
        <v>853</v>
      </c>
      <c r="DZ21" s="283">
        <v>0</v>
      </c>
      <c r="EA21" s="286" t="s">
        <v>853</v>
      </c>
      <c r="EB21" s="286" t="s">
        <v>853</v>
      </c>
      <c r="EC21" s="286" t="s">
        <v>853</v>
      </c>
      <c r="ED21" s="286" t="s">
        <v>853</v>
      </c>
      <c r="EE21" s="283">
        <v>0</v>
      </c>
      <c r="EF21" s="283">
        <f t="shared" si="14"/>
        <v>0</v>
      </c>
      <c r="EG21" s="283">
        <v>0</v>
      </c>
      <c r="EH21" s="286" t="s">
        <v>853</v>
      </c>
      <c r="EI21" s="286" t="s">
        <v>853</v>
      </c>
      <c r="EJ21" s="283">
        <v>0</v>
      </c>
      <c r="EK21" s="286" t="s">
        <v>853</v>
      </c>
      <c r="EL21" s="286" t="s">
        <v>853</v>
      </c>
      <c r="EM21" s="286" t="s">
        <v>853</v>
      </c>
      <c r="EN21" s="283">
        <v>0</v>
      </c>
      <c r="EO21" s="283">
        <v>0</v>
      </c>
      <c r="EP21" s="283">
        <v>0</v>
      </c>
      <c r="EQ21" s="286" t="s">
        <v>853</v>
      </c>
      <c r="ER21" s="286" t="s">
        <v>853</v>
      </c>
      <c r="ES21" s="286" t="s">
        <v>853</v>
      </c>
      <c r="ET21" s="286" t="s">
        <v>853</v>
      </c>
      <c r="EU21" s="283">
        <v>0</v>
      </c>
      <c r="EV21" s="283">
        <v>0</v>
      </c>
      <c r="EW21" s="286" t="s">
        <v>853</v>
      </c>
      <c r="EX21" s="286" t="s">
        <v>853</v>
      </c>
      <c r="EY21" s="286" t="s">
        <v>853</v>
      </c>
      <c r="EZ21" s="283">
        <v>0</v>
      </c>
      <c r="FA21" s="283">
        <v>0</v>
      </c>
      <c r="FB21" s="283">
        <f t="shared" si="16"/>
        <v>0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853</v>
      </c>
      <c r="FQ21" s="286" t="s">
        <v>853</v>
      </c>
      <c r="FR21" s="286" t="s">
        <v>853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24511</v>
      </c>
      <c r="E22" s="283">
        <f t="shared" si="19"/>
        <v>9871</v>
      </c>
      <c r="F22" s="283">
        <f t="shared" si="20"/>
        <v>91</v>
      </c>
      <c r="G22" s="283">
        <f t="shared" si="21"/>
        <v>0</v>
      </c>
      <c r="H22" s="283">
        <f t="shared" si="22"/>
        <v>3829</v>
      </c>
      <c r="I22" s="283">
        <f t="shared" si="23"/>
        <v>2525</v>
      </c>
      <c r="J22" s="283">
        <f t="shared" si="24"/>
        <v>1269</v>
      </c>
      <c r="K22" s="283">
        <f t="shared" si="25"/>
        <v>0</v>
      </c>
      <c r="L22" s="283">
        <f t="shared" si="26"/>
        <v>5177</v>
      </c>
      <c r="M22" s="283">
        <f t="shared" si="27"/>
        <v>0</v>
      </c>
      <c r="N22" s="283">
        <f t="shared" si="28"/>
        <v>0</v>
      </c>
      <c r="O22" s="283">
        <f t="shared" si="29"/>
        <v>1593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156</v>
      </c>
      <c r="Z22" s="283">
        <f t="shared" si="4"/>
        <v>254</v>
      </c>
      <c r="AA22" s="283">
        <v>0</v>
      </c>
      <c r="AB22" s="283">
        <v>0</v>
      </c>
      <c r="AC22" s="283">
        <v>0</v>
      </c>
      <c r="AD22" s="283">
        <v>254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853</v>
      </c>
      <c r="AM22" s="286" t="s">
        <v>853</v>
      </c>
      <c r="AN22" s="283">
        <v>0</v>
      </c>
      <c r="AO22" s="286" t="s">
        <v>853</v>
      </c>
      <c r="AP22" s="286" t="s">
        <v>853</v>
      </c>
      <c r="AQ22" s="283">
        <v>0</v>
      </c>
      <c r="AR22" s="286" t="s">
        <v>853</v>
      </c>
      <c r="AS22" s="283">
        <v>0</v>
      </c>
      <c r="AT22" s="286" t="s">
        <v>853</v>
      </c>
      <c r="AU22" s="283">
        <v>0</v>
      </c>
      <c r="AV22" s="283">
        <f t="shared" si="6"/>
        <v>536</v>
      </c>
      <c r="AW22" s="283">
        <v>0</v>
      </c>
      <c r="AX22" s="283">
        <v>0</v>
      </c>
      <c r="AY22" s="283">
        <v>0</v>
      </c>
      <c r="AZ22" s="283">
        <v>536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853</v>
      </c>
      <c r="BI22" s="286" t="s">
        <v>853</v>
      </c>
      <c r="BJ22" s="286" t="s">
        <v>853</v>
      </c>
      <c r="BK22" s="286" t="s">
        <v>853</v>
      </c>
      <c r="BL22" s="286" t="s">
        <v>853</v>
      </c>
      <c r="BM22" s="286" t="s">
        <v>853</v>
      </c>
      <c r="BN22" s="286" t="s">
        <v>853</v>
      </c>
      <c r="BO22" s="286" t="s">
        <v>853</v>
      </c>
      <c r="BP22" s="286" t="s">
        <v>853</v>
      </c>
      <c r="BQ22" s="283">
        <v>0</v>
      </c>
      <c r="BR22" s="283">
        <f t="shared" si="8"/>
        <v>0</v>
      </c>
      <c r="BS22" s="286" t="s">
        <v>853</v>
      </c>
      <c r="BT22" s="286" t="s">
        <v>853</v>
      </c>
      <c r="BU22" s="286" t="s">
        <v>853</v>
      </c>
      <c r="BV22" s="286" t="s">
        <v>853</v>
      </c>
      <c r="BW22" s="286" t="s">
        <v>853</v>
      </c>
      <c r="BX22" s="286" t="s">
        <v>853</v>
      </c>
      <c r="BY22" s="286" t="s">
        <v>853</v>
      </c>
      <c r="BZ22" s="286" t="s">
        <v>853</v>
      </c>
      <c r="CA22" s="286" t="s">
        <v>853</v>
      </c>
      <c r="CB22" s="286" t="s">
        <v>853</v>
      </c>
      <c r="CC22" s="286" t="s">
        <v>853</v>
      </c>
      <c r="CD22" s="283">
        <v>0</v>
      </c>
      <c r="CE22" s="286" t="s">
        <v>853</v>
      </c>
      <c r="CF22" s="286" t="s">
        <v>853</v>
      </c>
      <c r="CG22" s="286" t="s">
        <v>853</v>
      </c>
      <c r="CH22" s="286" t="s">
        <v>853</v>
      </c>
      <c r="CI22" s="286" t="s">
        <v>853</v>
      </c>
      <c r="CJ22" s="286" t="s">
        <v>853</v>
      </c>
      <c r="CK22" s="286" t="s">
        <v>853</v>
      </c>
      <c r="CL22" s="286" t="s">
        <v>853</v>
      </c>
      <c r="CM22" s="283">
        <v>0</v>
      </c>
      <c r="CN22" s="283">
        <f t="shared" si="10"/>
        <v>0</v>
      </c>
      <c r="CO22" s="286" t="s">
        <v>853</v>
      </c>
      <c r="CP22" s="286" t="s">
        <v>853</v>
      </c>
      <c r="CQ22" s="286" t="s">
        <v>853</v>
      </c>
      <c r="CR22" s="286" t="s">
        <v>853</v>
      </c>
      <c r="CS22" s="286" t="s">
        <v>853</v>
      </c>
      <c r="CT22" s="286" t="s">
        <v>853</v>
      </c>
      <c r="CU22" s="286" t="s">
        <v>853</v>
      </c>
      <c r="CV22" s="286" t="s">
        <v>853</v>
      </c>
      <c r="CW22" s="286" t="s">
        <v>853</v>
      </c>
      <c r="CX22" s="286" t="s">
        <v>853</v>
      </c>
      <c r="CY22" s="286" t="s">
        <v>853</v>
      </c>
      <c r="CZ22" s="286" t="s">
        <v>853</v>
      </c>
      <c r="DA22" s="283">
        <v>0</v>
      </c>
      <c r="DB22" s="286" t="s">
        <v>853</v>
      </c>
      <c r="DC22" s="286" t="s">
        <v>853</v>
      </c>
      <c r="DD22" s="286" t="s">
        <v>853</v>
      </c>
      <c r="DE22" s="286" t="s">
        <v>853</v>
      </c>
      <c r="DF22" s="286" t="s">
        <v>853</v>
      </c>
      <c r="DG22" s="286" t="s">
        <v>853</v>
      </c>
      <c r="DH22" s="286" t="s">
        <v>853</v>
      </c>
      <c r="DI22" s="283">
        <v>0</v>
      </c>
      <c r="DJ22" s="283">
        <f t="shared" si="12"/>
        <v>0</v>
      </c>
      <c r="DK22" s="286" t="s">
        <v>853</v>
      </c>
      <c r="DL22" s="286" t="s">
        <v>853</v>
      </c>
      <c r="DM22" s="286" t="s">
        <v>853</v>
      </c>
      <c r="DN22" s="286" t="s">
        <v>853</v>
      </c>
      <c r="DO22" s="286" t="s">
        <v>853</v>
      </c>
      <c r="DP22" s="286" t="s">
        <v>853</v>
      </c>
      <c r="DQ22" s="286" t="s">
        <v>853</v>
      </c>
      <c r="DR22" s="286" t="s">
        <v>853</v>
      </c>
      <c r="DS22" s="286" t="s">
        <v>853</v>
      </c>
      <c r="DT22" s="286" t="s">
        <v>853</v>
      </c>
      <c r="DU22" s="286" t="s">
        <v>853</v>
      </c>
      <c r="DV22" s="283">
        <v>0</v>
      </c>
      <c r="DW22" s="286" t="s">
        <v>853</v>
      </c>
      <c r="DX22" s="286" t="s">
        <v>853</v>
      </c>
      <c r="DY22" s="286" t="s">
        <v>853</v>
      </c>
      <c r="DZ22" s="283">
        <v>0</v>
      </c>
      <c r="EA22" s="286" t="s">
        <v>853</v>
      </c>
      <c r="EB22" s="286" t="s">
        <v>853</v>
      </c>
      <c r="EC22" s="286" t="s">
        <v>853</v>
      </c>
      <c r="ED22" s="286" t="s">
        <v>853</v>
      </c>
      <c r="EE22" s="283">
        <v>0</v>
      </c>
      <c r="EF22" s="283">
        <f t="shared" si="14"/>
        <v>0</v>
      </c>
      <c r="EG22" s="283">
        <v>0</v>
      </c>
      <c r="EH22" s="286" t="s">
        <v>853</v>
      </c>
      <c r="EI22" s="286" t="s">
        <v>853</v>
      </c>
      <c r="EJ22" s="283">
        <v>0</v>
      </c>
      <c r="EK22" s="286" t="s">
        <v>853</v>
      </c>
      <c r="EL22" s="286" t="s">
        <v>853</v>
      </c>
      <c r="EM22" s="286" t="s">
        <v>853</v>
      </c>
      <c r="EN22" s="283">
        <v>0</v>
      </c>
      <c r="EO22" s="283">
        <v>0</v>
      </c>
      <c r="EP22" s="283">
        <v>0</v>
      </c>
      <c r="EQ22" s="286" t="s">
        <v>853</v>
      </c>
      <c r="ER22" s="286" t="s">
        <v>853</v>
      </c>
      <c r="ES22" s="286" t="s">
        <v>853</v>
      </c>
      <c r="ET22" s="286" t="s">
        <v>853</v>
      </c>
      <c r="EU22" s="283">
        <v>0</v>
      </c>
      <c r="EV22" s="283">
        <v>0</v>
      </c>
      <c r="EW22" s="286" t="s">
        <v>853</v>
      </c>
      <c r="EX22" s="286" t="s">
        <v>853</v>
      </c>
      <c r="EY22" s="286" t="s">
        <v>853</v>
      </c>
      <c r="EZ22" s="283">
        <v>0</v>
      </c>
      <c r="FA22" s="283">
        <v>0</v>
      </c>
      <c r="FB22" s="283">
        <f t="shared" si="16"/>
        <v>23721</v>
      </c>
      <c r="FC22" s="283">
        <v>9871</v>
      </c>
      <c r="FD22" s="283">
        <v>91</v>
      </c>
      <c r="FE22" s="283">
        <v>0</v>
      </c>
      <c r="FF22" s="283">
        <v>3039</v>
      </c>
      <c r="FG22" s="283">
        <v>2525</v>
      </c>
      <c r="FH22" s="283">
        <v>1269</v>
      </c>
      <c r="FI22" s="283">
        <v>0</v>
      </c>
      <c r="FJ22" s="283">
        <v>5177</v>
      </c>
      <c r="FK22" s="283">
        <v>0</v>
      </c>
      <c r="FL22" s="283">
        <v>0</v>
      </c>
      <c r="FM22" s="283">
        <v>1593</v>
      </c>
      <c r="FN22" s="283">
        <v>0</v>
      </c>
      <c r="FO22" s="283">
        <v>0</v>
      </c>
      <c r="FP22" s="286" t="s">
        <v>853</v>
      </c>
      <c r="FQ22" s="286" t="s">
        <v>853</v>
      </c>
      <c r="FR22" s="286" t="s">
        <v>853</v>
      </c>
      <c r="FS22" s="283">
        <v>0</v>
      </c>
      <c r="FT22" s="283">
        <v>0</v>
      </c>
      <c r="FU22" s="283">
        <v>0</v>
      </c>
      <c r="FV22" s="283">
        <v>0</v>
      </c>
      <c r="FW22" s="283">
        <v>156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356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210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146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853</v>
      </c>
      <c r="AM23" s="286" t="s">
        <v>853</v>
      </c>
      <c r="AN23" s="283">
        <v>0</v>
      </c>
      <c r="AO23" s="286" t="s">
        <v>853</v>
      </c>
      <c r="AP23" s="286" t="s">
        <v>853</v>
      </c>
      <c r="AQ23" s="283">
        <v>0</v>
      </c>
      <c r="AR23" s="286" t="s">
        <v>853</v>
      </c>
      <c r="AS23" s="283">
        <v>0</v>
      </c>
      <c r="AT23" s="286" t="s">
        <v>853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853</v>
      </c>
      <c r="BI23" s="286" t="s">
        <v>853</v>
      </c>
      <c r="BJ23" s="286" t="s">
        <v>853</v>
      </c>
      <c r="BK23" s="286" t="s">
        <v>853</v>
      </c>
      <c r="BL23" s="286" t="s">
        <v>853</v>
      </c>
      <c r="BM23" s="286" t="s">
        <v>853</v>
      </c>
      <c r="BN23" s="286" t="s">
        <v>853</v>
      </c>
      <c r="BO23" s="286" t="s">
        <v>853</v>
      </c>
      <c r="BP23" s="286" t="s">
        <v>853</v>
      </c>
      <c r="BQ23" s="283">
        <v>0</v>
      </c>
      <c r="BR23" s="283">
        <f t="shared" si="8"/>
        <v>0</v>
      </c>
      <c r="BS23" s="286" t="s">
        <v>853</v>
      </c>
      <c r="BT23" s="286" t="s">
        <v>853</v>
      </c>
      <c r="BU23" s="286" t="s">
        <v>853</v>
      </c>
      <c r="BV23" s="286" t="s">
        <v>853</v>
      </c>
      <c r="BW23" s="286" t="s">
        <v>853</v>
      </c>
      <c r="BX23" s="286" t="s">
        <v>853</v>
      </c>
      <c r="BY23" s="286" t="s">
        <v>853</v>
      </c>
      <c r="BZ23" s="286" t="s">
        <v>853</v>
      </c>
      <c r="CA23" s="286" t="s">
        <v>853</v>
      </c>
      <c r="CB23" s="286" t="s">
        <v>853</v>
      </c>
      <c r="CC23" s="286" t="s">
        <v>853</v>
      </c>
      <c r="CD23" s="283">
        <v>0</v>
      </c>
      <c r="CE23" s="286" t="s">
        <v>853</v>
      </c>
      <c r="CF23" s="286" t="s">
        <v>853</v>
      </c>
      <c r="CG23" s="286" t="s">
        <v>853</v>
      </c>
      <c r="CH23" s="286" t="s">
        <v>853</v>
      </c>
      <c r="CI23" s="286" t="s">
        <v>853</v>
      </c>
      <c r="CJ23" s="286" t="s">
        <v>853</v>
      </c>
      <c r="CK23" s="286" t="s">
        <v>853</v>
      </c>
      <c r="CL23" s="286" t="s">
        <v>853</v>
      </c>
      <c r="CM23" s="283">
        <v>0</v>
      </c>
      <c r="CN23" s="283">
        <f t="shared" si="10"/>
        <v>0</v>
      </c>
      <c r="CO23" s="286" t="s">
        <v>853</v>
      </c>
      <c r="CP23" s="286" t="s">
        <v>853</v>
      </c>
      <c r="CQ23" s="286" t="s">
        <v>853</v>
      </c>
      <c r="CR23" s="286" t="s">
        <v>853</v>
      </c>
      <c r="CS23" s="286" t="s">
        <v>853</v>
      </c>
      <c r="CT23" s="286" t="s">
        <v>853</v>
      </c>
      <c r="CU23" s="286" t="s">
        <v>853</v>
      </c>
      <c r="CV23" s="286" t="s">
        <v>853</v>
      </c>
      <c r="CW23" s="286" t="s">
        <v>853</v>
      </c>
      <c r="CX23" s="286" t="s">
        <v>853</v>
      </c>
      <c r="CY23" s="286" t="s">
        <v>853</v>
      </c>
      <c r="CZ23" s="286" t="s">
        <v>853</v>
      </c>
      <c r="DA23" s="283">
        <v>0</v>
      </c>
      <c r="DB23" s="286" t="s">
        <v>853</v>
      </c>
      <c r="DC23" s="286" t="s">
        <v>853</v>
      </c>
      <c r="DD23" s="286" t="s">
        <v>853</v>
      </c>
      <c r="DE23" s="286" t="s">
        <v>853</v>
      </c>
      <c r="DF23" s="286" t="s">
        <v>853</v>
      </c>
      <c r="DG23" s="286" t="s">
        <v>853</v>
      </c>
      <c r="DH23" s="286" t="s">
        <v>853</v>
      </c>
      <c r="DI23" s="283">
        <v>0</v>
      </c>
      <c r="DJ23" s="283">
        <f t="shared" si="12"/>
        <v>0</v>
      </c>
      <c r="DK23" s="286" t="s">
        <v>853</v>
      </c>
      <c r="DL23" s="286" t="s">
        <v>853</v>
      </c>
      <c r="DM23" s="286" t="s">
        <v>853</v>
      </c>
      <c r="DN23" s="286" t="s">
        <v>853</v>
      </c>
      <c r="DO23" s="286" t="s">
        <v>853</v>
      </c>
      <c r="DP23" s="286" t="s">
        <v>853</v>
      </c>
      <c r="DQ23" s="286" t="s">
        <v>853</v>
      </c>
      <c r="DR23" s="286" t="s">
        <v>853</v>
      </c>
      <c r="DS23" s="286" t="s">
        <v>853</v>
      </c>
      <c r="DT23" s="286" t="s">
        <v>853</v>
      </c>
      <c r="DU23" s="286" t="s">
        <v>853</v>
      </c>
      <c r="DV23" s="283">
        <v>0</v>
      </c>
      <c r="DW23" s="286" t="s">
        <v>853</v>
      </c>
      <c r="DX23" s="286" t="s">
        <v>853</v>
      </c>
      <c r="DY23" s="286" t="s">
        <v>853</v>
      </c>
      <c r="DZ23" s="283">
        <v>0</v>
      </c>
      <c r="EA23" s="286" t="s">
        <v>853</v>
      </c>
      <c r="EB23" s="286" t="s">
        <v>853</v>
      </c>
      <c r="EC23" s="286" t="s">
        <v>853</v>
      </c>
      <c r="ED23" s="286" t="s">
        <v>853</v>
      </c>
      <c r="EE23" s="283">
        <v>0</v>
      </c>
      <c r="EF23" s="283">
        <f t="shared" si="14"/>
        <v>0</v>
      </c>
      <c r="EG23" s="283">
        <v>0</v>
      </c>
      <c r="EH23" s="286" t="s">
        <v>853</v>
      </c>
      <c r="EI23" s="286" t="s">
        <v>853</v>
      </c>
      <c r="EJ23" s="283">
        <v>0</v>
      </c>
      <c r="EK23" s="286" t="s">
        <v>853</v>
      </c>
      <c r="EL23" s="286" t="s">
        <v>853</v>
      </c>
      <c r="EM23" s="286" t="s">
        <v>853</v>
      </c>
      <c r="EN23" s="283">
        <v>0</v>
      </c>
      <c r="EO23" s="283">
        <v>0</v>
      </c>
      <c r="EP23" s="283">
        <v>0</v>
      </c>
      <c r="EQ23" s="286" t="s">
        <v>853</v>
      </c>
      <c r="ER23" s="286" t="s">
        <v>853</v>
      </c>
      <c r="ES23" s="286" t="s">
        <v>853</v>
      </c>
      <c r="ET23" s="286" t="s">
        <v>853</v>
      </c>
      <c r="EU23" s="283">
        <v>0</v>
      </c>
      <c r="EV23" s="283">
        <v>0</v>
      </c>
      <c r="EW23" s="286" t="s">
        <v>853</v>
      </c>
      <c r="EX23" s="286" t="s">
        <v>853</v>
      </c>
      <c r="EY23" s="286" t="s">
        <v>853</v>
      </c>
      <c r="EZ23" s="283">
        <v>0</v>
      </c>
      <c r="FA23" s="283">
        <v>0</v>
      </c>
      <c r="FB23" s="283">
        <f t="shared" si="16"/>
        <v>356</v>
      </c>
      <c r="FC23" s="283">
        <v>0</v>
      </c>
      <c r="FD23" s="283">
        <v>0</v>
      </c>
      <c r="FE23" s="283">
        <v>0</v>
      </c>
      <c r="FF23" s="283">
        <v>210</v>
      </c>
      <c r="FG23" s="283">
        <v>0</v>
      </c>
      <c r="FH23" s="283">
        <v>0</v>
      </c>
      <c r="FI23" s="283">
        <v>0</v>
      </c>
      <c r="FJ23" s="283">
        <v>146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853</v>
      </c>
      <c r="FQ23" s="286" t="s">
        <v>853</v>
      </c>
      <c r="FR23" s="286" t="s">
        <v>853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8135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1834</v>
      </c>
      <c r="I24" s="283">
        <f t="shared" si="23"/>
        <v>899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2626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2776</v>
      </c>
      <c r="Z24" s="283">
        <f t="shared" si="4"/>
        <v>5595</v>
      </c>
      <c r="AA24" s="283">
        <v>0</v>
      </c>
      <c r="AB24" s="283">
        <v>0</v>
      </c>
      <c r="AC24" s="283">
        <v>0</v>
      </c>
      <c r="AD24" s="283">
        <v>210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853</v>
      </c>
      <c r="AM24" s="286" t="s">
        <v>853</v>
      </c>
      <c r="AN24" s="283">
        <v>2626</v>
      </c>
      <c r="AO24" s="286" t="s">
        <v>853</v>
      </c>
      <c r="AP24" s="286" t="s">
        <v>853</v>
      </c>
      <c r="AQ24" s="283">
        <v>0</v>
      </c>
      <c r="AR24" s="286" t="s">
        <v>853</v>
      </c>
      <c r="AS24" s="283">
        <v>0</v>
      </c>
      <c r="AT24" s="286" t="s">
        <v>853</v>
      </c>
      <c r="AU24" s="283">
        <v>2759</v>
      </c>
      <c r="AV24" s="283">
        <f t="shared" si="6"/>
        <v>2540</v>
      </c>
      <c r="AW24" s="283">
        <v>0</v>
      </c>
      <c r="AX24" s="283">
        <v>0</v>
      </c>
      <c r="AY24" s="283">
        <v>0</v>
      </c>
      <c r="AZ24" s="283">
        <v>1624</v>
      </c>
      <c r="BA24" s="283">
        <v>899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853</v>
      </c>
      <c r="BI24" s="286" t="s">
        <v>853</v>
      </c>
      <c r="BJ24" s="286" t="s">
        <v>853</v>
      </c>
      <c r="BK24" s="286" t="s">
        <v>853</v>
      </c>
      <c r="BL24" s="286" t="s">
        <v>853</v>
      </c>
      <c r="BM24" s="286" t="s">
        <v>853</v>
      </c>
      <c r="BN24" s="286" t="s">
        <v>853</v>
      </c>
      <c r="BO24" s="286" t="s">
        <v>853</v>
      </c>
      <c r="BP24" s="286" t="s">
        <v>853</v>
      </c>
      <c r="BQ24" s="283">
        <v>17</v>
      </c>
      <c r="BR24" s="283">
        <f t="shared" si="8"/>
        <v>0</v>
      </c>
      <c r="BS24" s="286" t="s">
        <v>853</v>
      </c>
      <c r="BT24" s="286" t="s">
        <v>853</v>
      </c>
      <c r="BU24" s="286" t="s">
        <v>853</v>
      </c>
      <c r="BV24" s="286" t="s">
        <v>853</v>
      </c>
      <c r="BW24" s="286" t="s">
        <v>853</v>
      </c>
      <c r="BX24" s="286" t="s">
        <v>853</v>
      </c>
      <c r="BY24" s="286" t="s">
        <v>853</v>
      </c>
      <c r="BZ24" s="286" t="s">
        <v>853</v>
      </c>
      <c r="CA24" s="286" t="s">
        <v>853</v>
      </c>
      <c r="CB24" s="286" t="s">
        <v>853</v>
      </c>
      <c r="CC24" s="286" t="s">
        <v>853</v>
      </c>
      <c r="CD24" s="283">
        <v>0</v>
      </c>
      <c r="CE24" s="286" t="s">
        <v>853</v>
      </c>
      <c r="CF24" s="286" t="s">
        <v>853</v>
      </c>
      <c r="CG24" s="286" t="s">
        <v>853</v>
      </c>
      <c r="CH24" s="286" t="s">
        <v>853</v>
      </c>
      <c r="CI24" s="286" t="s">
        <v>853</v>
      </c>
      <c r="CJ24" s="286" t="s">
        <v>853</v>
      </c>
      <c r="CK24" s="286" t="s">
        <v>853</v>
      </c>
      <c r="CL24" s="286" t="s">
        <v>853</v>
      </c>
      <c r="CM24" s="283">
        <v>0</v>
      </c>
      <c r="CN24" s="283">
        <f t="shared" si="10"/>
        <v>0</v>
      </c>
      <c r="CO24" s="286" t="s">
        <v>853</v>
      </c>
      <c r="CP24" s="286" t="s">
        <v>853</v>
      </c>
      <c r="CQ24" s="286" t="s">
        <v>853</v>
      </c>
      <c r="CR24" s="286" t="s">
        <v>853</v>
      </c>
      <c r="CS24" s="286" t="s">
        <v>853</v>
      </c>
      <c r="CT24" s="286" t="s">
        <v>853</v>
      </c>
      <c r="CU24" s="286" t="s">
        <v>853</v>
      </c>
      <c r="CV24" s="286" t="s">
        <v>853</v>
      </c>
      <c r="CW24" s="286" t="s">
        <v>853</v>
      </c>
      <c r="CX24" s="286" t="s">
        <v>853</v>
      </c>
      <c r="CY24" s="286" t="s">
        <v>853</v>
      </c>
      <c r="CZ24" s="286" t="s">
        <v>853</v>
      </c>
      <c r="DA24" s="283">
        <v>0</v>
      </c>
      <c r="DB24" s="286" t="s">
        <v>853</v>
      </c>
      <c r="DC24" s="286" t="s">
        <v>853</v>
      </c>
      <c r="DD24" s="286" t="s">
        <v>853</v>
      </c>
      <c r="DE24" s="286" t="s">
        <v>853</v>
      </c>
      <c r="DF24" s="286" t="s">
        <v>853</v>
      </c>
      <c r="DG24" s="286" t="s">
        <v>853</v>
      </c>
      <c r="DH24" s="286" t="s">
        <v>853</v>
      </c>
      <c r="DI24" s="283">
        <v>0</v>
      </c>
      <c r="DJ24" s="283">
        <f t="shared" si="12"/>
        <v>0</v>
      </c>
      <c r="DK24" s="286" t="s">
        <v>853</v>
      </c>
      <c r="DL24" s="286" t="s">
        <v>853</v>
      </c>
      <c r="DM24" s="286" t="s">
        <v>853</v>
      </c>
      <c r="DN24" s="286" t="s">
        <v>853</v>
      </c>
      <c r="DO24" s="286" t="s">
        <v>853</v>
      </c>
      <c r="DP24" s="286" t="s">
        <v>853</v>
      </c>
      <c r="DQ24" s="286" t="s">
        <v>853</v>
      </c>
      <c r="DR24" s="286" t="s">
        <v>853</v>
      </c>
      <c r="DS24" s="286" t="s">
        <v>853</v>
      </c>
      <c r="DT24" s="286" t="s">
        <v>853</v>
      </c>
      <c r="DU24" s="286" t="s">
        <v>853</v>
      </c>
      <c r="DV24" s="283">
        <v>0</v>
      </c>
      <c r="DW24" s="286" t="s">
        <v>853</v>
      </c>
      <c r="DX24" s="286" t="s">
        <v>853</v>
      </c>
      <c r="DY24" s="286" t="s">
        <v>853</v>
      </c>
      <c r="DZ24" s="283">
        <v>0</v>
      </c>
      <c r="EA24" s="286" t="s">
        <v>853</v>
      </c>
      <c r="EB24" s="286" t="s">
        <v>853</v>
      </c>
      <c r="EC24" s="286" t="s">
        <v>853</v>
      </c>
      <c r="ED24" s="286" t="s">
        <v>853</v>
      </c>
      <c r="EE24" s="283">
        <v>0</v>
      </c>
      <c r="EF24" s="283">
        <f t="shared" si="14"/>
        <v>0</v>
      </c>
      <c r="EG24" s="283">
        <v>0</v>
      </c>
      <c r="EH24" s="286" t="s">
        <v>853</v>
      </c>
      <c r="EI24" s="286" t="s">
        <v>853</v>
      </c>
      <c r="EJ24" s="283">
        <v>0</v>
      </c>
      <c r="EK24" s="286" t="s">
        <v>853</v>
      </c>
      <c r="EL24" s="286" t="s">
        <v>853</v>
      </c>
      <c r="EM24" s="286" t="s">
        <v>853</v>
      </c>
      <c r="EN24" s="283">
        <v>0</v>
      </c>
      <c r="EO24" s="283">
        <v>0</v>
      </c>
      <c r="EP24" s="283">
        <v>0</v>
      </c>
      <c r="EQ24" s="286" t="s">
        <v>853</v>
      </c>
      <c r="ER24" s="286" t="s">
        <v>853</v>
      </c>
      <c r="ES24" s="286" t="s">
        <v>853</v>
      </c>
      <c r="ET24" s="286" t="s">
        <v>853</v>
      </c>
      <c r="EU24" s="283">
        <v>0</v>
      </c>
      <c r="EV24" s="283">
        <v>0</v>
      </c>
      <c r="EW24" s="286" t="s">
        <v>853</v>
      </c>
      <c r="EX24" s="286" t="s">
        <v>853</v>
      </c>
      <c r="EY24" s="286" t="s">
        <v>853</v>
      </c>
      <c r="EZ24" s="283">
        <v>0</v>
      </c>
      <c r="FA24" s="283">
        <v>0</v>
      </c>
      <c r="FB24" s="283">
        <f t="shared" si="16"/>
        <v>0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853</v>
      </c>
      <c r="FQ24" s="286" t="s">
        <v>853</v>
      </c>
      <c r="FR24" s="286" t="s">
        <v>853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5892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840</v>
      </c>
      <c r="I25" s="283">
        <f t="shared" si="23"/>
        <v>0</v>
      </c>
      <c r="J25" s="283">
        <f t="shared" si="24"/>
        <v>489</v>
      </c>
      <c r="K25" s="283">
        <f t="shared" si="25"/>
        <v>0</v>
      </c>
      <c r="L25" s="283">
        <f t="shared" si="26"/>
        <v>1473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260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1069</v>
      </c>
      <c r="V25" s="283">
        <f t="shared" si="36"/>
        <v>0</v>
      </c>
      <c r="W25" s="283">
        <f t="shared" si="37"/>
        <v>1671</v>
      </c>
      <c r="X25" s="283">
        <f t="shared" si="38"/>
        <v>0</v>
      </c>
      <c r="Y25" s="283">
        <f t="shared" si="39"/>
        <v>90</v>
      </c>
      <c r="Z25" s="283">
        <f t="shared" si="4"/>
        <v>2946</v>
      </c>
      <c r="AA25" s="283">
        <v>0</v>
      </c>
      <c r="AB25" s="283">
        <v>0</v>
      </c>
      <c r="AC25" s="283">
        <v>0</v>
      </c>
      <c r="AD25" s="283">
        <v>206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853</v>
      </c>
      <c r="AM25" s="286" t="s">
        <v>853</v>
      </c>
      <c r="AN25" s="283">
        <v>0</v>
      </c>
      <c r="AO25" s="286" t="s">
        <v>853</v>
      </c>
      <c r="AP25" s="286" t="s">
        <v>853</v>
      </c>
      <c r="AQ25" s="283">
        <v>1069</v>
      </c>
      <c r="AR25" s="286" t="s">
        <v>853</v>
      </c>
      <c r="AS25" s="283">
        <v>1671</v>
      </c>
      <c r="AT25" s="286" t="s">
        <v>853</v>
      </c>
      <c r="AU25" s="283">
        <v>0</v>
      </c>
      <c r="AV25" s="283">
        <f t="shared" si="6"/>
        <v>2685</v>
      </c>
      <c r="AW25" s="283">
        <v>0</v>
      </c>
      <c r="AX25" s="283">
        <v>0</v>
      </c>
      <c r="AY25" s="283">
        <v>0</v>
      </c>
      <c r="AZ25" s="283">
        <v>634</v>
      </c>
      <c r="BA25" s="283">
        <v>0</v>
      </c>
      <c r="BB25" s="283">
        <v>489</v>
      </c>
      <c r="BC25" s="283">
        <v>0</v>
      </c>
      <c r="BD25" s="283">
        <v>1473</v>
      </c>
      <c r="BE25" s="283">
        <v>0</v>
      </c>
      <c r="BF25" s="283">
        <v>0</v>
      </c>
      <c r="BG25" s="283">
        <v>0</v>
      </c>
      <c r="BH25" s="286" t="s">
        <v>853</v>
      </c>
      <c r="BI25" s="286" t="s">
        <v>853</v>
      </c>
      <c r="BJ25" s="286" t="s">
        <v>853</v>
      </c>
      <c r="BK25" s="286" t="s">
        <v>853</v>
      </c>
      <c r="BL25" s="286" t="s">
        <v>853</v>
      </c>
      <c r="BM25" s="286" t="s">
        <v>853</v>
      </c>
      <c r="BN25" s="286" t="s">
        <v>853</v>
      </c>
      <c r="BO25" s="286" t="s">
        <v>853</v>
      </c>
      <c r="BP25" s="286" t="s">
        <v>853</v>
      </c>
      <c r="BQ25" s="283">
        <v>89</v>
      </c>
      <c r="BR25" s="283">
        <f t="shared" si="8"/>
        <v>0</v>
      </c>
      <c r="BS25" s="286" t="s">
        <v>853</v>
      </c>
      <c r="BT25" s="286" t="s">
        <v>853</v>
      </c>
      <c r="BU25" s="286" t="s">
        <v>853</v>
      </c>
      <c r="BV25" s="286" t="s">
        <v>853</v>
      </c>
      <c r="BW25" s="286" t="s">
        <v>853</v>
      </c>
      <c r="BX25" s="286" t="s">
        <v>853</v>
      </c>
      <c r="BY25" s="286" t="s">
        <v>853</v>
      </c>
      <c r="BZ25" s="286" t="s">
        <v>853</v>
      </c>
      <c r="CA25" s="286" t="s">
        <v>853</v>
      </c>
      <c r="CB25" s="286" t="s">
        <v>853</v>
      </c>
      <c r="CC25" s="286" t="s">
        <v>853</v>
      </c>
      <c r="CD25" s="283">
        <v>0</v>
      </c>
      <c r="CE25" s="286" t="s">
        <v>853</v>
      </c>
      <c r="CF25" s="286" t="s">
        <v>853</v>
      </c>
      <c r="CG25" s="286" t="s">
        <v>853</v>
      </c>
      <c r="CH25" s="286" t="s">
        <v>853</v>
      </c>
      <c r="CI25" s="286" t="s">
        <v>853</v>
      </c>
      <c r="CJ25" s="286" t="s">
        <v>853</v>
      </c>
      <c r="CK25" s="286" t="s">
        <v>853</v>
      </c>
      <c r="CL25" s="286" t="s">
        <v>853</v>
      </c>
      <c r="CM25" s="283">
        <v>0</v>
      </c>
      <c r="CN25" s="283">
        <f t="shared" si="10"/>
        <v>0</v>
      </c>
      <c r="CO25" s="286" t="s">
        <v>853</v>
      </c>
      <c r="CP25" s="286" t="s">
        <v>853</v>
      </c>
      <c r="CQ25" s="286" t="s">
        <v>853</v>
      </c>
      <c r="CR25" s="286" t="s">
        <v>853</v>
      </c>
      <c r="CS25" s="286" t="s">
        <v>853</v>
      </c>
      <c r="CT25" s="286" t="s">
        <v>853</v>
      </c>
      <c r="CU25" s="286" t="s">
        <v>853</v>
      </c>
      <c r="CV25" s="286" t="s">
        <v>853</v>
      </c>
      <c r="CW25" s="286" t="s">
        <v>853</v>
      </c>
      <c r="CX25" s="286" t="s">
        <v>853</v>
      </c>
      <c r="CY25" s="286" t="s">
        <v>853</v>
      </c>
      <c r="CZ25" s="286" t="s">
        <v>853</v>
      </c>
      <c r="DA25" s="283">
        <v>0</v>
      </c>
      <c r="DB25" s="286" t="s">
        <v>853</v>
      </c>
      <c r="DC25" s="286" t="s">
        <v>853</v>
      </c>
      <c r="DD25" s="286" t="s">
        <v>853</v>
      </c>
      <c r="DE25" s="286" t="s">
        <v>853</v>
      </c>
      <c r="DF25" s="286" t="s">
        <v>853</v>
      </c>
      <c r="DG25" s="286" t="s">
        <v>853</v>
      </c>
      <c r="DH25" s="286" t="s">
        <v>853</v>
      </c>
      <c r="DI25" s="283">
        <v>0</v>
      </c>
      <c r="DJ25" s="283">
        <f t="shared" si="12"/>
        <v>0</v>
      </c>
      <c r="DK25" s="286" t="s">
        <v>853</v>
      </c>
      <c r="DL25" s="286" t="s">
        <v>853</v>
      </c>
      <c r="DM25" s="286" t="s">
        <v>853</v>
      </c>
      <c r="DN25" s="286" t="s">
        <v>853</v>
      </c>
      <c r="DO25" s="286" t="s">
        <v>853</v>
      </c>
      <c r="DP25" s="286" t="s">
        <v>853</v>
      </c>
      <c r="DQ25" s="286" t="s">
        <v>853</v>
      </c>
      <c r="DR25" s="286" t="s">
        <v>853</v>
      </c>
      <c r="DS25" s="286" t="s">
        <v>853</v>
      </c>
      <c r="DT25" s="286" t="s">
        <v>853</v>
      </c>
      <c r="DU25" s="286" t="s">
        <v>853</v>
      </c>
      <c r="DV25" s="283">
        <v>0</v>
      </c>
      <c r="DW25" s="286" t="s">
        <v>853</v>
      </c>
      <c r="DX25" s="286" t="s">
        <v>853</v>
      </c>
      <c r="DY25" s="286" t="s">
        <v>853</v>
      </c>
      <c r="DZ25" s="283">
        <v>0</v>
      </c>
      <c r="EA25" s="286" t="s">
        <v>853</v>
      </c>
      <c r="EB25" s="286" t="s">
        <v>853</v>
      </c>
      <c r="EC25" s="286" t="s">
        <v>853</v>
      </c>
      <c r="ED25" s="286" t="s">
        <v>853</v>
      </c>
      <c r="EE25" s="283">
        <v>0</v>
      </c>
      <c r="EF25" s="283">
        <f t="shared" si="14"/>
        <v>0</v>
      </c>
      <c r="EG25" s="283">
        <v>0</v>
      </c>
      <c r="EH25" s="286" t="s">
        <v>853</v>
      </c>
      <c r="EI25" s="286" t="s">
        <v>853</v>
      </c>
      <c r="EJ25" s="283">
        <v>0</v>
      </c>
      <c r="EK25" s="286" t="s">
        <v>853</v>
      </c>
      <c r="EL25" s="286" t="s">
        <v>853</v>
      </c>
      <c r="EM25" s="286" t="s">
        <v>853</v>
      </c>
      <c r="EN25" s="283">
        <v>0</v>
      </c>
      <c r="EO25" s="283">
        <v>0</v>
      </c>
      <c r="EP25" s="283">
        <v>0</v>
      </c>
      <c r="EQ25" s="286" t="s">
        <v>853</v>
      </c>
      <c r="ER25" s="286" t="s">
        <v>853</v>
      </c>
      <c r="ES25" s="286" t="s">
        <v>853</v>
      </c>
      <c r="ET25" s="286" t="s">
        <v>853</v>
      </c>
      <c r="EU25" s="283">
        <v>0</v>
      </c>
      <c r="EV25" s="283">
        <v>0</v>
      </c>
      <c r="EW25" s="286" t="s">
        <v>853</v>
      </c>
      <c r="EX25" s="286" t="s">
        <v>853</v>
      </c>
      <c r="EY25" s="286" t="s">
        <v>853</v>
      </c>
      <c r="EZ25" s="283">
        <v>0</v>
      </c>
      <c r="FA25" s="283">
        <v>0</v>
      </c>
      <c r="FB25" s="283">
        <f t="shared" si="16"/>
        <v>261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260</v>
      </c>
      <c r="FO25" s="283">
        <v>0</v>
      </c>
      <c r="FP25" s="286" t="s">
        <v>853</v>
      </c>
      <c r="FQ25" s="286" t="s">
        <v>853</v>
      </c>
      <c r="FR25" s="286" t="s">
        <v>853</v>
      </c>
      <c r="FS25" s="283">
        <v>0</v>
      </c>
      <c r="FT25" s="283">
        <v>0</v>
      </c>
      <c r="FU25" s="283">
        <v>0</v>
      </c>
      <c r="FV25" s="283">
        <v>0</v>
      </c>
      <c r="FW25" s="283">
        <v>1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4997</v>
      </c>
      <c r="E26" s="283">
        <f t="shared" si="19"/>
        <v>24</v>
      </c>
      <c r="F26" s="283">
        <f t="shared" si="20"/>
        <v>1</v>
      </c>
      <c r="G26" s="283">
        <f t="shared" si="21"/>
        <v>26</v>
      </c>
      <c r="H26" s="283">
        <f t="shared" si="22"/>
        <v>1334</v>
      </c>
      <c r="I26" s="283">
        <f t="shared" si="23"/>
        <v>1301</v>
      </c>
      <c r="J26" s="283">
        <f t="shared" si="24"/>
        <v>652</v>
      </c>
      <c r="K26" s="283">
        <f t="shared" si="25"/>
        <v>1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8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1325</v>
      </c>
      <c r="V26" s="283">
        <f t="shared" si="36"/>
        <v>0</v>
      </c>
      <c r="W26" s="283">
        <f t="shared" si="37"/>
        <v>0</v>
      </c>
      <c r="X26" s="283">
        <f t="shared" si="38"/>
        <v>3</v>
      </c>
      <c r="Y26" s="283">
        <f t="shared" si="39"/>
        <v>322</v>
      </c>
      <c r="Z26" s="283">
        <f t="shared" si="4"/>
        <v>1369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853</v>
      </c>
      <c r="AM26" s="286" t="s">
        <v>853</v>
      </c>
      <c r="AN26" s="283">
        <v>0</v>
      </c>
      <c r="AO26" s="286" t="s">
        <v>853</v>
      </c>
      <c r="AP26" s="286" t="s">
        <v>853</v>
      </c>
      <c r="AQ26" s="283">
        <v>1325</v>
      </c>
      <c r="AR26" s="286" t="s">
        <v>853</v>
      </c>
      <c r="AS26" s="283">
        <v>0</v>
      </c>
      <c r="AT26" s="286" t="s">
        <v>853</v>
      </c>
      <c r="AU26" s="283">
        <v>44</v>
      </c>
      <c r="AV26" s="283">
        <f t="shared" si="6"/>
        <v>587</v>
      </c>
      <c r="AW26" s="283">
        <v>0</v>
      </c>
      <c r="AX26" s="283">
        <v>0</v>
      </c>
      <c r="AY26" s="283">
        <v>0</v>
      </c>
      <c r="AZ26" s="283">
        <v>409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853</v>
      </c>
      <c r="BI26" s="286" t="s">
        <v>853</v>
      </c>
      <c r="BJ26" s="286" t="s">
        <v>853</v>
      </c>
      <c r="BK26" s="286" t="s">
        <v>853</v>
      </c>
      <c r="BL26" s="286" t="s">
        <v>853</v>
      </c>
      <c r="BM26" s="286" t="s">
        <v>853</v>
      </c>
      <c r="BN26" s="286" t="s">
        <v>853</v>
      </c>
      <c r="BO26" s="286" t="s">
        <v>853</v>
      </c>
      <c r="BP26" s="286" t="s">
        <v>853</v>
      </c>
      <c r="BQ26" s="283">
        <v>178</v>
      </c>
      <c r="BR26" s="283">
        <f t="shared" si="8"/>
        <v>0</v>
      </c>
      <c r="BS26" s="286" t="s">
        <v>853</v>
      </c>
      <c r="BT26" s="286" t="s">
        <v>853</v>
      </c>
      <c r="BU26" s="286" t="s">
        <v>853</v>
      </c>
      <c r="BV26" s="286" t="s">
        <v>853</v>
      </c>
      <c r="BW26" s="286" t="s">
        <v>853</v>
      </c>
      <c r="BX26" s="286" t="s">
        <v>853</v>
      </c>
      <c r="BY26" s="286" t="s">
        <v>853</v>
      </c>
      <c r="BZ26" s="286" t="s">
        <v>853</v>
      </c>
      <c r="CA26" s="286" t="s">
        <v>853</v>
      </c>
      <c r="CB26" s="286" t="s">
        <v>853</v>
      </c>
      <c r="CC26" s="286" t="s">
        <v>853</v>
      </c>
      <c r="CD26" s="283">
        <v>0</v>
      </c>
      <c r="CE26" s="286" t="s">
        <v>853</v>
      </c>
      <c r="CF26" s="286" t="s">
        <v>853</v>
      </c>
      <c r="CG26" s="286" t="s">
        <v>853</v>
      </c>
      <c r="CH26" s="286" t="s">
        <v>853</v>
      </c>
      <c r="CI26" s="286" t="s">
        <v>853</v>
      </c>
      <c r="CJ26" s="286" t="s">
        <v>853</v>
      </c>
      <c r="CK26" s="286" t="s">
        <v>853</v>
      </c>
      <c r="CL26" s="286" t="s">
        <v>853</v>
      </c>
      <c r="CM26" s="283">
        <v>0</v>
      </c>
      <c r="CN26" s="283">
        <f t="shared" si="10"/>
        <v>0</v>
      </c>
      <c r="CO26" s="286" t="s">
        <v>853</v>
      </c>
      <c r="CP26" s="286" t="s">
        <v>853</v>
      </c>
      <c r="CQ26" s="286" t="s">
        <v>853</v>
      </c>
      <c r="CR26" s="286" t="s">
        <v>853</v>
      </c>
      <c r="CS26" s="286" t="s">
        <v>853</v>
      </c>
      <c r="CT26" s="286" t="s">
        <v>853</v>
      </c>
      <c r="CU26" s="286" t="s">
        <v>853</v>
      </c>
      <c r="CV26" s="286" t="s">
        <v>853</v>
      </c>
      <c r="CW26" s="286" t="s">
        <v>853</v>
      </c>
      <c r="CX26" s="286" t="s">
        <v>853</v>
      </c>
      <c r="CY26" s="286" t="s">
        <v>853</v>
      </c>
      <c r="CZ26" s="286" t="s">
        <v>853</v>
      </c>
      <c r="DA26" s="283">
        <v>0</v>
      </c>
      <c r="DB26" s="286" t="s">
        <v>853</v>
      </c>
      <c r="DC26" s="286" t="s">
        <v>853</v>
      </c>
      <c r="DD26" s="286" t="s">
        <v>853</v>
      </c>
      <c r="DE26" s="286" t="s">
        <v>853</v>
      </c>
      <c r="DF26" s="286" t="s">
        <v>853</v>
      </c>
      <c r="DG26" s="286" t="s">
        <v>853</v>
      </c>
      <c r="DH26" s="286" t="s">
        <v>853</v>
      </c>
      <c r="DI26" s="283">
        <v>0</v>
      </c>
      <c r="DJ26" s="283">
        <f t="shared" si="12"/>
        <v>0</v>
      </c>
      <c r="DK26" s="286" t="s">
        <v>853</v>
      </c>
      <c r="DL26" s="286" t="s">
        <v>853</v>
      </c>
      <c r="DM26" s="286" t="s">
        <v>853</v>
      </c>
      <c r="DN26" s="286" t="s">
        <v>853</v>
      </c>
      <c r="DO26" s="286" t="s">
        <v>853</v>
      </c>
      <c r="DP26" s="286" t="s">
        <v>853</v>
      </c>
      <c r="DQ26" s="286" t="s">
        <v>853</v>
      </c>
      <c r="DR26" s="286" t="s">
        <v>853</v>
      </c>
      <c r="DS26" s="286" t="s">
        <v>853</v>
      </c>
      <c r="DT26" s="286" t="s">
        <v>853</v>
      </c>
      <c r="DU26" s="286" t="s">
        <v>853</v>
      </c>
      <c r="DV26" s="283">
        <v>0</v>
      </c>
      <c r="DW26" s="286" t="s">
        <v>853</v>
      </c>
      <c r="DX26" s="286" t="s">
        <v>853</v>
      </c>
      <c r="DY26" s="286" t="s">
        <v>853</v>
      </c>
      <c r="DZ26" s="283">
        <v>0</v>
      </c>
      <c r="EA26" s="286" t="s">
        <v>853</v>
      </c>
      <c r="EB26" s="286" t="s">
        <v>853</v>
      </c>
      <c r="EC26" s="286" t="s">
        <v>853</v>
      </c>
      <c r="ED26" s="286" t="s">
        <v>853</v>
      </c>
      <c r="EE26" s="283">
        <v>0</v>
      </c>
      <c r="EF26" s="283">
        <f t="shared" si="14"/>
        <v>0</v>
      </c>
      <c r="EG26" s="283">
        <v>0</v>
      </c>
      <c r="EH26" s="286" t="s">
        <v>853</v>
      </c>
      <c r="EI26" s="286" t="s">
        <v>853</v>
      </c>
      <c r="EJ26" s="283">
        <v>0</v>
      </c>
      <c r="EK26" s="286" t="s">
        <v>853</v>
      </c>
      <c r="EL26" s="286" t="s">
        <v>853</v>
      </c>
      <c r="EM26" s="286" t="s">
        <v>853</v>
      </c>
      <c r="EN26" s="283">
        <v>0</v>
      </c>
      <c r="EO26" s="283">
        <v>0</v>
      </c>
      <c r="EP26" s="283">
        <v>0</v>
      </c>
      <c r="EQ26" s="286" t="s">
        <v>853</v>
      </c>
      <c r="ER26" s="286" t="s">
        <v>853</v>
      </c>
      <c r="ES26" s="286" t="s">
        <v>853</v>
      </c>
      <c r="ET26" s="286" t="s">
        <v>853</v>
      </c>
      <c r="EU26" s="283">
        <v>0</v>
      </c>
      <c r="EV26" s="283">
        <v>0</v>
      </c>
      <c r="EW26" s="286" t="s">
        <v>853</v>
      </c>
      <c r="EX26" s="286" t="s">
        <v>853</v>
      </c>
      <c r="EY26" s="286" t="s">
        <v>853</v>
      </c>
      <c r="EZ26" s="283">
        <v>0</v>
      </c>
      <c r="FA26" s="283">
        <v>0</v>
      </c>
      <c r="FB26" s="283">
        <f t="shared" si="16"/>
        <v>3041</v>
      </c>
      <c r="FC26" s="283">
        <v>24</v>
      </c>
      <c r="FD26" s="283">
        <v>1</v>
      </c>
      <c r="FE26" s="283">
        <v>26</v>
      </c>
      <c r="FF26" s="283">
        <v>925</v>
      </c>
      <c r="FG26" s="283">
        <v>1301</v>
      </c>
      <c r="FH26" s="283">
        <v>652</v>
      </c>
      <c r="FI26" s="283">
        <v>1</v>
      </c>
      <c r="FJ26" s="283">
        <v>0</v>
      </c>
      <c r="FK26" s="283">
        <v>0</v>
      </c>
      <c r="FL26" s="283">
        <v>0</v>
      </c>
      <c r="FM26" s="283">
        <v>8</v>
      </c>
      <c r="FN26" s="283">
        <v>0</v>
      </c>
      <c r="FO26" s="283">
        <v>0</v>
      </c>
      <c r="FP26" s="286" t="s">
        <v>853</v>
      </c>
      <c r="FQ26" s="286" t="s">
        <v>853</v>
      </c>
      <c r="FR26" s="286" t="s">
        <v>853</v>
      </c>
      <c r="FS26" s="283">
        <v>0</v>
      </c>
      <c r="FT26" s="283">
        <v>0</v>
      </c>
      <c r="FU26" s="283">
        <v>0</v>
      </c>
      <c r="FV26" s="283">
        <v>3</v>
      </c>
      <c r="FW26" s="283">
        <v>100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9085</v>
      </c>
      <c r="E27" s="283">
        <f t="shared" si="19"/>
        <v>3596</v>
      </c>
      <c r="F27" s="283">
        <f t="shared" si="20"/>
        <v>21</v>
      </c>
      <c r="G27" s="283">
        <f t="shared" si="21"/>
        <v>0</v>
      </c>
      <c r="H27" s="283">
        <f t="shared" si="22"/>
        <v>1267</v>
      </c>
      <c r="I27" s="283">
        <f t="shared" si="23"/>
        <v>834</v>
      </c>
      <c r="J27" s="283">
        <f t="shared" si="24"/>
        <v>389</v>
      </c>
      <c r="K27" s="283">
        <f t="shared" si="25"/>
        <v>0</v>
      </c>
      <c r="L27" s="283">
        <f t="shared" si="26"/>
        <v>1454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1524</v>
      </c>
      <c r="Z27" s="283">
        <f t="shared" si="4"/>
        <v>1484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853</v>
      </c>
      <c r="AM27" s="286" t="s">
        <v>853</v>
      </c>
      <c r="AN27" s="283">
        <v>0</v>
      </c>
      <c r="AO27" s="286" t="s">
        <v>853</v>
      </c>
      <c r="AP27" s="286" t="s">
        <v>853</v>
      </c>
      <c r="AQ27" s="283">
        <v>0</v>
      </c>
      <c r="AR27" s="286" t="s">
        <v>853</v>
      </c>
      <c r="AS27" s="283">
        <v>0</v>
      </c>
      <c r="AT27" s="286" t="s">
        <v>853</v>
      </c>
      <c r="AU27" s="283">
        <v>1484</v>
      </c>
      <c r="AV27" s="283">
        <f t="shared" si="6"/>
        <v>409</v>
      </c>
      <c r="AW27" s="283">
        <v>0</v>
      </c>
      <c r="AX27" s="283">
        <v>0</v>
      </c>
      <c r="AY27" s="283">
        <v>0</v>
      </c>
      <c r="AZ27" s="283">
        <v>409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853</v>
      </c>
      <c r="BI27" s="286" t="s">
        <v>853</v>
      </c>
      <c r="BJ27" s="286" t="s">
        <v>853</v>
      </c>
      <c r="BK27" s="286" t="s">
        <v>853</v>
      </c>
      <c r="BL27" s="286" t="s">
        <v>853</v>
      </c>
      <c r="BM27" s="286" t="s">
        <v>853</v>
      </c>
      <c r="BN27" s="286" t="s">
        <v>853</v>
      </c>
      <c r="BO27" s="286" t="s">
        <v>853</v>
      </c>
      <c r="BP27" s="286" t="s">
        <v>853</v>
      </c>
      <c r="BQ27" s="283">
        <v>0</v>
      </c>
      <c r="BR27" s="283">
        <f t="shared" si="8"/>
        <v>0</v>
      </c>
      <c r="BS27" s="286" t="s">
        <v>853</v>
      </c>
      <c r="BT27" s="286" t="s">
        <v>853</v>
      </c>
      <c r="BU27" s="286" t="s">
        <v>853</v>
      </c>
      <c r="BV27" s="286" t="s">
        <v>853</v>
      </c>
      <c r="BW27" s="286" t="s">
        <v>853</v>
      </c>
      <c r="BX27" s="286" t="s">
        <v>853</v>
      </c>
      <c r="BY27" s="286" t="s">
        <v>853</v>
      </c>
      <c r="BZ27" s="286" t="s">
        <v>853</v>
      </c>
      <c r="CA27" s="286" t="s">
        <v>853</v>
      </c>
      <c r="CB27" s="286" t="s">
        <v>853</v>
      </c>
      <c r="CC27" s="286" t="s">
        <v>853</v>
      </c>
      <c r="CD27" s="283">
        <v>0</v>
      </c>
      <c r="CE27" s="286" t="s">
        <v>853</v>
      </c>
      <c r="CF27" s="286" t="s">
        <v>853</v>
      </c>
      <c r="CG27" s="286" t="s">
        <v>853</v>
      </c>
      <c r="CH27" s="286" t="s">
        <v>853</v>
      </c>
      <c r="CI27" s="286" t="s">
        <v>853</v>
      </c>
      <c r="CJ27" s="286" t="s">
        <v>853</v>
      </c>
      <c r="CK27" s="286" t="s">
        <v>853</v>
      </c>
      <c r="CL27" s="286" t="s">
        <v>853</v>
      </c>
      <c r="CM27" s="283">
        <v>0</v>
      </c>
      <c r="CN27" s="283">
        <f t="shared" si="10"/>
        <v>0</v>
      </c>
      <c r="CO27" s="286" t="s">
        <v>853</v>
      </c>
      <c r="CP27" s="286" t="s">
        <v>853</v>
      </c>
      <c r="CQ27" s="286" t="s">
        <v>853</v>
      </c>
      <c r="CR27" s="286" t="s">
        <v>853</v>
      </c>
      <c r="CS27" s="286" t="s">
        <v>853</v>
      </c>
      <c r="CT27" s="286" t="s">
        <v>853</v>
      </c>
      <c r="CU27" s="286" t="s">
        <v>853</v>
      </c>
      <c r="CV27" s="286" t="s">
        <v>853</v>
      </c>
      <c r="CW27" s="286" t="s">
        <v>853</v>
      </c>
      <c r="CX27" s="286" t="s">
        <v>853</v>
      </c>
      <c r="CY27" s="286" t="s">
        <v>853</v>
      </c>
      <c r="CZ27" s="286" t="s">
        <v>853</v>
      </c>
      <c r="DA27" s="283">
        <v>0</v>
      </c>
      <c r="DB27" s="286" t="s">
        <v>853</v>
      </c>
      <c r="DC27" s="286" t="s">
        <v>853</v>
      </c>
      <c r="DD27" s="286" t="s">
        <v>853</v>
      </c>
      <c r="DE27" s="286" t="s">
        <v>853</v>
      </c>
      <c r="DF27" s="286" t="s">
        <v>853</v>
      </c>
      <c r="DG27" s="286" t="s">
        <v>853</v>
      </c>
      <c r="DH27" s="286" t="s">
        <v>853</v>
      </c>
      <c r="DI27" s="283">
        <v>0</v>
      </c>
      <c r="DJ27" s="283">
        <f t="shared" si="12"/>
        <v>0</v>
      </c>
      <c r="DK27" s="286" t="s">
        <v>853</v>
      </c>
      <c r="DL27" s="286" t="s">
        <v>853</v>
      </c>
      <c r="DM27" s="286" t="s">
        <v>853</v>
      </c>
      <c r="DN27" s="286" t="s">
        <v>853</v>
      </c>
      <c r="DO27" s="286" t="s">
        <v>853</v>
      </c>
      <c r="DP27" s="286" t="s">
        <v>853</v>
      </c>
      <c r="DQ27" s="286" t="s">
        <v>853</v>
      </c>
      <c r="DR27" s="286" t="s">
        <v>853</v>
      </c>
      <c r="DS27" s="286" t="s">
        <v>853</v>
      </c>
      <c r="DT27" s="286" t="s">
        <v>853</v>
      </c>
      <c r="DU27" s="286" t="s">
        <v>853</v>
      </c>
      <c r="DV27" s="283">
        <v>0</v>
      </c>
      <c r="DW27" s="286" t="s">
        <v>853</v>
      </c>
      <c r="DX27" s="286" t="s">
        <v>853</v>
      </c>
      <c r="DY27" s="286" t="s">
        <v>853</v>
      </c>
      <c r="DZ27" s="283">
        <v>0</v>
      </c>
      <c r="EA27" s="286" t="s">
        <v>853</v>
      </c>
      <c r="EB27" s="286" t="s">
        <v>853</v>
      </c>
      <c r="EC27" s="286" t="s">
        <v>853</v>
      </c>
      <c r="ED27" s="286" t="s">
        <v>853</v>
      </c>
      <c r="EE27" s="283">
        <v>0</v>
      </c>
      <c r="EF27" s="283">
        <f t="shared" si="14"/>
        <v>0</v>
      </c>
      <c r="EG27" s="283">
        <v>0</v>
      </c>
      <c r="EH27" s="286" t="s">
        <v>853</v>
      </c>
      <c r="EI27" s="286" t="s">
        <v>853</v>
      </c>
      <c r="EJ27" s="283">
        <v>0</v>
      </c>
      <c r="EK27" s="286" t="s">
        <v>853</v>
      </c>
      <c r="EL27" s="286" t="s">
        <v>853</v>
      </c>
      <c r="EM27" s="286" t="s">
        <v>853</v>
      </c>
      <c r="EN27" s="283">
        <v>0</v>
      </c>
      <c r="EO27" s="283">
        <v>0</v>
      </c>
      <c r="EP27" s="283">
        <v>0</v>
      </c>
      <c r="EQ27" s="286" t="s">
        <v>853</v>
      </c>
      <c r="ER27" s="286" t="s">
        <v>853</v>
      </c>
      <c r="ES27" s="286" t="s">
        <v>853</v>
      </c>
      <c r="ET27" s="286" t="s">
        <v>853</v>
      </c>
      <c r="EU27" s="283">
        <v>0</v>
      </c>
      <c r="EV27" s="283">
        <v>0</v>
      </c>
      <c r="EW27" s="286" t="s">
        <v>853</v>
      </c>
      <c r="EX27" s="286" t="s">
        <v>853</v>
      </c>
      <c r="EY27" s="286" t="s">
        <v>853</v>
      </c>
      <c r="EZ27" s="283">
        <v>0</v>
      </c>
      <c r="FA27" s="283">
        <v>0</v>
      </c>
      <c r="FB27" s="283">
        <f t="shared" si="16"/>
        <v>7192</v>
      </c>
      <c r="FC27" s="283">
        <v>3596</v>
      </c>
      <c r="FD27" s="283">
        <v>21</v>
      </c>
      <c r="FE27" s="283">
        <v>0</v>
      </c>
      <c r="FF27" s="283">
        <v>858</v>
      </c>
      <c r="FG27" s="283">
        <v>834</v>
      </c>
      <c r="FH27" s="283">
        <v>389</v>
      </c>
      <c r="FI27" s="283">
        <v>0</v>
      </c>
      <c r="FJ27" s="283">
        <v>1454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853</v>
      </c>
      <c r="FQ27" s="286" t="s">
        <v>853</v>
      </c>
      <c r="FR27" s="286" t="s">
        <v>853</v>
      </c>
      <c r="FS27" s="283">
        <v>0</v>
      </c>
      <c r="FT27" s="283">
        <v>0</v>
      </c>
      <c r="FU27" s="283">
        <v>0</v>
      </c>
      <c r="FV27" s="283">
        <v>0</v>
      </c>
      <c r="FW27" s="283">
        <v>40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691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0</v>
      </c>
      <c r="I28" s="283">
        <f t="shared" si="23"/>
        <v>233</v>
      </c>
      <c r="J28" s="283">
        <f t="shared" si="24"/>
        <v>137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269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52</v>
      </c>
      <c r="Z28" s="283">
        <f t="shared" si="4"/>
        <v>269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853</v>
      </c>
      <c r="AM28" s="286" t="s">
        <v>853</v>
      </c>
      <c r="AN28" s="283">
        <v>0</v>
      </c>
      <c r="AO28" s="286" t="s">
        <v>853</v>
      </c>
      <c r="AP28" s="286" t="s">
        <v>853</v>
      </c>
      <c r="AQ28" s="283">
        <v>269</v>
      </c>
      <c r="AR28" s="286" t="s">
        <v>853</v>
      </c>
      <c r="AS28" s="283">
        <v>0</v>
      </c>
      <c r="AT28" s="286" t="s">
        <v>853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853</v>
      </c>
      <c r="BI28" s="286" t="s">
        <v>853</v>
      </c>
      <c r="BJ28" s="286" t="s">
        <v>853</v>
      </c>
      <c r="BK28" s="286" t="s">
        <v>853</v>
      </c>
      <c r="BL28" s="286" t="s">
        <v>853</v>
      </c>
      <c r="BM28" s="286" t="s">
        <v>853</v>
      </c>
      <c r="BN28" s="286" t="s">
        <v>853</v>
      </c>
      <c r="BO28" s="286" t="s">
        <v>853</v>
      </c>
      <c r="BP28" s="286" t="s">
        <v>853</v>
      </c>
      <c r="BQ28" s="283">
        <v>0</v>
      </c>
      <c r="BR28" s="283">
        <f t="shared" si="8"/>
        <v>0</v>
      </c>
      <c r="BS28" s="286" t="s">
        <v>853</v>
      </c>
      <c r="BT28" s="286" t="s">
        <v>853</v>
      </c>
      <c r="BU28" s="286" t="s">
        <v>853</v>
      </c>
      <c r="BV28" s="286" t="s">
        <v>853</v>
      </c>
      <c r="BW28" s="286" t="s">
        <v>853</v>
      </c>
      <c r="BX28" s="286" t="s">
        <v>853</v>
      </c>
      <c r="BY28" s="286" t="s">
        <v>853</v>
      </c>
      <c r="BZ28" s="286" t="s">
        <v>853</v>
      </c>
      <c r="CA28" s="286" t="s">
        <v>853</v>
      </c>
      <c r="CB28" s="286" t="s">
        <v>853</v>
      </c>
      <c r="CC28" s="286" t="s">
        <v>853</v>
      </c>
      <c r="CD28" s="283">
        <v>0</v>
      </c>
      <c r="CE28" s="286" t="s">
        <v>853</v>
      </c>
      <c r="CF28" s="286" t="s">
        <v>853</v>
      </c>
      <c r="CG28" s="286" t="s">
        <v>853</v>
      </c>
      <c r="CH28" s="286" t="s">
        <v>853</v>
      </c>
      <c r="CI28" s="286" t="s">
        <v>853</v>
      </c>
      <c r="CJ28" s="286" t="s">
        <v>853</v>
      </c>
      <c r="CK28" s="286" t="s">
        <v>853</v>
      </c>
      <c r="CL28" s="286" t="s">
        <v>853</v>
      </c>
      <c r="CM28" s="283">
        <v>0</v>
      </c>
      <c r="CN28" s="283">
        <f t="shared" si="10"/>
        <v>0</v>
      </c>
      <c r="CO28" s="286" t="s">
        <v>853</v>
      </c>
      <c r="CP28" s="286" t="s">
        <v>853</v>
      </c>
      <c r="CQ28" s="286" t="s">
        <v>853</v>
      </c>
      <c r="CR28" s="286" t="s">
        <v>853</v>
      </c>
      <c r="CS28" s="286" t="s">
        <v>853</v>
      </c>
      <c r="CT28" s="286" t="s">
        <v>853</v>
      </c>
      <c r="CU28" s="286" t="s">
        <v>853</v>
      </c>
      <c r="CV28" s="286" t="s">
        <v>853</v>
      </c>
      <c r="CW28" s="286" t="s">
        <v>853</v>
      </c>
      <c r="CX28" s="286" t="s">
        <v>853</v>
      </c>
      <c r="CY28" s="286" t="s">
        <v>853</v>
      </c>
      <c r="CZ28" s="286" t="s">
        <v>853</v>
      </c>
      <c r="DA28" s="283">
        <v>0</v>
      </c>
      <c r="DB28" s="286" t="s">
        <v>853</v>
      </c>
      <c r="DC28" s="286" t="s">
        <v>853</v>
      </c>
      <c r="DD28" s="286" t="s">
        <v>853</v>
      </c>
      <c r="DE28" s="286" t="s">
        <v>853</v>
      </c>
      <c r="DF28" s="286" t="s">
        <v>853</v>
      </c>
      <c r="DG28" s="286" t="s">
        <v>853</v>
      </c>
      <c r="DH28" s="286" t="s">
        <v>853</v>
      </c>
      <c r="DI28" s="283">
        <v>0</v>
      </c>
      <c r="DJ28" s="283">
        <f t="shared" si="12"/>
        <v>0</v>
      </c>
      <c r="DK28" s="286" t="s">
        <v>853</v>
      </c>
      <c r="DL28" s="286" t="s">
        <v>853</v>
      </c>
      <c r="DM28" s="286" t="s">
        <v>853</v>
      </c>
      <c r="DN28" s="286" t="s">
        <v>853</v>
      </c>
      <c r="DO28" s="286" t="s">
        <v>853</v>
      </c>
      <c r="DP28" s="286" t="s">
        <v>853</v>
      </c>
      <c r="DQ28" s="286" t="s">
        <v>853</v>
      </c>
      <c r="DR28" s="286" t="s">
        <v>853</v>
      </c>
      <c r="DS28" s="286" t="s">
        <v>853</v>
      </c>
      <c r="DT28" s="286" t="s">
        <v>853</v>
      </c>
      <c r="DU28" s="286" t="s">
        <v>853</v>
      </c>
      <c r="DV28" s="283">
        <v>0</v>
      </c>
      <c r="DW28" s="286" t="s">
        <v>853</v>
      </c>
      <c r="DX28" s="286" t="s">
        <v>853</v>
      </c>
      <c r="DY28" s="286" t="s">
        <v>853</v>
      </c>
      <c r="DZ28" s="283">
        <v>0</v>
      </c>
      <c r="EA28" s="286" t="s">
        <v>853</v>
      </c>
      <c r="EB28" s="286" t="s">
        <v>853</v>
      </c>
      <c r="EC28" s="286" t="s">
        <v>853</v>
      </c>
      <c r="ED28" s="286" t="s">
        <v>853</v>
      </c>
      <c r="EE28" s="283">
        <v>0</v>
      </c>
      <c r="EF28" s="283">
        <f t="shared" si="14"/>
        <v>0</v>
      </c>
      <c r="EG28" s="283">
        <v>0</v>
      </c>
      <c r="EH28" s="286" t="s">
        <v>853</v>
      </c>
      <c r="EI28" s="286" t="s">
        <v>853</v>
      </c>
      <c r="EJ28" s="283">
        <v>0</v>
      </c>
      <c r="EK28" s="286" t="s">
        <v>853</v>
      </c>
      <c r="EL28" s="286" t="s">
        <v>853</v>
      </c>
      <c r="EM28" s="286" t="s">
        <v>853</v>
      </c>
      <c r="EN28" s="283">
        <v>0</v>
      </c>
      <c r="EO28" s="283">
        <v>0</v>
      </c>
      <c r="EP28" s="283">
        <v>0</v>
      </c>
      <c r="EQ28" s="286" t="s">
        <v>853</v>
      </c>
      <c r="ER28" s="286" t="s">
        <v>853</v>
      </c>
      <c r="ES28" s="286" t="s">
        <v>853</v>
      </c>
      <c r="ET28" s="286" t="s">
        <v>853</v>
      </c>
      <c r="EU28" s="283">
        <v>0</v>
      </c>
      <c r="EV28" s="283">
        <v>0</v>
      </c>
      <c r="EW28" s="286" t="s">
        <v>853</v>
      </c>
      <c r="EX28" s="286" t="s">
        <v>853</v>
      </c>
      <c r="EY28" s="286" t="s">
        <v>853</v>
      </c>
      <c r="EZ28" s="283">
        <v>0</v>
      </c>
      <c r="FA28" s="283">
        <v>0</v>
      </c>
      <c r="FB28" s="283">
        <f t="shared" si="16"/>
        <v>422</v>
      </c>
      <c r="FC28" s="283">
        <v>0</v>
      </c>
      <c r="FD28" s="283">
        <v>0</v>
      </c>
      <c r="FE28" s="283">
        <v>0</v>
      </c>
      <c r="FF28" s="283">
        <v>0</v>
      </c>
      <c r="FG28" s="283">
        <v>233</v>
      </c>
      <c r="FH28" s="283">
        <v>137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853</v>
      </c>
      <c r="FQ28" s="286" t="s">
        <v>853</v>
      </c>
      <c r="FR28" s="286" t="s">
        <v>853</v>
      </c>
      <c r="FS28" s="283">
        <v>0</v>
      </c>
      <c r="FT28" s="283">
        <v>0</v>
      </c>
      <c r="FU28" s="283">
        <v>0</v>
      </c>
      <c r="FV28" s="283">
        <v>0</v>
      </c>
      <c r="FW28" s="283">
        <v>52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5385</v>
      </c>
      <c r="E29" s="283">
        <f t="shared" si="19"/>
        <v>2008</v>
      </c>
      <c r="F29" s="283">
        <f t="shared" si="20"/>
        <v>0</v>
      </c>
      <c r="G29" s="283">
        <f t="shared" si="21"/>
        <v>0</v>
      </c>
      <c r="H29" s="283">
        <f t="shared" si="22"/>
        <v>994</v>
      </c>
      <c r="I29" s="283">
        <f t="shared" si="23"/>
        <v>562</v>
      </c>
      <c r="J29" s="283">
        <f t="shared" si="24"/>
        <v>354</v>
      </c>
      <c r="K29" s="283">
        <f t="shared" si="25"/>
        <v>0</v>
      </c>
      <c r="L29" s="283">
        <f t="shared" si="26"/>
        <v>954</v>
      </c>
      <c r="M29" s="283">
        <f t="shared" si="27"/>
        <v>0</v>
      </c>
      <c r="N29" s="283">
        <f t="shared" si="28"/>
        <v>0</v>
      </c>
      <c r="O29" s="283">
        <f t="shared" si="29"/>
        <v>260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253</v>
      </c>
      <c r="Z29" s="283">
        <f t="shared" si="4"/>
        <v>243</v>
      </c>
      <c r="AA29" s="283">
        <v>0</v>
      </c>
      <c r="AB29" s="283">
        <v>0</v>
      </c>
      <c r="AC29" s="283">
        <v>0</v>
      </c>
      <c r="AD29" s="283">
        <v>105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853</v>
      </c>
      <c r="AM29" s="286" t="s">
        <v>853</v>
      </c>
      <c r="AN29" s="283">
        <v>0</v>
      </c>
      <c r="AO29" s="286" t="s">
        <v>853</v>
      </c>
      <c r="AP29" s="286" t="s">
        <v>853</v>
      </c>
      <c r="AQ29" s="283">
        <v>0</v>
      </c>
      <c r="AR29" s="286" t="s">
        <v>853</v>
      </c>
      <c r="AS29" s="283">
        <v>0</v>
      </c>
      <c r="AT29" s="286" t="s">
        <v>853</v>
      </c>
      <c r="AU29" s="283">
        <v>138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853</v>
      </c>
      <c r="BI29" s="286" t="s">
        <v>853</v>
      </c>
      <c r="BJ29" s="286" t="s">
        <v>853</v>
      </c>
      <c r="BK29" s="286" t="s">
        <v>853</v>
      </c>
      <c r="BL29" s="286" t="s">
        <v>853</v>
      </c>
      <c r="BM29" s="286" t="s">
        <v>853</v>
      </c>
      <c r="BN29" s="286" t="s">
        <v>853</v>
      </c>
      <c r="BO29" s="286" t="s">
        <v>853</v>
      </c>
      <c r="BP29" s="286" t="s">
        <v>853</v>
      </c>
      <c r="BQ29" s="283">
        <v>0</v>
      </c>
      <c r="BR29" s="283">
        <f t="shared" si="8"/>
        <v>0</v>
      </c>
      <c r="BS29" s="286" t="s">
        <v>853</v>
      </c>
      <c r="BT29" s="286" t="s">
        <v>853</v>
      </c>
      <c r="BU29" s="286" t="s">
        <v>853</v>
      </c>
      <c r="BV29" s="286" t="s">
        <v>853</v>
      </c>
      <c r="BW29" s="286" t="s">
        <v>853</v>
      </c>
      <c r="BX29" s="286" t="s">
        <v>853</v>
      </c>
      <c r="BY29" s="286" t="s">
        <v>853</v>
      </c>
      <c r="BZ29" s="286" t="s">
        <v>853</v>
      </c>
      <c r="CA29" s="286" t="s">
        <v>853</v>
      </c>
      <c r="CB29" s="286" t="s">
        <v>853</v>
      </c>
      <c r="CC29" s="286" t="s">
        <v>853</v>
      </c>
      <c r="CD29" s="283">
        <v>0</v>
      </c>
      <c r="CE29" s="286" t="s">
        <v>853</v>
      </c>
      <c r="CF29" s="286" t="s">
        <v>853</v>
      </c>
      <c r="CG29" s="286" t="s">
        <v>853</v>
      </c>
      <c r="CH29" s="286" t="s">
        <v>853</v>
      </c>
      <c r="CI29" s="286" t="s">
        <v>853</v>
      </c>
      <c r="CJ29" s="286" t="s">
        <v>853</v>
      </c>
      <c r="CK29" s="286" t="s">
        <v>853</v>
      </c>
      <c r="CL29" s="286" t="s">
        <v>853</v>
      </c>
      <c r="CM29" s="283">
        <v>0</v>
      </c>
      <c r="CN29" s="283">
        <f t="shared" si="10"/>
        <v>0</v>
      </c>
      <c r="CO29" s="286" t="s">
        <v>853</v>
      </c>
      <c r="CP29" s="286" t="s">
        <v>853</v>
      </c>
      <c r="CQ29" s="286" t="s">
        <v>853</v>
      </c>
      <c r="CR29" s="286" t="s">
        <v>853</v>
      </c>
      <c r="CS29" s="286" t="s">
        <v>853</v>
      </c>
      <c r="CT29" s="286" t="s">
        <v>853</v>
      </c>
      <c r="CU29" s="286" t="s">
        <v>853</v>
      </c>
      <c r="CV29" s="286" t="s">
        <v>853</v>
      </c>
      <c r="CW29" s="286" t="s">
        <v>853</v>
      </c>
      <c r="CX29" s="286" t="s">
        <v>853</v>
      </c>
      <c r="CY29" s="286" t="s">
        <v>853</v>
      </c>
      <c r="CZ29" s="286" t="s">
        <v>853</v>
      </c>
      <c r="DA29" s="283">
        <v>0</v>
      </c>
      <c r="DB29" s="286" t="s">
        <v>853</v>
      </c>
      <c r="DC29" s="286" t="s">
        <v>853</v>
      </c>
      <c r="DD29" s="286" t="s">
        <v>853</v>
      </c>
      <c r="DE29" s="286" t="s">
        <v>853</v>
      </c>
      <c r="DF29" s="286" t="s">
        <v>853</v>
      </c>
      <c r="DG29" s="286" t="s">
        <v>853</v>
      </c>
      <c r="DH29" s="286" t="s">
        <v>853</v>
      </c>
      <c r="DI29" s="283">
        <v>0</v>
      </c>
      <c r="DJ29" s="283">
        <f t="shared" si="12"/>
        <v>0</v>
      </c>
      <c r="DK29" s="286" t="s">
        <v>853</v>
      </c>
      <c r="DL29" s="286" t="s">
        <v>853</v>
      </c>
      <c r="DM29" s="286" t="s">
        <v>853</v>
      </c>
      <c r="DN29" s="286" t="s">
        <v>853</v>
      </c>
      <c r="DO29" s="286" t="s">
        <v>853</v>
      </c>
      <c r="DP29" s="286" t="s">
        <v>853</v>
      </c>
      <c r="DQ29" s="286" t="s">
        <v>853</v>
      </c>
      <c r="DR29" s="286" t="s">
        <v>853</v>
      </c>
      <c r="DS29" s="286" t="s">
        <v>853</v>
      </c>
      <c r="DT29" s="286" t="s">
        <v>853</v>
      </c>
      <c r="DU29" s="286" t="s">
        <v>853</v>
      </c>
      <c r="DV29" s="283">
        <v>0</v>
      </c>
      <c r="DW29" s="286" t="s">
        <v>853</v>
      </c>
      <c r="DX29" s="286" t="s">
        <v>853</v>
      </c>
      <c r="DY29" s="286" t="s">
        <v>853</v>
      </c>
      <c r="DZ29" s="283">
        <v>0</v>
      </c>
      <c r="EA29" s="286" t="s">
        <v>853</v>
      </c>
      <c r="EB29" s="286" t="s">
        <v>853</v>
      </c>
      <c r="EC29" s="286" t="s">
        <v>853</v>
      </c>
      <c r="ED29" s="286" t="s">
        <v>853</v>
      </c>
      <c r="EE29" s="283">
        <v>0</v>
      </c>
      <c r="EF29" s="283">
        <f t="shared" si="14"/>
        <v>0</v>
      </c>
      <c r="EG29" s="283">
        <v>0</v>
      </c>
      <c r="EH29" s="286" t="s">
        <v>853</v>
      </c>
      <c r="EI29" s="286" t="s">
        <v>853</v>
      </c>
      <c r="EJ29" s="283">
        <v>0</v>
      </c>
      <c r="EK29" s="286" t="s">
        <v>853</v>
      </c>
      <c r="EL29" s="286" t="s">
        <v>853</v>
      </c>
      <c r="EM29" s="286" t="s">
        <v>853</v>
      </c>
      <c r="EN29" s="283">
        <v>0</v>
      </c>
      <c r="EO29" s="283">
        <v>0</v>
      </c>
      <c r="EP29" s="283">
        <v>0</v>
      </c>
      <c r="EQ29" s="286" t="s">
        <v>853</v>
      </c>
      <c r="ER29" s="286" t="s">
        <v>853</v>
      </c>
      <c r="ES29" s="286" t="s">
        <v>853</v>
      </c>
      <c r="ET29" s="286" t="s">
        <v>853</v>
      </c>
      <c r="EU29" s="283">
        <v>0</v>
      </c>
      <c r="EV29" s="283">
        <v>0</v>
      </c>
      <c r="EW29" s="286" t="s">
        <v>853</v>
      </c>
      <c r="EX29" s="286" t="s">
        <v>853</v>
      </c>
      <c r="EY29" s="286" t="s">
        <v>853</v>
      </c>
      <c r="EZ29" s="283">
        <v>0</v>
      </c>
      <c r="FA29" s="283">
        <v>0</v>
      </c>
      <c r="FB29" s="283">
        <f t="shared" si="16"/>
        <v>5142</v>
      </c>
      <c r="FC29" s="283">
        <v>2008</v>
      </c>
      <c r="FD29" s="283">
        <v>0</v>
      </c>
      <c r="FE29" s="283">
        <v>0</v>
      </c>
      <c r="FF29" s="283">
        <v>889</v>
      </c>
      <c r="FG29" s="283">
        <v>562</v>
      </c>
      <c r="FH29" s="283">
        <v>354</v>
      </c>
      <c r="FI29" s="283">
        <v>0</v>
      </c>
      <c r="FJ29" s="283">
        <v>954</v>
      </c>
      <c r="FK29" s="283">
        <v>0</v>
      </c>
      <c r="FL29" s="283">
        <v>0</v>
      </c>
      <c r="FM29" s="283">
        <v>260</v>
      </c>
      <c r="FN29" s="283">
        <v>0</v>
      </c>
      <c r="FO29" s="283">
        <v>0</v>
      </c>
      <c r="FP29" s="286" t="s">
        <v>853</v>
      </c>
      <c r="FQ29" s="286" t="s">
        <v>853</v>
      </c>
      <c r="FR29" s="286" t="s">
        <v>853</v>
      </c>
      <c r="FS29" s="283">
        <v>0</v>
      </c>
      <c r="FT29" s="283">
        <v>0</v>
      </c>
      <c r="FU29" s="283">
        <v>0</v>
      </c>
      <c r="FV29" s="283">
        <v>0</v>
      </c>
      <c r="FW29" s="283">
        <v>115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3838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855</v>
      </c>
      <c r="I30" s="283">
        <f t="shared" si="23"/>
        <v>0</v>
      </c>
      <c r="J30" s="283">
        <f t="shared" si="24"/>
        <v>185</v>
      </c>
      <c r="K30" s="283">
        <f t="shared" si="25"/>
        <v>0</v>
      </c>
      <c r="L30" s="283">
        <f t="shared" si="26"/>
        <v>410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157</v>
      </c>
      <c r="Q30" s="283">
        <f t="shared" si="31"/>
        <v>0</v>
      </c>
      <c r="R30" s="283">
        <f t="shared" si="32"/>
        <v>2177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54</v>
      </c>
      <c r="Z30" s="283">
        <f t="shared" si="4"/>
        <v>2569</v>
      </c>
      <c r="AA30" s="283">
        <v>0</v>
      </c>
      <c r="AB30" s="283">
        <v>0</v>
      </c>
      <c r="AC30" s="283">
        <v>0</v>
      </c>
      <c r="AD30" s="283">
        <v>392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853</v>
      </c>
      <c r="AM30" s="286" t="s">
        <v>853</v>
      </c>
      <c r="AN30" s="283">
        <v>2177</v>
      </c>
      <c r="AO30" s="286" t="s">
        <v>853</v>
      </c>
      <c r="AP30" s="286" t="s">
        <v>853</v>
      </c>
      <c r="AQ30" s="283">
        <v>0</v>
      </c>
      <c r="AR30" s="286" t="s">
        <v>853</v>
      </c>
      <c r="AS30" s="283">
        <v>0</v>
      </c>
      <c r="AT30" s="286" t="s">
        <v>853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853</v>
      </c>
      <c r="BI30" s="286" t="s">
        <v>853</v>
      </c>
      <c r="BJ30" s="286" t="s">
        <v>853</v>
      </c>
      <c r="BK30" s="286" t="s">
        <v>853</v>
      </c>
      <c r="BL30" s="286" t="s">
        <v>853</v>
      </c>
      <c r="BM30" s="286" t="s">
        <v>853</v>
      </c>
      <c r="BN30" s="286" t="s">
        <v>853</v>
      </c>
      <c r="BO30" s="286" t="s">
        <v>853</v>
      </c>
      <c r="BP30" s="286" t="s">
        <v>853</v>
      </c>
      <c r="BQ30" s="283">
        <v>0</v>
      </c>
      <c r="BR30" s="283">
        <f t="shared" si="8"/>
        <v>157</v>
      </c>
      <c r="BS30" s="286" t="s">
        <v>853</v>
      </c>
      <c r="BT30" s="286" t="s">
        <v>853</v>
      </c>
      <c r="BU30" s="286" t="s">
        <v>853</v>
      </c>
      <c r="BV30" s="286" t="s">
        <v>853</v>
      </c>
      <c r="BW30" s="286" t="s">
        <v>853</v>
      </c>
      <c r="BX30" s="286" t="s">
        <v>853</v>
      </c>
      <c r="BY30" s="286" t="s">
        <v>853</v>
      </c>
      <c r="BZ30" s="286" t="s">
        <v>853</v>
      </c>
      <c r="CA30" s="286" t="s">
        <v>853</v>
      </c>
      <c r="CB30" s="286" t="s">
        <v>853</v>
      </c>
      <c r="CC30" s="286" t="s">
        <v>853</v>
      </c>
      <c r="CD30" s="283">
        <v>157</v>
      </c>
      <c r="CE30" s="286" t="s">
        <v>853</v>
      </c>
      <c r="CF30" s="286" t="s">
        <v>853</v>
      </c>
      <c r="CG30" s="286" t="s">
        <v>853</v>
      </c>
      <c r="CH30" s="286" t="s">
        <v>853</v>
      </c>
      <c r="CI30" s="286" t="s">
        <v>853</v>
      </c>
      <c r="CJ30" s="286" t="s">
        <v>853</v>
      </c>
      <c r="CK30" s="286" t="s">
        <v>853</v>
      </c>
      <c r="CL30" s="286" t="s">
        <v>853</v>
      </c>
      <c r="CM30" s="283">
        <v>0</v>
      </c>
      <c r="CN30" s="283">
        <f t="shared" si="10"/>
        <v>0</v>
      </c>
      <c r="CO30" s="286" t="s">
        <v>853</v>
      </c>
      <c r="CP30" s="286" t="s">
        <v>853</v>
      </c>
      <c r="CQ30" s="286" t="s">
        <v>853</v>
      </c>
      <c r="CR30" s="286" t="s">
        <v>853</v>
      </c>
      <c r="CS30" s="286" t="s">
        <v>853</v>
      </c>
      <c r="CT30" s="286" t="s">
        <v>853</v>
      </c>
      <c r="CU30" s="286" t="s">
        <v>853</v>
      </c>
      <c r="CV30" s="286" t="s">
        <v>853</v>
      </c>
      <c r="CW30" s="286" t="s">
        <v>853</v>
      </c>
      <c r="CX30" s="286" t="s">
        <v>853</v>
      </c>
      <c r="CY30" s="286" t="s">
        <v>853</v>
      </c>
      <c r="CZ30" s="286" t="s">
        <v>853</v>
      </c>
      <c r="DA30" s="283">
        <v>0</v>
      </c>
      <c r="DB30" s="286" t="s">
        <v>853</v>
      </c>
      <c r="DC30" s="286" t="s">
        <v>853</v>
      </c>
      <c r="DD30" s="286" t="s">
        <v>853</v>
      </c>
      <c r="DE30" s="286" t="s">
        <v>853</v>
      </c>
      <c r="DF30" s="286" t="s">
        <v>853</v>
      </c>
      <c r="DG30" s="286" t="s">
        <v>853</v>
      </c>
      <c r="DH30" s="286" t="s">
        <v>853</v>
      </c>
      <c r="DI30" s="283">
        <v>0</v>
      </c>
      <c r="DJ30" s="283">
        <f t="shared" si="12"/>
        <v>0</v>
      </c>
      <c r="DK30" s="286" t="s">
        <v>853</v>
      </c>
      <c r="DL30" s="286" t="s">
        <v>853</v>
      </c>
      <c r="DM30" s="286" t="s">
        <v>853</v>
      </c>
      <c r="DN30" s="286" t="s">
        <v>853</v>
      </c>
      <c r="DO30" s="286" t="s">
        <v>853</v>
      </c>
      <c r="DP30" s="286" t="s">
        <v>853</v>
      </c>
      <c r="DQ30" s="286" t="s">
        <v>853</v>
      </c>
      <c r="DR30" s="286" t="s">
        <v>853</v>
      </c>
      <c r="DS30" s="286" t="s">
        <v>853</v>
      </c>
      <c r="DT30" s="286" t="s">
        <v>853</v>
      </c>
      <c r="DU30" s="286" t="s">
        <v>853</v>
      </c>
      <c r="DV30" s="283">
        <v>0</v>
      </c>
      <c r="DW30" s="286" t="s">
        <v>853</v>
      </c>
      <c r="DX30" s="286" t="s">
        <v>853</v>
      </c>
      <c r="DY30" s="286" t="s">
        <v>853</v>
      </c>
      <c r="DZ30" s="283">
        <v>0</v>
      </c>
      <c r="EA30" s="286" t="s">
        <v>853</v>
      </c>
      <c r="EB30" s="286" t="s">
        <v>853</v>
      </c>
      <c r="EC30" s="286" t="s">
        <v>853</v>
      </c>
      <c r="ED30" s="286" t="s">
        <v>853</v>
      </c>
      <c r="EE30" s="283">
        <v>0</v>
      </c>
      <c r="EF30" s="283">
        <f t="shared" si="14"/>
        <v>0</v>
      </c>
      <c r="EG30" s="283">
        <v>0</v>
      </c>
      <c r="EH30" s="286" t="s">
        <v>853</v>
      </c>
      <c r="EI30" s="286" t="s">
        <v>853</v>
      </c>
      <c r="EJ30" s="283">
        <v>0</v>
      </c>
      <c r="EK30" s="286" t="s">
        <v>853</v>
      </c>
      <c r="EL30" s="286" t="s">
        <v>853</v>
      </c>
      <c r="EM30" s="286" t="s">
        <v>853</v>
      </c>
      <c r="EN30" s="283">
        <v>0</v>
      </c>
      <c r="EO30" s="283">
        <v>0</v>
      </c>
      <c r="EP30" s="283">
        <v>0</v>
      </c>
      <c r="EQ30" s="286" t="s">
        <v>853</v>
      </c>
      <c r="ER30" s="286" t="s">
        <v>853</v>
      </c>
      <c r="ES30" s="286" t="s">
        <v>853</v>
      </c>
      <c r="ET30" s="286" t="s">
        <v>853</v>
      </c>
      <c r="EU30" s="283">
        <v>0</v>
      </c>
      <c r="EV30" s="283">
        <v>0</v>
      </c>
      <c r="EW30" s="286" t="s">
        <v>853</v>
      </c>
      <c r="EX30" s="286" t="s">
        <v>853</v>
      </c>
      <c r="EY30" s="286" t="s">
        <v>853</v>
      </c>
      <c r="EZ30" s="283">
        <v>0</v>
      </c>
      <c r="FA30" s="283">
        <v>0</v>
      </c>
      <c r="FB30" s="283">
        <f t="shared" si="16"/>
        <v>1112</v>
      </c>
      <c r="FC30" s="283">
        <v>0</v>
      </c>
      <c r="FD30" s="283">
        <v>0</v>
      </c>
      <c r="FE30" s="283">
        <v>0</v>
      </c>
      <c r="FF30" s="283">
        <v>463</v>
      </c>
      <c r="FG30" s="283">
        <v>0</v>
      </c>
      <c r="FH30" s="283">
        <v>185</v>
      </c>
      <c r="FI30" s="283">
        <v>0</v>
      </c>
      <c r="FJ30" s="283">
        <v>410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853</v>
      </c>
      <c r="FQ30" s="286" t="s">
        <v>853</v>
      </c>
      <c r="FR30" s="286" t="s">
        <v>853</v>
      </c>
      <c r="FS30" s="283">
        <v>0</v>
      </c>
      <c r="FT30" s="283">
        <v>0</v>
      </c>
      <c r="FU30" s="283">
        <v>0</v>
      </c>
      <c r="FV30" s="283">
        <v>0</v>
      </c>
      <c r="FW30" s="283">
        <v>54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2619</v>
      </c>
      <c r="E31" s="283">
        <f t="shared" si="19"/>
        <v>48</v>
      </c>
      <c r="F31" s="283">
        <f t="shared" si="20"/>
        <v>0</v>
      </c>
      <c r="G31" s="283">
        <f t="shared" si="21"/>
        <v>0</v>
      </c>
      <c r="H31" s="283">
        <f t="shared" si="22"/>
        <v>509</v>
      </c>
      <c r="I31" s="283">
        <f t="shared" si="23"/>
        <v>240</v>
      </c>
      <c r="J31" s="283">
        <f t="shared" si="24"/>
        <v>161</v>
      </c>
      <c r="K31" s="283">
        <f t="shared" si="25"/>
        <v>0</v>
      </c>
      <c r="L31" s="283">
        <f t="shared" si="26"/>
        <v>198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1429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34</v>
      </c>
      <c r="Z31" s="283">
        <f t="shared" si="4"/>
        <v>1672</v>
      </c>
      <c r="AA31" s="283">
        <v>0</v>
      </c>
      <c r="AB31" s="283">
        <v>0</v>
      </c>
      <c r="AC31" s="283">
        <v>0</v>
      </c>
      <c r="AD31" s="283">
        <v>243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853</v>
      </c>
      <c r="AM31" s="286" t="s">
        <v>853</v>
      </c>
      <c r="AN31" s="283">
        <v>1429</v>
      </c>
      <c r="AO31" s="286" t="s">
        <v>853</v>
      </c>
      <c r="AP31" s="286" t="s">
        <v>853</v>
      </c>
      <c r="AQ31" s="283">
        <v>0</v>
      </c>
      <c r="AR31" s="286" t="s">
        <v>853</v>
      </c>
      <c r="AS31" s="283">
        <v>0</v>
      </c>
      <c r="AT31" s="286" t="s">
        <v>853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853</v>
      </c>
      <c r="BI31" s="286" t="s">
        <v>853</v>
      </c>
      <c r="BJ31" s="286" t="s">
        <v>853</v>
      </c>
      <c r="BK31" s="286" t="s">
        <v>853</v>
      </c>
      <c r="BL31" s="286" t="s">
        <v>853</v>
      </c>
      <c r="BM31" s="286" t="s">
        <v>853</v>
      </c>
      <c r="BN31" s="286" t="s">
        <v>853</v>
      </c>
      <c r="BO31" s="286" t="s">
        <v>853</v>
      </c>
      <c r="BP31" s="286" t="s">
        <v>853</v>
      </c>
      <c r="BQ31" s="283">
        <v>0</v>
      </c>
      <c r="BR31" s="283">
        <f t="shared" si="8"/>
        <v>0</v>
      </c>
      <c r="BS31" s="286" t="s">
        <v>853</v>
      </c>
      <c r="BT31" s="286" t="s">
        <v>853</v>
      </c>
      <c r="BU31" s="286" t="s">
        <v>853</v>
      </c>
      <c r="BV31" s="286" t="s">
        <v>853</v>
      </c>
      <c r="BW31" s="286" t="s">
        <v>853</v>
      </c>
      <c r="BX31" s="286" t="s">
        <v>853</v>
      </c>
      <c r="BY31" s="286" t="s">
        <v>853</v>
      </c>
      <c r="BZ31" s="286" t="s">
        <v>853</v>
      </c>
      <c r="CA31" s="286" t="s">
        <v>853</v>
      </c>
      <c r="CB31" s="286" t="s">
        <v>853</v>
      </c>
      <c r="CC31" s="286" t="s">
        <v>853</v>
      </c>
      <c r="CD31" s="283">
        <v>0</v>
      </c>
      <c r="CE31" s="286" t="s">
        <v>853</v>
      </c>
      <c r="CF31" s="286" t="s">
        <v>853</v>
      </c>
      <c r="CG31" s="286" t="s">
        <v>853</v>
      </c>
      <c r="CH31" s="286" t="s">
        <v>853</v>
      </c>
      <c r="CI31" s="286" t="s">
        <v>853</v>
      </c>
      <c r="CJ31" s="286" t="s">
        <v>853</v>
      </c>
      <c r="CK31" s="286" t="s">
        <v>853</v>
      </c>
      <c r="CL31" s="286" t="s">
        <v>853</v>
      </c>
      <c r="CM31" s="283">
        <v>0</v>
      </c>
      <c r="CN31" s="283">
        <f t="shared" si="10"/>
        <v>0</v>
      </c>
      <c r="CO31" s="286" t="s">
        <v>853</v>
      </c>
      <c r="CP31" s="286" t="s">
        <v>853</v>
      </c>
      <c r="CQ31" s="286" t="s">
        <v>853</v>
      </c>
      <c r="CR31" s="286" t="s">
        <v>853</v>
      </c>
      <c r="CS31" s="286" t="s">
        <v>853</v>
      </c>
      <c r="CT31" s="286" t="s">
        <v>853</v>
      </c>
      <c r="CU31" s="286" t="s">
        <v>853</v>
      </c>
      <c r="CV31" s="286" t="s">
        <v>853</v>
      </c>
      <c r="CW31" s="286" t="s">
        <v>853</v>
      </c>
      <c r="CX31" s="286" t="s">
        <v>853</v>
      </c>
      <c r="CY31" s="286" t="s">
        <v>853</v>
      </c>
      <c r="CZ31" s="286" t="s">
        <v>853</v>
      </c>
      <c r="DA31" s="283">
        <v>0</v>
      </c>
      <c r="DB31" s="286" t="s">
        <v>853</v>
      </c>
      <c r="DC31" s="286" t="s">
        <v>853</v>
      </c>
      <c r="DD31" s="286" t="s">
        <v>853</v>
      </c>
      <c r="DE31" s="286" t="s">
        <v>853</v>
      </c>
      <c r="DF31" s="286" t="s">
        <v>853</v>
      </c>
      <c r="DG31" s="286" t="s">
        <v>853</v>
      </c>
      <c r="DH31" s="286" t="s">
        <v>853</v>
      </c>
      <c r="DI31" s="283">
        <v>0</v>
      </c>
      <c r="DJ31" s="283">
        <f t="shared" si="12"/>
        <v>0</v>
      </c>
      <c r="DK31" s="286" t="s">
        <v>853</v>
      </c>
      <c r="DL31" s="286" t="s">
        <v>853</v>
      </c>
      <c r="DM31" s="286" t="s">
        <v>853</v>
      </c>
      <c r="DN31" s="286" t="s">
        <v>853</v>
      </c>
      <c r="DO31" s="286" t="s">
        <v>853</v>
      </c>
      <c r="DP31" s="286" t="s">
        <v>853</v>
      </c>
      <c r="DQ31" s="286" t="s">
        <v>853</v>
      </c>
      <c r="DR31" s="286" t="s">
        <v>853</v>
      </c>
      <c r="DS31" s="286" t="s">
        <v>853</v>
      </c>
      <c r="DT31" s="286" t="s">
        <v>853</v>
      </c>
      <c r="DU31" s="286" t="s">
        <v>853</v>
      </c>
      <c r="DV31" s="283">
        <v>0</v>
      </c>
      <c r="DW31" s="286" t="s">
        <v>853</v>
      </c>
      <c r="DX31" s="286" t="s">
        <v>853</v>
      </c>
      <c r="DY31" s="286" t="s">
        <v>853</v>
      </c>
      <c r="DZ31" s="283">
        <v>0</v>
      </c>
      <c r="EA31" s="286" t="s">
        <v>853</v>
      </c>
      <c r="EB31" s="286" t="s">
        <v>853</v>
      </c>
      <c r="EC31" s="286" t="s">
        <v>853</v>
      </c>
      <c r="ED31" s="286" t="s">
        <v>853</v>
      </c>
      <c r="EE31" s="283">
        <v>0</v>
      </c>
      <c r="EF31" s="283">
        <f t="shared" si="14"/>
        <v>0</v>
      </c>
      <c r="EG31" s="283">
        <v>0</v>
      </c>
      <c r="EH31" s="286" t="s">
        <v>853</v>
      </c>
      <c r="EI31" s="286" t="s">
        <v>853</v>
      </c>
      <c r="EJ31" s="283">
        <v>0</v>
      </c>
      <c r="EK31" s="286" t="s">
        <v>853</v>
      </c>
      <c r="EL31" s="286" t="s">
        <v>853</v>
      </c>
      <c r="EM31" s="286" t="s">
        <v>853</v>
      </c>
      <c r="EN31" s="283">
        <v>0</v>
      </c>
      <c r="EO31" s="283">
        <v>0</v>
      </c>
      <c r="EP31" s="283">
        <v>0</v>
      </c>
      <c r="EQ31" s="286" t="s">
        <v>853</v>
      </c>
      <c r="ER31" s="286" t="s">
        <v>853</v>
      </c>
      <c r="ES31" s="286" t="s">
        <v>853</v>
      </c>
      <c r="ET31" s="286" t="s">
        <v>853</v>
      </c>
      <c r="EU31" s="283">
        <v>0</v>
      </c>
      <c r="EV31" s="283">
        <v>0</v>
      </c>
      <c r="EW31" s="286" t="s">
        <v>853</v>
      </c>
      <c r="EX31" s="286" t="s">
        <v>853</v>
      </c>
      <c r="EY31" s="286" t="s">
        <v>853</v>
      </c>
      <c r="EZ31" s="283">
        <v>0</v>
      </c>
      <c r="FA31" s="283">
        <v>0</v>
      </c>
      <c r="FB31" s="283">
        <f t="shared" si="16"/>
        <v>947</v>
      </c>
      <c r="FC31" s="283">
        <v>48</v>
      </c>
      <c r="FD31" s="283">
        <v>0</v>
      </c>
      <c r="FE31" s="283">
        <v>0</v>
      </c>
      <c r="FF31" s="283">
        <v>266</v>
      </c>
      <c r="FG31" s="283">
        <v>240</v>
      </c>
      <c r="FH31" s="283">
        <v>161</v>
      </c>
      <c r="FI31" s="283">
        <v>0</v>
      </c>
      <c r="FJ31" s="283">
        <v>198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853</v>
      </c>
      <c r="FQ31" s="286" t="s">
        <v>853</v>
      </c>
      <c r="FR31" s="286" t="s">
        <v>853</v>
      </c>
      <c r="FS31" s="283">
        <v>0</v>
      </c>
      <c r="FT31" s="283">
        <v>0</v>
      </c>
      <c r="FU31" s="283">
        <v>0</v>
      </c>
      <c r="FV31" s="283">
        <v>0</v>
      </c>
      <c r="FW31" s="283">
        <v>34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7162</v>
      </c>
      <c r="E32" s="283">
        <f t="shared" si="19"/>
        <v>1044</v>
      </c>
      <c r="F32" s="283">
        <f t="shared" si="20"/>
        <v>2</v>
      </c>
      <c r="G32" s="283">
        <f t="shared" si="21"/>
        <v>1298</v>
      </c>
      <c r="H32" s="283">
        <f t="shared" si="22"/>
        <v>1256</v>
      </c>
      <c r="I32" s="283">
        <f t="shared" si="23"/>
        <v>1125</v>
      </c>
      <c r="J32" s="283">
        <f t="shared" si="24"/>
        <v>594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1827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16</v>
      </c>
      <c r="Z32" s="283">
        <f t="shared" si="4"/>
        <v>1840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853</v>
      </c>
      <c r="AM32" s="286" t="s">
        <v>853</v>
      </c>
      <c r="AN32" s="283">
        <v>1827</v>
      </c>
      <c r="AO32" s="286" t="s">
        <v>853</v>
      </c>
      <c r="AP32" s="286" t="s">
        <v>853</v>
      </c>
      <c r="AQ32" s="283">
        <v>0</v>
      </c>
      <c r="AR32" s="286" t="s">
        <v>853</v>
      </c>
      <c r="AS32" s="283">
        <v>0</v>
      </c>
      <c r="AT32" s="286" t="s">
        <v>853</v>
      </c>
      <c r="AU32" s="283">
        <v>13</v>
      </c>
      <c r="AV32" s="283">
        <f t="shared" si="6"/>
        <v>841</v>
      </c>
      <c r="AW32" s="283">
        <v>0</v>
      </c>
      <c r="AX32" s="283">
        <v>0</v>
      </c>
      <c r="AY32" s="283">
        <v>0</v>
      </c>
      <c r="AZ32" s="283">
        <v>840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853</v>
      </c>
      <c r="BI32" s="286" t="s">
        <v>853</v>
      </c>
      <c r="BJ32" s="286" t="s">
        <v>853</v>
      </c>
      <c r="BK32" s="286" t="s">
        <v>853</v>
      </c>
      <c r="BL32" s="286" t="s">
        <v>853</v>
      </c>
      <c r="BM32" s="286" t="s">
        <v>853</v>
      </c>
      <c r="BN32" s="286" t="s">
        <v>853</v>
      </c>
      <c r="BO32" s="286" t="s">
        <v>853</v>
      </c>
      <c r="BP32" s="286" t="s">
        <v>853</v>
      </c>
      <c r="BQ32" s="283">
        <v>1</v>
      </c>
      <c r="BR32" s="283">
        <f t="shared" si="8"/>
        <v>0</v>
      </c>
      <c r="BS32" s="286" t="s">
        <v>853</v>
      </c>
      <c r="BT32" s="286" t="s">
        <v>853</v>
      </c>
      <c r="BU32" s="286" t="s">
        <v>853</v>
      </c>
      <c r="BV32" s="286" t="s">
        <v>853</v>
      </c>
      <c r="BW32" s="286" t="s">
        <v>853</v>
      </c>
      <c r="BX32" s="286" t="s">
        <v>853</v>
      </c>
      <c r="BY32" s="286" t="s">
        <v>853</v>
      </c>
      <c r="BZ32" s="286" t="s">
        <v>853</v>
      </c>
      <c r="CA32" s="286" t="s">
        <v>853</v>
      </c>
      <c r="CB32" s="286" t="s">
        <v>853</v>
      </c>
      <c r="CC32" s="286" t="s">
        <v>853</v>
      </c>
      <c r="CD32" s="283">
        <v>0</v>
      </c>
      <c r="CE32" s="286" t="s">
        <v>853</v>
      </c>
      <c r="CF32" s="286" t="s">
        <v>853</v>
      </c>
      <c r="CG32" s="286" t="s">
        <v>853</v>
      </c>
      <c r="CH32" s="286" t="s">
        <v>853</v>
      </c>
      <c r="CI32" s="286" t="s">
        <v>853</v>
      </c>
      <c r="CJ32" s="286" t="s">
        <v>853</v>
      </c>
      <c r="CK32" s="286" t="s">
        <v>853</v>
      </c>
      <c r="CL32" s="286" t="s">
        <v>853</v>
      </c>
      <c r="CM32" s="283">
        <v>0</v>
      </c>
      <c r="CN32" s="283">
        <f t="shared" si="10"/>
        <v>0</v>
      </c>
      <c r="CO32" s="286" t="s">
        <v>853</v>
      </c>
      <c r="CP32" s="286" t="s">
        <v>853</v>
      </c>
      <c r="CQ32" s="286" t="s">
        <v>853</v>
      </c>
      <c r="CR32" s="286" t="s">
        <v>853</v>
      </c>
      <c r="CS32" s="286" t="s">
        <v>853</v>
      </c>
      <c r="CT32" s="286" t="s">
        <v>853</v>
      </c>
      <c r="CU32" s="286" t="s">
        <v>853</v>
      </c>
      <c r="CV32" s="286" t="s">
        <v>853</v>
      </c>
      <c r="CW32" s="286" t="s">
        <v>853</v>
      </c>
      <c r="CX32" s="286" t="s">
        <v>853</v>
      </c>
      <c r="CY32" s="286" t="s">
        <v>853</v>
      </c>
      <c r="CZ32" s="286" t="s">
        <v>853</v>
      </c>
      <c r="DA32" s="283">
        <v>0</v>
      </c>
      <c r="DB32" s="286" t="s">
        <v>853</v>
      </c>
      <c r="DC32" s="286" t="s">
        <v>853</v>
      </c>
      <c r="DD32" s="286" t="s">
        <v>853</v>
      </c>
      <c r="DE32" s="286" t="s">
        <v>853</v>
      </c>
      <c r="DF32" s="286" t="s">
        <v>853</v>
      </c>
      <c r="DG32" s="286" t="s">
        <v>853</v>
      </c>
      <c r="DH32" s="286" t="s">
        <v>853</v>
      </c>
      <c r="DI32" s="283">
        <v>0</v>
      </c>
      <c r="DJ32" s="283">
        <f t="shared" si="12"/>
        <v>0</v>
      </c>
      <c r="DK32" s="286" t="s">
        <v>853</v>
      </c>
      <c r="DL32" s="286" t="s">
        <v>853</v>
      </c>
      <c r="DM32" s="286" t="s">
        <v>853</v>
      </c>
      <c r="DN32" s="286" t="s">
        <v>853</v>
      </c>
      <c r="DO32" s="286" t="s">
        <v>853</v>
      </c>
      <c r="DP32" s="286" t="s">
        <v>853</v>
      </c>
      <c r="DQ32" s="286" t="s">
        <v>853</v>
      </c>
      <c r="DR32" s="286" t="s">
        <v>853</v>
      </c>
      <c r="DS32" s="286" t="s">
        <v>853</v>
      </c>
      <c r="DT32" s="286" t="s">
        <v>853</v>
      </c>
      <c r="DU32" s="286" t="s">
        <v>853</v>
      </c>
      <c r="DV32" s="283">
        <v>0</v>
      </c>
      <c r="DW32" s="286" t="s">
        <v>853</v>
      </c>
      <c r="DX32" s="286" t="s">
        <v>853</v>
      </c>
      <c r="DY32" s="286" t="s">
        <v>853</v>
      </c>
      <c r="DZ32" s="283">
        <v>0</v>
      </c>
      <c r="EA32" s="286" t="s">
        <v>853</v>
      </c>
      <c r="EB32" s="286" t="s">
        <v>853</v>
      </c>
      <c r="EC32" s="286" t="s">
        <v>853</v>
      </c>
      <c r="ED32" s="286" t="s">
        <v>853</v>
      </c>
      <c r="EE32" s="283">
        <v>0</v>
      </c>
      <c r="EF32" s="283">
        <f t="shared" si="14"/>
        <v>0</v>
      </c>
      <c r="EG32" s="283">
        <v>0</v>
      </c>
      <c r="EH32" s="286" t="s">
        <v>853</v>
      </c>
      <c r="EI32" s="286" t="s">
        <v>853</v>
      </c>
      <c r="EJ32" s="283">
        <v>0</v>
      </c>
      <c r="EK32" s="286" t="s">
        <v>853</v>
      </c>
      <c r="EL32" s="286" t="s">
        <v>853</v>
      </c>
      <c r="EM32" s="286" t="s">
        <v>853</v>
      </c>
      <c r="EN32" s="283">
        <v>0</v>
      </c>
      <c r="EO32" s="283">
        <v>0</v>
      </c>
      <c r="EP32" s="283">
        <v>0</v>
      </c>
      <c r="EQ32" s="286" t="s">
        <v>853</v>
      </c>
      <c r="ER32" s="286" t="s">
        <v>853</v>
      </c>
      <c r="ES32" s="286" t="s">
        <v>853</v>
      </c>
      <c r="ET32" s="286" t="s">
        <v>853</v>
      </c>
      <c r="EU32" s="283">
        <v>0</v>
      </c>
      <c r="EV32" s="283">
        <v>0</v>
      </c>
      <c r="EW32" s="286" t="s">
        <v>853</v>
      </c>
      <c r="EX32" s="286" t="s">
        <v>853</v>
      </c>
      <c r="EY32" s="286" t="s">
        <v>853</v>
      </c>
      <c r="EZ32" s="283">
        <v>0</v>
      </c>
      <c r="FA32" s="283">
        <v>0</v>
      </c>
      <c r="FB32" s="283">
        <f t="shared" si="16"/>
        <v>4481</v>
      </c>
      <c r="FC32" s="283">
        <v>1044</v>
      </c>
      <c r="FD32" s="283">
        <v>2</v>
      </c>
      <c r="FE32" s="283">
        <v>1298</v>
      </c>
      <c r="FF32" s="283">
        <v>416</v>
      </c>
      <c r="FG32" s="283">
        <v>1125</v>
      </c>
      <c r="FH32" s="283">
        <v>594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853</v>
      </c>
      <c r="FQ32" s="286" t="s">
        <v>853</v>
      </c>
      <c r="FR32" s="286" t="s">
        <v>853</v>
      </c>
      <c r="FS32" s="283">
        <v>0</v>
      </c>
      <c r="FT32" s="283">
        <v>0</v>
      </c>
      <c r="FU32" s="283">
        <v>0</v>
      </c>
      <c r="FV32" s="283">
        <v>0</v>
      </c>
      <c r="FW32" s="283">
        <v>2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1501</v>
      </c>
      <c r="E33" s="283">
        <f t="shared" si="19"/>
        <v>5</v>
      </c>
      <c r="F33" s="283">
        <f t="shared" si="20"/>
        <v>0</v>
      </c>
      <c r="G33" s="283">
        <f t="shared" si="21"/>
        <v>0</v>
      </c>
      <c r="H33" s="283">
        <f t="shared" si="22"/>
        <v>471</v>
      </c>
      <c r="I33" s="283">
        <f t="shared" si="23"/>
        <v>0</v>
      </c>
      <c r="J33" s="283">
        <f t="shared" si="24"/>
        <v>4</v>
      </c>
      <c r="K33" s="283">
        <f t="shared" si="25"/>
        <v>0</v>
      </c>
      <c r="L33" s="283">
        <f t="shared" si="26"/>
        <v>885</v>
      </c>
      <c r="M33" s="283">
        <f t="shared" si="27"/>
        <v>0</v>
      </c>
      <c r="N33" s="283">
        <f t="shared" si="28"/>
        <v>55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81</v>
      </c>
      <c r="Z33" s="283">
        <f t="shared" si="4"/>
        <v>50</v>
      </c>
      <c r="AA33" s="283">
        <v>0</v>
      </c>
      <c r="AB33" s="283">
        <v>0</v>
      </c>
      <c r="AC33" s="283">
        <v>0</v>
      </c>
      <c r="AD33" s="283">
        <v>50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853</v>
      </c>
      <c r="AM33" s="286" t="s">
        <v>853</v>
      </c>
      <c r="AN33" s="283">
        <v>0</v>
      </c>
      <c r="AO33" s="286" t="s">
        <v>853</v>
      </c>
      <c r="AP33" s="286" t="s">
        <v>853</v>
      </c>
      <c r="AQ33" s="283">
        <v>0</v>
      </c>
      <c r="AR33" s="286" t="s">
        <v>853</v>
      </c>
      <c r="AS33" s="283">
        <v>0</v>
      </c>
      <c r="AT33" s="286" t="s">
        <v>853</v>
      </c>
      <c r="AU33" s="283">
        <v>0</v>
      </c>
      <c r="AV33" s="283">
        <f t="shared" si="6"/>
        <v>244</v>
      </c>
      <c r="AW33" s="283">
        <v>5</v>
      </c>
      <c r="AX33" s="283">
        <v>0</v>
      </c>
      <c r="AY33" s="283">
        <v>0</v>
      </c>
      <c r="AZ33" s="283">
        <v>221</v>
      </c>
      <c r="BA33" s="283">
        <v>0</v>
      </c>
      <c r="BB33" s="283">
        <v>4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853</v>
      </c>
      <c r="BI33" s="286" t="s">
        <v>853</v>
      </c>
      <c r="BJ33" s="286" t="s">
        <v>853</v>
      </c>
      <c r="BK33" s="286" t="s">
        <v>853</v>
      </c>
      <c r="BL33" s="286" t="s">
        <v>853</v>
      </c>
      <c r="BM33" s="286" t="s">
        <v>853</v>
      </c>
      <c r="BN33" s="286" t="s">
        <v>853</v>
      </c>
      <c r="BO33" s="286" t="s">
        <v>853</v>
      </c>
      <c r="BP33" s="286" t="s">
        <v>853</v>
      </c>
      <c r="BQ33" s="283">
        <v>14</v>
      </c>
      <c r="BR33" s="283">
        <f t="shared" si="8"/>
        <v>0</v>
      </c>
      <c r="BS33" s="286" t="s">
        <v>853</v>
      </c>
      <c r="BT33" s="286" t="s">
        <v>853</v>
      </c>
      <c r="BU33" s="286" t="s">
        <v>853</v>
      </c>
      <c r="BV33" s="286" t="s">
        <v>853</v>
      </c>
      <c r="BW33" s="286" t="s">
        <v>853</v>
      </c>
      <c r="BX33" s="286" t="s">
        <v>853</v>
      </c>
      <c r="BY33" s="286" t="s">
        <v>853</v>
      </c>
      <c r="BZ33" s="286" t="s">
        <v>853</v>
      </c>
      <c r="CA33" s="286" t="s">
        <v>853</v>
      </c>
      <c r="CB33" s="286" t="s">
        <v>853</v>
      </c>
      <c r="CC33" s="286" t="s">
        <v>853</v>
      </c>
      <c r="CD33" s="283">
        <v>0</v>
      </c>
      <c r="CE33" s="286" t="s">
        <v>853</v>
      </c>
      <c r="CF33" s="286" t="s">
        <v>853</v>
      </c>
      <c r="CG33" s="286" t="s">
        <v>853</v>
      </c>
      <c r="CH33" s="286" t="s">
        <v>853</v>
      </c>
      <c r="CI33" s="286" t="s">
        <v>853</v>
      </c>
      <c r="CJ33" s="286" t="s">
        <v>853</v>
      </c>
      <c r="CK33" s="286" t="s">
        <v>853</v>
      </c>
      <c r="CL33" s="286" t="s">
        <v>853</v>
      </c>
      <c r="CM33" s="283">
        <v>0</v>
      </c>
      <c r="CN33" s="283">
        <f t="shared" si="10"/>
        <v>0</v>
      </c>
      <c r="CO33" s="286" t="s">
        <v>853</v>
      </c>
      <c r="CP33" s="286" t="s">
        <v>853</v>
      </c>
      <c r="CQ33" s="286" t="s">
        <v>853</v>
      </c>
      <c r="CR33" s="286" t="s">
        <v>853</v>
      </c>
      <c r="CS33" s="286" t="s">
        <v>853</v>
      </c>
      <c r="CT33" s="286" t="s">
        <v>853</v>
      </c>
      <c r="CU33" s="286" t="s">
        <v>853</v>
      </c>
      <c r="CV33" s="286" t="s">
        <v>853</v>
      </c>
      <c r="CW33" s="286" t="s">
        <v>853</v>
      </c>
      <c r="CX33" s="286" t="s">
        <v>853</v>
      </c>
      <c r="CY33" s="286" t="s">
        <v>853</v>
      </c>
      <c r="CZ33" s="286" t="s">
        <v>853</v>
      </c>
      <c r="DA33" s="283">
        <v>0</v>
      </c>
      <c r="DB33" s="286" t="s">
        <v>853</v>
      </c>
      <c r="DC33" s="286" t="s">
        <v>853</v>
      </c>
      <c r="DD33" s="286" t="s">
        <v>853</v>
      </c>
      <c r="DE33" s="286" t="s">
        <v>853</v>
      </c>
      <c r="DF33" s="286" t="s">
        <v>853</v>
      </c>
      <c r="DG33" s="286" t="s">
        <v>853</v>
      </c>
      <c r="DH33" s="286" t="s">
        <v>853</v>
      </c>
      <c r="DI33" s="283">
        <v>0</v>
      </c>
      <c r="DJ33" s="283">
        <f t="shared" si="12"/>
        <v>0</v>
      </c>
      <c r="DK33" s="286" t="s">
        <v>853</v>
      </c>
      <c r="DL33" s="286" t="s">
        <v>853</v>
      </c>
      <c r="DM33" s="286" t="s">
        <v>853</v>
      </c>
      <c r="DN33" s="286" t="s">
        <v>853</v>
      </c>
      <c r="DO33" s="286" t="s">
        <v>853</v>
      </c>
      <c r="DP33" s="286" t="s">
        <v>853</v>
      </c>
      <c r="DQ33" s="286" t="s">
        <v>853</v>
      </c>
      <c r="DR33" s="286" t="s">
        <v>853</v>
      </c>
      <c r="DS33" s="286" t="s">
        <v>853</v>
      </c>
      <c r="DT33" s="286" t="s">
        <v>853</v>
      </c>
      <c r="DU33" s="286" t="s">
        <v>853</v>
      </c>
      <c r="DV33" s="283">
        <v>0</v>
      </c>
      <c r="DW33" s="286" t="s">
        <v>853</v>
      </c>
      <c r="DX33" s="286" t="s">
        <v>853</v>
      </c>
      <c r="DY33" s="286" t="s">
        <v>853</v>
      </c>
      <c r="DZ33" s="283">
        <v>0</v>
      </c>
      <c r="EA33" s="286" t="s">
        <v>853</v>
      </c>
      <c r="EB33" s="286" t="s">
        <v>853</v>
      </c>
      <c r="EC33" s="286" t="s">
        <v>853</v>
      </c>
      <c r="ED33" s="286" t="s">
        <v>853</v>
      </c>
      <c r="EE33" s="283">
        <v>0</v>
      </c>
      <c r="EF33" s="283">
        <f t="shared" si="14"/>
        <v>0</v>
      </c>
      <c r="EG33" s="283">
        <v>0</v>
      </c>
      <c r="EH33" s="286" t="s">
        <v>853</v>
      </c>
      <c r="EI33" s="286" t="s">
        <v>853</v>
      </c>
      <c r="EJ33" s="283">
        <v>0</v>
      </c>
      <c r="EK33" s="286" t="s">
        <v>853</v>
      </c>
      <c r="EL33" s="286" t="s">
        <v>853</v>
      </c>
      <c r="EM33" s="286" t="s">
        <v>853</v>
      </c>
      <c r="EN33" s="283">
        <v>0</v>
      </c>
      <c r="EO33" s="283">
        <v>0</v>
      </c>
      <c r="EP33" s="283">
        <v>0</v>
      </c>
      <c r="EQ33" s="286" t="s">
        <v>853</v>
      </c>
      <c r="ER33" s="286" t="s">
        <v>853</v>
      </c>
      <c r="ES33" s="286" t="s">
        <v>853</v>
      </c>
      <c r="ET33" s="286" t="s">
        <v>853</v>
      </c>
      <c r="EU33" s="283">
        <v>0</v>
      </c>
      <c r="EV33" s="283">
        <v>0</v>
      </c>
      <c r="EW33" s="286" t="s">
        <v>853</v>
      </c>
      <c r="EX33" s="286" t="s">
        <v>853</v>
      </c>
      <c r="EY33" s="286" t="s">
        <v>853</v>
      </c>
      <c r="EZ33" s="283">
        <v>0</v>
      </c>
      <c r="FA33" s="283">
        <v>0</v>
      </c>
      <c r="FB33" s="283">
        <f t="shared" si="16"/>
        <v>1207</v>
      </c>
      <c r="FC33" s="283">
        <v>0</v>
      </c>
      <c r="FD33" s="283">
        <v>0</v>
      </c>
      <c r="FE33" s="283">
        <v>0</v>
      </c>
      <c r="FF33" s="283">
        <v>200</v>
      </c>
      <c r="FG33" s="283">
        <v>0</v>
      </c>
      <c r="FH33" s="283">
        <v>0</v>
      </c>
      <c r="FI33" s="283">
        <v>0</v>
      </c>
      <c r="FJ33" s="283">
        <v>885</v>
      </c>
      <c r="FK33" s="283">
        <v>0</v>
      </c>
      <c r="FL33" s="283">
        <v>55</v>
      </c>
      <c r="FM33" s="283">
        <v>0</v>
      </c>
      <c r="FN33" s="283">
        <v>0</v>
      </c>
      <c r="FO33" s="283">
        <v>0</v>
      </c>
      <c r="FP33" s="286" t="s">
        <v>853</v>
      </c>
      <c r="FQ33" s="286" t="s">
        <v>853</v>
      </c>
      <c r="FR33" s="286" t="s">
        <v>853</v>
      </c>
      <c r="FS33" s="283">
        <v>0</v>
      </c>
      <c r="FT33" s="283">
        <v>0</v>
      </c>
      <c r="FU33" s="283">
        <v>0</v>
      </c>
      <c r="FV33" s="283">
        <v>0</v>
      </c>
      <c r="FW33" s="283">
        <v>67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3773.29</v>
      </c>
      <c r="E34" s="283">
        <f t="shared" si="19"/>
        <v>702.24</v>
      </c>
      <c r="F34" s="283">
        <f t="shared" si="20"/>
        <v>0</v>
      </c>
      <c r="G34" s="283">
        <f t="shared" si="21"/>
        <v>0</v>
      </c>
      <c r="H34" s="283">
        <f t="shared" si="22"/>
        <v>701.28</v>
      </c>
      <c r="I34" s="283">
        <f t="shared" si="23"/>
        <v>320.33000000000004</v>
      </c>
      <c r="J34" s="283">
        <f t="shared" si="24"/>
        <v>176.06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35.04</v>
      </c>
      <c r="P34" s="283">
        <f t="shared" si="30"/>
        <v>0</v>
      </c>
      <c r="Q34" s="283">
        <f t="shared" si="31"/>
        <v>0</v>
      </c>
      <c r="R34" s="283">
        <f t="shared" si="32"/>
        <v>1663.58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174.76</v>
      </c>
      <c r="Z34" s="283">
        <f t="shared" si="4"/>
        <v>1963.6299999999999</v>
      </c>
      <c r="AA34" s="283">
        <v>0</v>
      </c>
      <c r="AB34" s="283">
        <v>0</v>
      </c>
      <c r="AC34" s="283">
        <v>0</v>
      </c>
      <c r="AD34" s="283">
        <v>300.05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853</v>
      </c>
      <c r="AM34" s="286" t="s">
        <v>853</v>
      </c>
      <c r="AN34" s="283">
        <v>1663.58</v>
      </c>
      <c r="AO34" s="286" t="s">
        <v>853</v>
      </c>
      <c r="AP34" s="286" t="s">
        <v>853</v>
      </c>
      <c r="AQ34" s="283">
        <v>0</v>
      </c>
      <c r="AR34" s="286" t="s">
        <v>853</v>
      </c>
      <c r="AS34" s="283">
        <v>0</v>
      </c>
      <c r="AT34" s="286" t="s">
        <v>853</v>
      </c>
      <c r="AU34" s="283">
        <v>0</v>
      </c>
      <c r="AV34" s="283">
        <f t="shared" si="6"/>
        <v>1809.66</v>
      </c>
      <c r="AW34" s="283">
        <v>702.24</v>
      </c>
      <c r="AX34" s="283">
        <v>0</v>
      </c>
      <c r="AY34" s="283">
        <v>0</v>
      </c>
      <c r="AZ34" s="283">
        <v>401.23</v>
      </c>
      <c r="BA34" s="283">
        <v>320.33000000000004</v>
      </c>
      <c r="BB34" s="283">
        <v>176.06</v>
      </c>
      <c r="BC34" s="283">
        <v>0</v>
      </c>
      <c r="BD34" s="283">
        <v>0</v>
      </c>
      <c r="BE34" s="283">
        <v>0</v>
      </c>
      <c r="BF34" s="283">
        <v>0</v>
      </c>
      <c r="BG34" s="283">
        <v>35.04</v>
      </c>
      <c r="BH34" s="286" t="s">
        <v>853</v>
      </c>
      <c r="BI34" s="286" t="s">
        <v>853</v>
      </c>
      <c r="BJ34" s="286" t="s">
        <v>853</v>
      </c>
      <c r="BK34" s="286" t="s">
        <v>853</v>
      </c>
      <c r="BL34" s="286" t="s">
        <v>853</v>
      </c>
      <c r="BM34" s="286" t="s">
        <v>853</v>
      </c>
      <c r="BN34" s="286" t="s">
        <v>853</v>
      </c>
      <c r="BO34" s="286" t="s">
        <v>853</v>
      </c>
      <c r="BP34" s="286" t="s">
        <v>853</v>
      </c>
      <c r="BQ34" s="283">
        <v>174.76</v>
      </c>
      <c r="BR34" s="283">
        <f t="shared" si="8"/>
        <v>0</v>
      </c>
      <c r="BS34" s="286" t="s">
        <v>853</v>
      </c>
      <c r="BT34" s="286" t="s">
        <v>853</v>
      </c>
      <c r="BU34" s="286" t="s">
        <v>853</v>
      </c>
      <c r="BV34" s="286" t="s">
        <v>853</v>
      </c>
      <c r="BW34" s="286" t="s">
        <v>853</v>
      </c>
      <c r="BX34" s="286" t="s">
        <v>853</v>
      </c>
      <c r="BY34" s="286" t="s">
        <v>853</v>
      </c>
      <c r="BZ34" s="286" t="s">
        <v>853</v>
      </c>
      <c r="CA34" s="286" t="s">
        <v>853</v>
      </c>
      <c r="CB34" s="286" t="s">
        <v>853</v>
      </c>
      <c r="CC34" s="286" t="s">
        <v>853</v>
      </c>
      <c r="CD34" s="283">
        <v>0</v>
      </c>
      <c r="CE34" s="286" t="s">
        <v>853</v>
      </c>
      <c r="CF34" s="286" t="s">
        <v>853</v>
      </c>
      <c r="CG34" s="286" t="s">
        <v>853</v>
      </c>
      <c r="CH34" s="286" t="s">
        <v>853</v>
      </c>
      <c r="CI34" s="286" t="s">
        <v>853</v>
      </c>
      <c r="CJ34" s="286" t="s">
        <v>853</v>
      </c>
      <c r="CK34" s="286" t="s">
        <v>853</v>
      </c>
      <c r="CL34" s="286" t="s">
        <v>853</v>
      </c>
      <c r="CM34" s="283">
        <v>0</v>
      </c>
      <c r="CN34" s="283">
        <f t="shared" si="10"/>
        <v>0</v>
      </c>
      <c r="CO34" s="286" t="s">
        <v>853</v>
      </c>
      <c r="CP34" s="286" t="s">
        <v>853</v>
      </c>
      <c r="CQ34" s="286" t="s">
        <v>853</v>
      </c>
      <c r="CR34" s="286" t="s">
        <v>853</v>
      </c>
      <c r="CS34" s="286" t="s">
        <v>853</v>
      </c>
      <c r="CT34" s="286" t="s">
        <v>853</v>
      </c>
      <c r="CU34" s="286" t="s">
        <v>853</v>
      </c>
      <c r="CV34" s="286" t="s">
        <v>853</v>
      </c>
      <c r="CW34" s="286" t="s">
        <v>853</v>
      </c>
      <c r="CX34" s="286" t="s">
        <v>853</v>
      </c>
      <c r="CY34" s="286" t="s">
        <v>853</v>
      </c>
      <c r="CZ34" s="286" t="s">
        <v>853</v>
      </c>
      <c r="DA34" s="283">
        <v>0</v>
      </c>
      <c r="DB34" s="286" t="s">
        <v>853</v>
      </c>
      <c r="DC34" s="286" t="s">
        <v>853</v>
      </c>
      <c r="DD34" s="286" t="s">
        <v>853</v>
      </c>
      <c r="DE34" s="286" t="s">
        <v>853</v>
      </c>
      <c r="DF34" s="286" t="s">
        <v>853</v>
      </c>
      <c r="DG34" s="286" t="s">
        <v>853</v>
      </c>
      <c r="DH34" s="286" t="s">
        <v>853</v>
      </c>
      <c r="DI34" s="283">
        <v>0</v>
      </c>
      <c r="DJ34" s="283">
        <f t="shared" si="12"/>
        <v>0</v>
      </c>
      <c r="DK34" s="286" t="s">
        <v>853</v>
      </c>
      <c r="DL34" s="286" t="s">
        <v>853</v>
      </c>
      <c r="DM34" s="286" t="s">
        <v>853</v>
      </c>
      <c r="DN34" s="286" t="s">
        <v>853</v>
      </c>
      <c r="DO34" s="286" t="s">
        <v>853</v>
      </c>
      <c r="DP34" s="286" t="s">
        <v>853</v>
      </c>
      <c r="DQ34" s="286" t="s">
        <v>853</v>
      </c>
      <c r="DR34" s="286" t="s">
        <v>853</v>
      </c>
      <c r="DS34" s="286" t="s">
        <v>853</v>
      </c>
      <c r="DT34" s="286" t="s">
        <v>853</v>
      </c>
      <c r="DU34" s="286" t="s">
        <v>853</v>
      </c>
      <c r="DV34" s="283">
        <v>0</v>
      </c>
      <c r="DW34" s="286" t="s">
        <v>853</v>
      </c>
      <c r="DX34" s="286" t="s">
        <v>853</v>
      </c>
      <c r="DY34" s="286" t="s">
        <v>853</v>
      </c>
      <c r="DZ34" s="283">
        <v>0</v>
      </c>
      <c r="EA34" s="286" t="s">
        <v>853</v>
      </c>
      <c r="EB34" s="286" t="s">
        <v>853</v>
      </c>
      <c r="EC34" s="286" t="s">
        <v>853</v>
      </c>
      <c r="ED34" s="286" t="s">
        <v>853</v>
      </c>
      <c r="EE34" s="283">
        <v>0</v>
      </c>
      <c r="EF34" s="283">
        <f t="shared" si="14"/>
        <v>0</v>
      </c>
      <c r="EG34" s="283">
        <v>0</v>
      </c>
      <c r="EH34" s="286" t="s">
        <v>853</v>
      </c>
      <c r="EI34" s="286" t="s">
        <v>853</v>
      </c>
      <c r="EJ34" s="283">
        <v>0</v>
      </c>
      <c r="EK34" s="286" t="s">
        <v>853</v>
      </c>
      <c r="EL34" s="286" t="s">
        <v>853</v>
      </c>
      <c r="EM34" s="286" t="s">
        <v>853</v>
      </c>
      <c r="EN34" s="283">
        <v>0</v>
      </c>
      <c r="EO34" s="283">
        <v>0</v>
      </c>
      <c r="EP34" s="283">
        <v>0</v>
      </c>
      <c r="EQ34" s="286" t="s">
        <v>853</v>
      </c>
      <c r="ER34" s="286" t="s">
        <v>853</v>
      </c>
      <c r="ES34" s="286" t="s">
        <v>853</v>
      </c>
      <c r="ET34" s="286" t="s">
        <v>853</v>
      </c>
      <c r="EU34" s="283">
        <v>0</v>
      </c>
      <c r="EV34" s="283">
        <v>0</v>
      </c>
      <c r="EW34" s="286" t="s">
        <v>853</v>
      </c>
      <c r="EX34" s="286" t="s">
        <v>853</v>
      </c>
      <c r="EY34" s="286" t="s">
        <v>853</v>
      </c>
      <c r="EZ34" s="283">
        <v>0</v>
      </c>
      <c r="FA34" s="283">
        <v>0</v>
      </c>
      <c r="FB34" s="283">
        <f t="shared" si="16"/>
        <v>0</v>
      </c>
      <c r="FC34" s="283">
        <v>0</v>
      </c>
      <c r="FD34" s="283">
        <v>0</v>
      </c>
      <c r="FE34" s="283">
        <v>0</v>
      </c>
      <c r="FF34" s="283">
        <v>0</v>
      </c>
      <c r="FG34" s="283">
        <v>0</v>
      </c>
      <c r="FH34" s="283">
        <v>0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853</v>
      </c>
      <c r="FQ34" s="286" t="s">
        <v>853</v>
      </c>
      <c r="FR34" s="286" t="s">
        <v>853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4014</v>
      </c>
      <c r="E35" s="283">
        <f t="shared" si="19"/>
        <v>819</v>
      </c>
      <c r="F35" s="283">
        <f t="shared" si="20"/>
        <v>0</v>
      </c>
      <c r="G35" s="283">
        <f t="shared" si="21"/>
        <v>0</v>
      </c>
      <c r="H35" s="283">
        <f t="shared" si="22"/>
        <v>619</v>
      </c>
      <c r="I35" s="283">
        <f t="shared" si="23"/>
        <v>389</v>
      </c>
      <c r="J35" s="283">
        <f t="shared" si="24"/>
        <v>246</v>
      </c>
      <c r="K35" s="283">
        <f t="shared" si="25"/>
        <v>0</v>
      </c>
      <c r="L35" s="283">
        <f t="shared" si="26"/>
        <v>357</v>
      </c>
      <c r="M35" s="283">
        <f t="shared" si="27"/>
        <v>21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1562</v>
      </c>
      <c r="V35" s="283">
        <f t="shared" si="36"/>
        <v>0</v>
      </c>
      <c r="W35" s="283">
        <f t="shared" si="37"/>
        <v>0</v>
      </c>
      <c r="X35" s="283">
        <f t="shared" si="38"/>
        <v>1</v>
      </c>
      <c r="Y35" s="283">
        <f t="shared" si="39"/>
        <v>0</v>
      </c>
      <c r="Z35" s="283">
        <f t="shared" si="4"/>
        <v>1616</v>
      </c>
      <c r="AA35" s="283">
        <v>0</v>
      </c>
      <c r="AB35" s="283">
        <v>0</v>
      </c>
      <c r="AC35" s="283">
        <v>0</v>
      </c>
      <c r="AD35" s="283">
        <v>54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853</v>
      </c>
      <c r="AM35" s="286" t="s">
        <v>853</v>
      </c>
      <c r="AN35" s="283">
        <v>0</v>
      </c>
      <c r="AO35" s="286" t="s">
        <v>853</v>
      </c>
      <c r="AP35" s="286" t="s">
        <v>853</v>
      </c>
      <c r="AQ35" s="283">
        <v>1562</v>
      </c>
      <c r="AR35" s="286" t="s">
        <v>853</v>
      </c>
      <c r="AS35" s="283">
        <v>0</v>
      </c>
      <c r="AT35" s="286" t="s">
        <v>853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853</v>
      </c>
      <c r="BI35" s="286" t="s">
        <v>853</v>
      </c>
      <c r="BJ35" s="286" t="s">
        <v>853</v>
      </c>
      <c r="BK35" s="286" t="s">
        <v>853</v>
      </c>
      <c r="BL35" s="286" t="s">
        <v>853</v>
      </c>
      <c r="BM35" s="286" t="s">
        <v>853</v>
      </c>
      <c r="BN35" s="286" t="s">
        <v>853</v>
      </c>
      <c r="BO35" s="286" t="s">
        <v>853</v>
      </c>
      <c r="BP35" s="286" t="s">
        <v>853</v>
      </c>
      <c r="BQ35" s="283">
        <v>0</v>
      </c>
      <c r="BR35" s="283">
        <f t="shared" si="8"/>
        <v>0</v>
      </c>
      <c r="BS35" s="286" t="s">
        <v>853</v>
      </c>
      <c r="BT35" s="286" t="s">
        <v>853</v>
      </c>
      <c r="BU35" s="286" t="s">
        <v>853</v>
      </c>
      <c r="BV35" s="286" t="s">
        <v>853</v>
      </c>
      <c r="BW35" s="286" t="s">
        <v>853</v>
      </c>
      <c r="BX35" s="286" t="s">
        <v>853</v>
      </c>
      <c r="BY35" s="286" t="s">
        <v>853</v>
      </c>
      <c r="BZ35" s="286" t="s">
        <v>853</v>
      </c>
      <c r="CA35" s="286" t="s">
        <v>853</v>
      </c>
      <c r="CB35" s="286" t="s">
        <v>853</v>
      </c>
      <c r="CC35" s="286" t="s">
        <v>853</v>
      </c>
      <c r="CD35" s="283">
        <v>0</v>
      </c>
      <c r="CE35" s="286" t="s">
        <v>853</v>
      </c>
      <c r="CF35" s="286" t="s">
        <v>853</v>
      </c>
      <c r="CG35" s="286" t="s">
        <v>853</v>
      </c>
      <c r="CH35" s="286" t="s">
        <v>853</v>
      </c>
      <c r="CI35" s="286" t="s">
        <v>853</v>
      </c>
      <c r="CJ35" s="286" t="s">
        <v>853</v>
      </c>
      <c r="CK35" s="286" t="s">
        <v>853</v>
      </c>
      <c r="CL35" s="286" t="s">
        <v>853</v>
      </c>
      <c r="CM35" s="283">
        <v>0</v>
      </c>
      <c r="CN35" s="283">
        <f t="shared" si="10"/>
        <v>0</v>
      </c>
      <c r="CO35" s="286" t="s">
        <v>853</v>
      </c>
      <c r="CP35" s="286" t="s">
        <v>853</v>
      </c>
      <c r="CQ35" s="286" t="s">
        <v>853</v>
      </c>
      <c r="CR35" s="286" t="s">
        <v>853</v>
      </c>
      <c r="CS35" s="286" t="s">
        <v>853</v>
      </c>
      <c r="CT35" s="286" t="s">
        <v>853</v>
      </c>
      <c r="CU35" s="286" t="s">
        <v>853</v>
      </c>
      <c r="CV35" s="286" t="s">
        <v>853</v>
      </c>
      <c r="CW35" s="286" t="s">
        <v>853</v>
      </c>
      <c r="CX35" s="286" t="s">
        <v>853</v>
      </c>
      <c r="CY35" s="286" t="s">
        <v>853</v>
      </c>
      <c r="CZ35" s="286" t="s">
        <v>853</v>
      </c>
      <c r="DA35" s="283">
        <v>0</v>
      </c>
      <c r="DB35" s="286" t="s">
        <v>853</v>
      </c>
      <c r="DC35" s="286" t="s">
        <v>853</v>
      </c>
      <c r="DD35" s="286" t="s">
        <v>853</v>
      </c>
      <c r="DE35" s="286" t="s">
        <v>853</v>
      </c>
      <c r="DF35" s="286" t="s">
        <v>853</v>
      </c>
      <c r="DG35" s="286" t="s">
        <v>853</v>
      </c>
      <c r="DH35" s="286" t="s">
        <v>853</v>
      </c>
      <c r="DI35" s="283">
        <v>0</v>
      </c>
      <c r="DJ35" s="283">
        <f t="shared" si="12"/>
        <v>0</v>
      </c>
      <c r="DK35" s="286" t="s">
        <v>853</v>
      </c>
      <c r="DL35" s="286" t="s">
        <v>853</v>
      </c>
      <c r="DM35" s="286" t="s">
        <v>853</v>
      </c>
      <c r="DN35" s="286" t="s">
        <v>853</v>
      </c>
      <c r="DO35" s="286" t="s">
        <v>853</v>
      </c>
      <c r="DP35" s="286" t="s">
        <v>853</v>
      </c>
      <c r="DQ35" s="286" t="s">
        <v>853</v>
      </c>
      <c r="DR35" s="286" t="s">
        <v>853</v>
      </c>
      <c r="DS35" s="286" t="s">
        <v>853</v>
      </c>
      <c r="DT35" s="286" t="s">
        <v>853</v>
      </c>
      <c r="DU35" s="286" t="s">
        <v>853</v>
      </c>
      <c r="DV35" s="283">
        <v>0</v>
      </c>
      <c r="DW35" s="286" t="s">
        <v>853</v>
      </c>
      <c r="DX35" s="286" t="s">
        <v>853</v>
      </c>
      <c r="DY35" s="286" t="s">
        <v>853</v>
      </c>
      <c r="DZ35" s="283">
        <v>0</v>
      </c>
      <c r="EA35" s="286" t="s">
        <v>853</v>
      </c>
      <c r="EB35" s="286" t="s">
        <v>853</v>
      </c>
      <c r="EC35" s="286" t="s">
        <v>853</v>
      </c>
      <c r="ED35" s="286" t="s">
        <v>853</v>
      </c>
      <c r="EE35" s="283">
        <v>0</v>
      </c>
      <c r="EF35" s="283">
        <f t="shared" si="14"/>
        <v>0</v>
      </c>
      <c r="EG35" s="283">
        <v>0</v>
      </c>
      <c r="EH35" s="286" t="s">
        <v>853</v>
      </c>
      <c r="EI35" s="286" t="s">
        <v>853</v>
      </c>
      <c r="EJ35" s="283">
        <v>0</v>
      </c>
      <c r="EK35" s="286" t="s">
        <v>853</v>
      </c>
      <c r="EL35" s="286" t="s">
        <v>853</v>
      </c>
      <c r="EM35" s="286" t="s">
        <v>853</v>
      </c>
      <c r="EN35" s="283">
        <v>0</v>
      </c>
      <c r="EO35" s="283">
        <v>0</v>
      </c>
      <c r="EP35" s="283">
        <v>0</v>
      </c>
      <c r="EQ35" s="286" t="s">
        <v>853</v>
      </c>
      <c r="ER35" s="286" t="s">
        <v>853</v>
      </c>
      <c r="ES35" s="286" t="s">
        <v>853</v>
      </c>
      <c r="ET35" s="286" t="s">
        <v>853</v>
      </c>
      <c r="EU35" s="283">
        <v>0</v>
      </c>
      <c r="EV35" s="283">
        <v>0</v>
      </c>
      <c r="EW35" s="286" t="s">
        <v>853</v>
      </c>
      <c r="EX35" s="286" t="s">
        <v>853</v>
      </c>
      <c r="EY35" s="286" t="s">
        <v>853</v>
      </c>
      <c r="EZ35" s="283">
        <v>0</v>
      </c>
      <c r="FA35" s="283">
        <v>0</v>
      </c>
      <c r="FB35" s="283">
        <f t="shared" si="16"/>
        <v>2398</v>
      </c>
      <c r="FC35" s="283">
        <v>819</v>
      </c>
      <c r="FD35" s="283">
        <v>0</v>
      </c>
      <c r="FE35" s="283">
        <v>0</v>
      </c>
      <c r="FF35" s="283">
        <v>565</v>
      </c>
      <c r="FG35" s="283">
        <v>389</v>
      </c>
      <c r="FH35" s="283">
        <v>246</v>
      </c>
      <c r="FI35" s="283">
        <v>0</v>
      </c>
      <c r="FJ35" s="283">
        <v>357</v>
      </c>
      <c r="FK35" s="283">
        <v>21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853</v>
      </c>
      <c r="FQ35" s="286" t="s">
        <v>853</v>
      </c>
      <c r="FR35" s="286" t="s">
        <v>853</v>
      </c>
      <c r="FS35" s="283">
        <v>0</v>
      </c>
      <c r="FT35" s="283">
        <v>0</v>
      </c>
      <c r="FU35" s="283">
        <v>0</v>
      </c>
      <c r="FV35" s="283">
        <v>1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4955</v>
      </c>
      <c r="E36" s="283">
        <f t="shared" si="19"/>
        <v>1861</v>
      </c>
      <c r="F36" s="283">
        <f t="shared" si="20"/>
        <v>14</v>
      </c>
      <c r="G36" s="283">
        <f t="shared" si="21"/>
        <v>0</v>
      </c>
      <c r="H36" s="283">
        <f t="shared" si="22"/>
        <v>728</v>
      </c>
      <c r="I36" s="283">
        <f t="shared" si="23"/>
        <v>707</v>
      </c>
      <c r="J36" s="283">
        <f t="shared" si="24"/>
        <v>356</v>
      </c>
      <c r="K36" s="283">
        <f t="shared" si="25"/>
        <v>0</v>
      </c>
      <c r="L36" s="283">
        <f t="shared" si="26"/>
        <v>934</v>
      </c>
      <c r="M36" s="283">
        <f t="shared" si="27"/>
        <v>0</v>
      </c>
      <c r="N36" s="283">
        <f t="shared" si="28"/>
        <v>0</v>
      </c>
      <c r="O36" s="283">
        <f t="shared" si="29"/>
        <v>279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36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40</v>
      </c>
      <c r="Z36" s="283">
        <f t="shared" si="4"/>
        <v>36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853</v>
      </c>
      <c r="AM36" s="286" t="s">
        <v>853</v>
      </c>
      <c r="AN36" s="283">
        <v>0</v>
      </c>
      <c r="AO36" s="286" t="s">
        <v>853</v>
      </c>
      <c r="AP36" s="286" t="s">
        <v>853</v>
      </c>
      <c r="AQ36" s="283">
        <v>36</v>
      </c>
      <c r="AR36" s="286" t="s">
        <v>853</v>
      </c>
      <c r="AS36" s="283">
        <v>0</v>
      </c>
      <c r="AT36" s="286" t="s">
        <v>853</v>
      </c>
      <c r="AU36" s="283">
        <v>0</v>
      </c>
      <c r="AV36" s="283">
        <f t="shared" si="6"/>
        <v>451</v>
      </c>
      <c r="AW36" s="283">
        <v>0</v>
      </c>
      <c r="AX36" s="283">
        <v>0</v>
      </c>
      <c r="AY36" s="283">
        <v>0</v>
      </c>
      <c r="AZ36" s="283">
        <v>451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853</v>
      </c>
      <c r="BI36" s="286" t="s">
        <v>853</v>
      </c>
      <c r="BJ36" s="286" t="s">
        <v>853</v>
      </c>
      <c r="BK36" s="286" t="s">
        <v>853</v>
      </c>
      <c r="BL36" s="286" t="s">
        <v>853</v>
      </c>
      <c r="BM36" s="286" t="s">
        <v>853</v>
      </c>
      <c r="BN36" s="286" t="s">
        <v>853</v>
      </c>
      <c r="BO36" s="286" t="s">
        <v>853</v>
      </c>
      <c r="BP36" s="286" t="s">
        <v>853</v>
      </c>
      <c r="BQ36" s="283">
        <v>0</v>
      </c>
      <c r="BR36" s="283">
        <f t="shared" si="8"/>
        <v>0</v>
      </c>
      <c r="BS36" s="286" t="s">
        <v>853</v>
      </c>
      <c r="BT36" s="286" t="s">
        <v>853</v>
      </c>
      <c r="BU36" s="286" t="s">
        <v>853</v>
      </c>
      <c r="BV36" s="286" t="s">
        <v>853</v>
      </c>
      <c r="BW36" s="286" t="s">
        <v>853</v>
      </c>
      <c r="BX36" s="286" t="s">
        <v>853</v>
      </c>
      <c r="BY36" s="286" t="s">
        <v>853</v>
      </c>
      <c r="BZ36" s="286" t="s">
        <v>853</v>
      </c>
      <c r="CA36" s="286" t="s">
        <v>853</v>
      </c>
      <c r="CB36" s="286" t="s">
        <v>853</v>
      </c>
      <c r="CC36" s="286" t="s">
        <v>853</v>
      </c>
      <c r="CD36" s="283">
        <v>0</v>
      </c>
      <c r="CE36" s="286" t="s">
        <v>853</v>
      </c>
      <c r="CF36" s="286" t="s">
        <v>853</v>
      </c>
      <c r="CG36" s="286" t="s">
        <v>853</v>
      </c>
      <c r="CH36" s="286" t="s">
        <v>853</v>
      </c>
      <c r="CI36" s="286" t="s">
        <v>853</v>
      </c>
      <c r="CJ36" s="286" t="s">
        <v>853</v>
      </c>
      <c r="CK36" s="286" t="s">
        <v>853</v>
      </c>
      <c r="CL36" s="286" t="s">
        <v>853</v>
      </c>
      <c r="CM36" s="283">
        <v>0</v>
      </c>
      <c r="CN36" s="283">
        <f t="shared" si="10"/>
        <v>0</v>
      </c>
      <c r="CO36" s="286" t="s">
        <v>853</v>
      </c>
      <c r="CP36" s="286" t="s">
        <v>853</v>
      </c>
      <c r="CQ36" s="286" t="s">
        <v>853</v>
      </c>
      <c r="CR36" s="286" t="s">
        <v>853</v>
      </c>
      <c r="CS36" s="286" t="s">
        <v>853</v>
      </c>
      <c r="CT36" s="286" t="s">
        <v>853</v>
      </c>
      <c r="CU36" s="286" t="s">
        <v>853</v>
      </c>
      <c r="CV36" s="286" t="s">
        <v>853</v>
      </c>
      <c r="CW36" s="286" t="s">
        <v>853</v>
      </c>
      <c r="CX36" s="286" t="s">
        <v>853</v>
      </c>
      <c r="CY36" s="286" t="s">
        <v>853</v>
      </c>
      <c r="CZ36" s="286" t="s">
        <v>853</v>
      </c>
      <c r="DA36" s="283">
        <v>0</v>
      </c>
      <c r="DB36" s="286" t="s">
        <v>853</v>
      </c>
      <c r="DC36" s="286" t="s">
        <v>853</v>
      </c>
      <c r="DD36" s="286" t="s">
        <v>853</v>
      </c>
      <c r="DE36" s="286" t="s">
        <v>853</v>
      </c>
      <c r="DF36" s="286" t="s">
        <v>853</v>
      </c>
      <c r="DG36" s="286" t="s">
        <v>853</v>
      </c>
      <c r="DH36" s="286" t="s">
        <v>853</v>
      </c>
      <c r="DI36" s="283">
        <v>0</v>
      </c>
      <c r="DJ36" s="283">
        <f t="shared" si="12"/>
        <v>0</v>
      </c>
      <c r="DK36" s="286" t="s">
        <v>853</v>
      </c>
      <c r="DL36" s="286" t="s">
        <v>853</v>
      </c>
      <c r="DM36" s="286" t="s">
        <v>853</v>
      </c>
      <c r="DN36" s="286" t="s">
        <v>853</v>
      </c>
      <c r="DO36" s="286" t="s">
        <v>853</v>
      </c>
      <c r="DP36" s="286" t="s">
        <v>853</v>
      </c>
      <c r="DQ36" s="286" t="s">
        <v>853</v>
      </c>
      <c r="DR36" s="286" t="s">
        <v>853</v>
      </c>
      <c r="DS36" s="286" t="s">
        <v>853</v>
      </c>
      <c r="DT36" s="286" t="s">
        <v>853</v>
      </c>
      <c r="DU36" s="286" t="s">
        <v>853</v>
      </c>
      <c r="DV36" s="283">
        <v>0</v>
      </c>
      <c r="DW36" s="286" t="s">
        <v>853</v>
      </c>
      <c r="DX36" s="286" t="s">
        <v>853</v>
      </c>
      <c r="DY36" s="286" t="s">
        <v>853</v>
      </c>
      <c r="DZ36" s="283">
        <v>0</v>
      </c>
      <c r="EA36" s="286" t="s">
        <v>853</v>
      </c>
      <c r="EB36" s="286" t="s">
        <v>853</v>
      </c>
      <c r="EC36" s="286" t="s">
        <v>853</v>
      </c>
      <c r="ED36" s="286" t="s">
        <v>853</v>
      </c>
      <c r="EE36" s="283">
        <v>0</v>
      </c>
      <c r="EF36" s="283">
        <f t="shared" si="14"/>
        <v>0</v>
      </c>
      <c r="EG36" s="283">
        <v>0</v>
      </c>
      <c r="EH36" s="286" t="s">
        <v>853</v>
      </c>
      <c r="EI36" s="286" t="s">
        <v>853</v>
      </c>
      <c r="EJ36" s="283">
        <v>0</v>
      </c>
      <c r="EK36" s="286" t="s">
        <v>853</v>
      </c>
      <c r="EL36" s="286" t="s">
        <v>853</v>
      </c>
      <c r="EM36" s="286" t="s">
        <v>853</v>
      </c>
      <c r="EN36" s="283">
        <v>0</v>
      </c>
      <c r="EO36" s="283">
        <v>0</v>
      </c>
      <c r="EP36" s="283">
        <v>0</v>
      </c>
      <c r="EQ36" s="286" t="s">
        <v>853</v>
      </c>
      <c r="ER36" s="286" t="s">
        <v>853</v>
      </c>
      <c r="ES36" s="286" t="s">
        <v>853</v>
      </c>
      <c r="ET36" s="286" t="s">
        <v>853</v>
      </c>
      <c r="EU36" s="283">
        <v>0</v>
      </c>
      <c r="EV36" s="283">
        <v>0</v>
      </c>
      <c r="EW36" s="286" t="s">
        <v>853</v>
      </c>
      <c r="EX36" s="286" t="s">
        <v>853</v>
      </c>
      <c r="EY36" s="286" t="s">
        <v>853</v>
      </c>
      <c r="EZ36" s="283">
        <v>0</v>
      </c>
      <c r="FA36" s="283">
        <v>0</v>
      </c>
      <c r="FB36" s="283">
        <f t="shared" si="16"/>
        <v>4468</v>
      </c>
      <c r="FC36" s="283">
        <v>1861</v>
      </c>
      <c r="FD36" s="283">
        <v>14</v>
      </c>
      <c r="FE36" s="283">
        <v>0</v>
      </c>
      <c r="FF36" s="283">
        <v>277</v>
      </c>
      <c r="FG36" s="283">
        <v>707</v>
      </c>
      <c r="FH36" s="283">
        <v>356</v>
      </c>
      <c r="FI36" s="283">
        <v>0</v>
      </c>
      <c r="FJ36" s="283">
        <v>934</v>
      </c>
      <c r="FK36" s="283">
        <v>0</v>
      </c>
      <c r="FL36" s="283">
        <v>0</v>
      </c>
      <c r="FM36" s="283">
        <v>279</v>
      </c>
      <c r="FN36" s="283">
        <v>0</v>
      </c>
      <c r="FO36" s="283">
        <v>0</v>
      </c>
      <c r="FP36" s="286" t="s">
        <v>853</v>
      </c>
      <c r="FQ36" s="286" t="s">
        <v>853</v>
      </c>
      <c r="FR36" s="286" t="s">
        <v>853</v>
      </c>
      <c r="FS36" s="283">
        <v>0</v>
      </c>
      <c r="FT36" s="283">
        <v>0</v>
      </c>
      <c r="FU36" s="283">
        <v>0</v>
      </c>
      <c r="FV36" s="283">
        <v>0</v>
      </c>
      <c r="FW36" s="283">
        <v>40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2880</v>
      </c>
      <c r="E37" s="283">
        <f t="shared" si="19"/>
        <v>1144</v>
      </c>
      <c r="F37" s="283">
        <f t="shared" si="20"/>
        <v>0</v>
      </c>
      <c r="G37" s="283">
        <f t="shared" si="21"/>
        <v>0</v>
      </c>
      <c r="H37" s="283">
        <f t="shared" si="22"/>
        <v>340</v>
      </c>
      <c r="I37" s="283">
        <f t="shared" si="23"/>
        <v>368</v>
      </c>
      <c r="J37" s="283">
        <f t="shared" si="24"/>
        <v>203</v>
      </c>
      <c r="K37" s="283">
        <f t="shared" si="25"/>
        <v>0</v>
      </c>
      <c r="L37" s="283">
        <f t="shared" si="26"/>
        <v>584</v>
      </c>
      <c r="M37" s="283">
        <f t="shared" si="27"/>
        <v>0</v>
      </c>
      <c r="N37" s="283">
        <f t="shared" si="28"/>
        <v>0</v>
      </c>
      <c r="O37" s="283">
        <f t="shared" si="29"/>
        <v>168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3</v>
      </c>
      <c r="Y37" s="283">
        <f t="shared" si="39"/>
        <v>70</v>
      </c>
      <c r="Z37" s="283">
        <f t="shared" si="4"/>
        <v>21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853</v>
      </c>
      <c r="AM37" s="286" t="s">
        <v>853</v>
      </c>
      <c r="AN37" s="283">
        <v>0</v>
      </c>
      <c r="AO37" s="286" t="s">
        <v>853</v>
      </c>
      <c r="AP37" s="286" t="s">
        <v>853</v>
      </c>
      <c r="AQ37" s="283">
        <v>0</v>
      </c>
      <c r="AR37" s="286" t="s">
        <v>853</v>
      </c>
      <c r="AS37" s="283">
        <v>0</v>
      </c>
      <c r="AT37" s="286" t="s">
        <v>853</v>
      </c>
      <c r="AU37" s="283">
        <v>21</v>
      </c>
      <c r="AV37" s="283">
        <f t="shared" si="6"/>
        <v>191</v>
      </c>
      <c r="AW37" s="283">
        <v>0</v>
      </c>
      <c r="AX37" s="283">
        <v>0</v>
      </c>
      <c r="AY37" s="283">
        <v>0</v>
      </c>
      <c r="AZ37" s="283">
        <v>161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853</v>
      </c>
      <c r="BI37" s="286" t="s">
        <v>853</v>
      </c>
      <c r="BJ37" s="286" t="s">
        <v>853</v>
      </c>
      <c r="BK37" s="286" t="s">
        <v>853</v>
      </c>
      <c r="BL37" s="286" t="s">
        <v>853</v>
      </c>
      <c r="BM37" s="286" t="s">
        <v>853</v>
      </c>
      <c r="BN37" s="286" t="s">
        <v>853</v>
      </c>
      <c r="BO37" s="286" t="s">
        <v>853</v>
      </c>
      <c r="BP37" s="286" t="s">
        <v>853</v>
      </c>
      <c r="BQ37" s="283">
        <v>30</v>
      </c>
      <c r="BR37" s="283">
        <f t="shared" si="8"/>
        <v>0</v>
      </c>
      <c r="BS37" s="286" t="s">
        <v>853</v>
      </c>
      <c r="BT37" s="286" t="s">
        <v>853</v>
      </c>
      <c r="BU37" s="286" t="s">
        <v>853</v>
      </c>
      <c r="BV37" s="286" t="s">
        <v>853</v>
      </c>
      <c r="BW37" s="286" t="s">
        <v>853</v>
      </c>
      <c r="BX37" s="286" t="s">
        <v>853</v>
      </c>
      <c r="BY37" s="286" t="s">
        <v>853</v>
      </c>
      <c r="BZ37" s="286" t="s">
        <v>853</v>
      </c>
      <c r="CA37" s="286" t="s">
        <v>853</v>
      </c>
      <c r="CB37" s="286" t="s">
        <v>853</v>
      </c>
      <c r="CC37" s="286" t="s">
        <v>853</v>
      </c>
      <c r="CD37" s="283">
        <v>0</v>
      </c>
      <c r="CE37" s="286" t="s">
        <v>853</v>
      </c>
      <c r="CF37" s="286" t="s">
        <v>853</v>
      </c>
      <c r="CG37" s="286" t="s">
        <v>853</v>
      </c>
      <c r="CH37" s="286" t="s">
        <v>853</v>
      </c>
      <c r="CI37" s="286" t="s">
        <v>853</v>
      </c>
      <c r="CJ37" s="286" t="s">
        <v>853</v>
      </c>
      <c r="CK37" s="286" t="s">
        <v>853</v>
      </c>
      <c r="CL37" s="286" t="s">
        <v>853</v>
      </c>
      <c r="CM37" s="283">
        <v>0</v>
      </c>
      <c r="CN37" s="283">
        <f t="shared" si="10"/>
        <v>0</v>
      </c>
      <c r="CO37" s="286" t="s">
        <v>853</v>
      </c>
      <c r="CP37" s="286" t="s">
        <v>853</v>
      </c>
      <c r="CQ37" s="286" t="s">
        <v>853</v>
      </c>
      <c r="CR37" s="286" t="s">
        <v>853</v>
      </c>
      <c r="CS37" s="286" t="s">
        <v>853</v>
      </c>
      <c r="CT37" s="286" t="s">
        <v>853</v>
      </c>
      <c r="CU37" s="286" t="s">
        <v>853</v>
      </c>
      <c r="CV37" s="286" t="s">
        <v>853</v>
      </c>
      <c r="CW37" s="286" t="s">
        <v>853</v>
      </c>
      <c r="CX37" s="286" t="s">
        <v>853</v>
      </c>
      <c r="CY37" s="286" t="s">
        <v>853</v>
      </c>
      <c r="CZ37" s="286" t="s">
        <v>853</v>
      </c>
      <c r="DA37" s="283">
        <v>0</v>
      </c>
      <c r="DB37" s="286" t="s">
        <v>853</v>
      </c>
      <c r="DC37" s="286" t="s">
        <v>853</v>
      </c>
      <c r="DD37" s="286" t="s">
        <v>853</v>
      </c>
      <c r="DE37" s="286" t="s">
        <v>853</v>
      </c>
      <c r="DF37" s="286" t="s">
        <v>853</v>
      </c>
      <c r="DG37" s="286" t="s">
        <v>853</v>
      </c>
      <c r="DH37" s="286" t="s">
        <v>853</v>
      </c>
      <c r="DI37" s="283">
        <v>0</v>
      </c>
      <c r="DJ37" s="283">
        <f t="shared" si="12"/>
        <v>0</v>
      </c>
      <c r="DK37" s="286" t="s">
        <v>853</v>
      </c>
      <c r="DL37" s="286" t="s">
        <v>853</v>
      </c>
      <c r="DM37" s="286" t="s">
        <v>853</v>
      </c>
      <c r="DN37" s="286" t="s">
        <v>853</v>
      </c>
      <c r="DO37" s="286" t="s">
        <v>853</v>
      </c>
      <c r="DP37" s="286" t="s">
        <v>853</v>
      </c>
      <c r="DQ37" s="286" t="s">
        <v>853</v>
      </c>
      <c r="DR37" s="286" t="s">
        <v>853</v>
      </c>
      <c r="DS37" s="286" t="s">
        <v>853</v>
      </c>
      <c r="DT37" s="286" t="s">
        <v>853</v>
      </c>
      <c r="DU37" s="286" t="s">
        <v>853</v>
      </c>
      <c r="DV37" s="283">
        <v>0</v>
      </c>
      <c r="DW37" s="286" t="s">
        <v>853</v>
      </c>
      <c r="DX37" s="286" t="s">
        <v>853</v>
      </c>
      <c r="DY37" s="286" t="s">
        <v>853</v>
      </c>
      <c r="DZ37" s="283">
        <v>0</v>
      </c>
      <c r="EA37" s="286" t="s">
        <v>853</v>
      </c>
      <c r="EB37" s="286" t="s">
        <v>853</v>
      </c>
      <c r="EC37" s="286" t="s">
        <v>853</v>
      </c>
      <c r="ED37" s="286" t="s">
        <v>853</v>
      </c>
      <c r="EE37" s="283">
        <v>0</v>
      </c>
      <c r="EF37" s="283">
        <f t="shared" si="14"/>
        <v>0</v>
      </c>
      <c r="EG37" s="283">
        <v>0</v>
      </c>
      <c r="EH37" s="286" t="s">
        <v>853</v>
      </c>
      <c r="EI37" s="286" t="s">
        <v>853</v>
      </c>
      <c r="EJ37" s="283">
        <v>0</v>
      </c>
      <c r="EK37" s="286" t="s">
        <v>853</v>
      </c>
      <c r="EL37" s="286" t="s">
        <v>853</v>
      </c>
      <c r="EM37" s="286" t="s">
        <v>853</v>
      </c>
      <c r="EN37" s="283">
        <v>0</v>
      </c>
      <c r="EO37" s="283">
        <v>0</v>
      </c>
      <c r="EP37" s="283">
        <v>0</v>
      </c>
      <c r="EQ37" s="286" t="s">
        <v>853</v>
      </c>
      <c r="ER37" s="286" t="s">
        <v>853</v>
      </c>
      <c r="ES37" s="286" t="s">
        <v>853</v>
      </c>
      <c r="ET37" s="286" t="s">
        <v>853</v>
      </c>
      <c r="EU37" s="283">
        <v>0</v>
      </c>
      <c r="EV37" s="283">
        <v>0</v>
      </c>
      <c r="EW37" s="286" t="s">
        <v>853</v>
      </c>
      <c r="EX37" s="286" t="s">
        <v>853</v>
      </c>
      <c r="EY37" s="286" t="s">
        <v>853</v>
      </c>
      <c r="EZ37" s="283">
        <v>0</v>
      </c>
      <c r="FA37" s="283">
        <v>0</v>
      </c>
      <c r="FB37" s="283">
        <f t="shared" si="16"/>
        <v>2668</v>
      </c>
      <c r="FC37" s="283">
        <v>1144</v>
      </c>
      <c r="FD37" s="283">
        <v>0</v>
      </c>
      <c r="FE37" s="283">
        <v>0</v>
      </c>
      <c r="FF37" s="283">
        <v>179</v>
      </c>
      <c r="FG37" s="283">
        <v>368</v>
      </c>
      <c r="FH37" s="283">
        <v>203</v>
      </c>
      <c r="FI37" s="283">
        <v>0</v>
      </c>
      <c r="FJ37" s="283">
        <v>584</v>
      </c>
      <c r="FK37" s="283">
        <v>0</v>
      </c>
      <c r="FL37" s="283">
        <v>0</v>
      </c>
      <c r="FM37" s="283">
        <v>168</v>
      </c>
      <c r="FN37" s="283">
        <v>0</v>
      </c>
      <c r="FO37" s="283">
        <v>0</v>
      </c>
      <c r="FP37" s="286" t="s">
        <v>853</v>
      </c>
      <c r="FQ37" s="286" t="s">
        <v>853</v>
      </c>
      <c r="FR37" s="286" t="s">
        <v>853</v>
      </c>
      <c r="FS37" s="283">
        <v>0</v>
      </c>
      <c r="FT37" s="283">
        <v>0</v>
      </c>
      <c r="FU37" s="283">
        <v>0</v>
      </c>
      <c r="FV37" s="283">
        <v>3</v>
      </c>
      <c r="FW37" s="283">
        <v>19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2639</v>
      </c>
      <c r="E38" s="283">
        <f t="shared" si="19"/>
        <v>101</v>
      </c>
      <c r="F38" s="283">
        <f t="shared" si="20"/>
        <v>0</v>
      </c>
      <c r="G38" s="283">
        <f t="shared" si="21"/>
        <v>0</v>
      </c>
      <c r="H38" s="283">
        <f t="shared" si="22"/>
        <v>393</v>
      </c>
      <c r="I38" s="283">
        <f t="shared" si="23"/>
        <v>226</v>
      </c>
      <c r="J38" s="283">
        <f t="shared" si="24"/>
        <v>142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125</v>
      </c>
      <c r="O38" s="283">
        <f t="shared" si="29"/>
        <v>101</v>
      </c>
      <c r="P38" s="283">
        <f t="shared" si="30"/>
        <v>0</v>
      </c>
      <c r="Q38" s="283">
        <f t="shared" si="31"/>
        <v>0</v>
      </c>
      <c r="R38" s="283">
        <f t="shared" si="32"/>
        <v>781</v>
      </c>
      <c r="S38" s="283">
        <f t="shared" si="33"/>
        <v>56</v>
      </c>
      <c r="T38" s="283">
        <f t="shared" si="34"/>
        <v>22</v>
      </c>
      <c r="U38" s="283">
        <f t="shared" si="35"/>
        <v>108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584</v>
      </c>
      <c r="Z38" s="283">
        <f t="shared" si="4"/>
        <v>889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853</v>
      </c>
      <c r="AM38" s="286" t="s">
        <v>853</v>
      </c>
      <c r="AN38" s="283">
        <v>781</v>
      </c>
      <c r="AO38" s="286" t="s">
        <v>853</v>
      </c>
      <c r="AP38" s="286" t="s">
        <v>853</v>
      </c>
      <c r="AQ38" s="283">
        <v>108</v>
      </c>
      <c r="AR38" s="286" t="s">
        <v>853</v>
      </c>
      <c r="AS38" s="283">
        <v>0</v>
      </c>
      <c r="AT38" s="286" t="s">
        <v>853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853</v>
      </c>
      <c r="BI38" s="286" t="s">
        <v>853</v>
      </c>
      <c r="BJ38" s="286" t="s">
        <v>853</v>
      </c>
      <c r="BK38" s="286" t="s">
        <v>853</v>
      </c>
      <c r="BL38" s="286" t="s">
        <v>853</v>
      </c>
      <c r="BM38" s="286" t="s">
        <v>853</v>
      </c>
      <c r="BN38" s="286" t="s">
        <v>853</v>
      </c>
      <c r="BO38" s="286" t="s">
        <v>853</v>
      </c>
      <c r="BP38" s="286" t="s">
        <v>853</v>
      </c>
      <c r="BQ38" s="283">
        <v>0</v>
      </c>
      <c r="BR38" s="283">
        <f t="shared" si="8"/>
        <v>0</v>
      </c>
      <c r="BS38" s="286" t="s">
        <v>853</v>
      </c>
      <c r="BT38" s="286" t="s">
        <v>853</v>
      </c>
      <c r="BU38" s="286" t="s">
        <v>853</v>
      </c>
      <c r="BV38" s="286" t="s">
        <v>853</v>
      </c>
      <c r="BW38" s="286" t="s">
        <v>853</v>
      </c>
      <c r="BX38" s="286" t="s">
        <v>853</v>
      </c>
      <c r="BY38" s="286" t="s">
        <v>853</v>
      </c>
      <c r="BZ38" s="286" t="s">
        <v>853</v>
      </c>
      <c r="CA38" s="286" t="s">
        <v>853</v>
      </c>
      <c r="CB38" s="286" t="s">
        <v>853</v>
      </c>
      <c r="CC38" s="286" t="s">
        <v>853</v>
      </c>
      <c r="CD38" s="283">
        <v>0</v>
      </c>
      <c r="CE38" s="286" t="s">
        <v>853</v>
      </c>
      <c r="CF38" s="286" t="s">
        <v>853</v>
      </c>
      <c r="CG38" s="286" t="s">
        <v>853</v>
      </c>
      <c r="CH38" s="286" t="s">
        <v>853</v>
      </c>
      <c r="CI38" s="286" t="s">
        <v>853</v>
      </c>
      <c r="CJ38" s="286" t="s">
        <v>853</v>
      </c>
      <c r="CK38" s="286" t="s">
        <v>853</v>
      </c>
      <c r="CL38" s="286" t="s">
        <v>853</v>
      </c>
      <c r="CM38" s="283">
        <v>0</v>
      </c>
      <c r="CN38" s="283">
        <f t="shared" si="10"/>
        <v>0</v>
      </c>
      <c r="CO38" s="286" t="s">
        <v>853</v>
      </c>
      <c r="CP38" s="286" t="s">
        <v>853</v>
      </c>
      <c r="CQ38" s="286" t="s">
        <v>853</v>
      </c>
      <c r="CR38" s="286" t="s">
        <v>853</v>
      </c>
      <c r="CS38" s="286" t="s">
        <v>853</v>
      </c>
      <c r="CT38" s="286" t="s">
        <v>853</v>
      </c>
      <c r="CU38" s="286" t="s">
        <v>853</v>
      </c>
      <c r="CV38" s="286" t="s">
        <v>853</v>
      </c>
      <c r="CW38" s="286" t="s">
        <v>853</v>
      </c>
      <c r="CX38" s="286" t="s">
        <v>853</v>
      </c>
      <c r="CY38" s="286" t="s">
        <v>853</v>
      </c>
      <c r="CZ38" s="286" t="s">
        <v>853</v>
      </c>
      <c r="DA38" s="283">
        <v>0</v>
      </c>
      <c r="DB38" s="286" t="s">
        <v>853</v>
      </c>
      <c r="DC38" s="286" t="s">
        <v>853</v>
      </c>
      <c r="DD38" s="286" t="s">
        <v>853</v>
      </c>
      <c r="DE38" s="286" t="s">
        <v>853</v>
      </c>
      <c r="DF38" s="286" t="s">
        <v>853</v>
      </c>
      <c r="DG38" s="286" t="s">
        <v>853</v>
      </c>
      <c r="DH38" s="286" t="s">
        <v>853</v>
      </c>
      <c r="DI38" s="283">
        <v>0</v>
      </c>
      <c r="DJ38" s="283">
        <f t="shared" si="12"/>
        <v>0</v>
      </c>
      <c r="DK38" s="286" t="s">
        <v>853</v>
      </c>
      <c r="DL38" s="286" t="s">
        <v>853</v>
      </c>
      <c r="DM38" s="286" t="s">
        <v>853</v>
      </c>
      <c r="DN38" s="286" t="s">
        <v>853</v>
      </c>
      <c r="DO38" s="286" t="s">
        <v>853</v>
      </c>
      <c r="DP38" s="286" t="s">
        <v>853</v>
      </c>
      <c r="DQ38" s="286" t="s">
        <v>853</v>
      </c>
      <c r="DR38" s="286" t="s">
        <v>853</v>
      </c>
      <c r="DS38" s="286" t="s">
        <v>853</v>
      </c>
      <c r="DT38" s="286" t="s">
        <v>853</v>
      </c>
      <c r="DU38" s="286" t="s">
        <v>853</v>
      </c>
      <c r="DV38" s="283">
        <v>0</v>
      </c>
      <c r="DW38" s="286" t="s">
        <v>853</v>
      </c>
      <c r="DX38" s="286" t="s">
        <v>853</v>
      </c>
      <c r="DY38" s="286" t="s">
        <v>853</v>
      </c>
      <c r="DZ38" s="283">
        <v>0</v>
      </c>
      <c r="EA38" s="286" t="s">
        <v>853</v>
      </c>
      <c r="EB38" s="286" t="s">
        <v>853</v>
      </c>
      <c r="EC38" s="286" t="s">
        <v>853</v>
      </c>
      <c r="ED38" s="286" t="s">
        <v>853</v>
      </c>
      <c r="EE38" s="283">
        <v>0</v>
      </c>
      <c r="EF38" s="283">
        <f t="shared" si="14"/>
        <v>203</v>
      </c>
      <c r="EG38" s="283">
        <v>0</v>
      </c>
      <c r="EH38" s="286" t="s">
        <v>853</v>
      </c>
      <c r="EI38" s="286" t="s">
        <v>853</v>
      </c>
      <c r="EJ38" s="283">
        <v>0</v>
      </c>
      <c r="EK38" s="286" t="s">
        <v>853</v>
      </c>
      <c r="EL38" s="286" t="s">
        <v>853</v>
      </c>
      <c r="EM38" s="286" t="s">
        <v>853</v>
      </c>
      <c r="EN38" s="283">
        <v>0</v>
      </c>
      <c r="EO38" s="283">
        <v>0</v>
      </c>
      <c r="EP38" s="283">
        <v>125</v>
      </c>
      <c r="EQ38" s="286" t="s">
        <v>853</v>
      </c>
      <c r="ER38" s="286" t="s">
        <v>853</v>
      </c>
      <c r="ES38" s="286" t="s">
        <v>853</v>
      </c>
      <c r="ET38" s="286" t="s">
        <v>853</v>
      </c>
      <c r="EU38" s="283">
        <v>56</v>
      </c>
      <c r="EV38" s="283">
        <v>22</v>
      </c>
      <c r="EW38" s="286" t="s">
        <v>853</v>
      </c>
      <c r="EX38" s="286" t="s">
        <v>853</v>
      </c>
      <c r="EY38" s="286" t="s">
        <v>853</v>
      </c>
      <c r="EZ38" s="283">
        <v>0</v>
      </c>
      <c r="FA38" s="283">
        <v>0</v>
      </c>
      <c r="FB38" s="283">
        <f t="shared" si="16"/>
        <v>1547</v>
      </c>
      <c r="FC38" s="283">
        <v>101</v>
      </c>
      <c r="FD38" s="283">
        <v>0</v>
      </c>
      <c r="FE38" s="283">
        <v>0</v>
      </c>
      <c r="FF38" s="283">
        <v>393</v>
      </c>
      <c r="FG38" s="283">
        <v>226</v>
      </c>
      <c r="FH38" s="283">
        <v>142</v>
      </c>
      <c r="FI38" s="283">
        <v>0</v>
      </c>
      <c r="FJ38" s="283">
        <v>0</v>
      </c>
      <c r="FK38" s="283">
        <v>0</v>
      </c>
      <c r="FL38" s="283">
        <v>0</v>
      </c>
      <c r="FM38" s="283">
        <v>101</v>
      </c>
      <c r="FN38" s="283">
        <v>0</v>
      </c>
      <c r="FO38" s="283">
        <v>0</v>
      </c>
      <c r="FP38" s="286" t="s">
        <v>853</v>
      </c>
      <c r="FQ38" s="286" t="s">
        <v>853</v>
      </c>
      <c r="FR38" s="286" t="s">
        <v>853</v>
      </c>
      <c r="FS38" s="283">
        <v>0</v>
      </c>
      <c r="FT38" s="283">
        <v>0</v>
      </c>
      <c r="FU38" s="283">
        <v>0</v>
      </c>
      <c r="FV38" s="283">
        <v>0</v>
      </c>
      <c r="FW38" s="283">
        <v>584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2283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417</v>
      </c>
      <c r="I39" s="283">
        <f t="shared" si="23"/>
        <v>262</v>
      </c>
      <c r="J39" s="283">
        <f t="shared" si="24"/>
        <v>167</v>
      </c>
      <c r="K39" s="283">
        <f t="shared" si="25"/>
        <v>0</v>
      </c>
      <c r="L39" s="283">
        <f t="shared" si="26"/>
        <v>342</v>
      </c>
      <c r="M39" s="283">
        <f t="shared" si="27"/>
        <v>126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959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10</v>
      </c>
      <c r="Z39" s="283">
        <f t="shared" ref="Z39:Z70" si="40">SUM(AA39:AU39)</f>
        <v>959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853</v>
      </c>
      <c r="AM39" s="286" t="s">
        <v>853</v>
      </c>
      <c r="AN39" s="283">
        <v>0</v>
      </c>
      <c r="AO39" s="286" t="s">
        <v>853</v>
      </c>
      <c r="AP39" s="286" t="s">
        <v>853</v>
      </c>
      <c r="AQ39" s="283">
        <v>959</v>
      </c>
      <c r="AR39" s="286" t="s">
        <v>853</v>
      </c>
      <c r="AS39" s="283">
        <v>0</v>
      </c>
      <c r="AT39" s="286" t="s">
        <v>853</v>
      </c>
      <c r="AU39" s="283">
        <v>0</v>
      </c>
      <c r="AV39" s="283">
        <f t="shared" ref="AV39:AV70" si="41">SUM(AW39:BQ39)</f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853</v>
      </c>
      <c r="BI39" s="286" t="s">
        <v>853</v>
      </c>
      <c r="BJ39" s="286" t="s">
        <v>853</v>
      </c>
      <c r="BK39" s="286" t="s">
        <v>853</v>
      </c>
      <c r="BL39" s="286" t="s">
        <v>853</v>
      </c>
      <c r="BM39" s="286" t="s">
        <v>853</v>
      </c>
      <c r="BN39" s="286" t="s">
        <v>853</v>
      </c>
      <c r="BO39" s="286" t="s">
        <v>853</v>
      </c>
      <c r="BP39" s="286" t="s">
        <v>853</v>
      </c>
      <c r="BQ39" s="283">
        <v>0</v>
      </c>
      <c r="BR39" s="283">
        <f t="shared" ref="BR39:BR70" si="42">SUM(BS39:CM39)</f>
        <v>0</v>
      </c>
      <c r="BS39" s="286" t="s">
        <v>853</v>
      </c>
      <c r="BT39" s="286" t="s">
        <v>853</v>
      </c>
      <c r="BU39" s="286" t="s">
        <v>853</v>
      </c>
      <c r="BV39" s="286" t="s">
        <v>853</v>
      </c>
      <c r="BW39" s="286" t="s">
        <v>853</v>
      </c>
      <c r="BX39" s="286" t="s">
        <v>853</v>
      </c>
      <c r="BY39" s="286" t="s">
        <v>853</v>
      </c>
      <c r="BZ39" s="286" t="s">
        <v>853</v>
      </c>
      <c r="CA39" s="286" t="s">
        <v>853</v>
      </c>
      <c r="CB39" s="286" t="s">
        <v>853</v>
      </c>
      <c r="CC39" s="286" t="s">
        <v>853</v>
      </c>
      <c r="CD39" s="283">
        <v>0</v>
      </c>
      <c r="CE39" s="286" t="s">
        <v>853</v>
      </c>
      <c r="CF39" s="286" t="s">
        <v>853</v>
      </c>
      <c r="CG39" s="286" t="s">
        <v>853</v>
      </c>
      <c r="CH39" s="286" t="s">
        <v>853</v>
      </c>
      <c r="CI39" s="286" t="s">
        <v>853</v>
      </c>
      <c r="CJ39" s="286" t="s">
        <v>853</v>
      </c>
      <c r="CK39" s="286" t="s">
        <v>853</v>
      </c>
      <c r="CL39" s="286" t="s">
        <v>853</v>
      </c>
      <c r="CM39" s="283">
        <v>0</v>
      </c>
      <c r="CN39" s="283">
        <f t="shared" ref="CN39:CN70" si="43">SUM(CO39:DI39)</f>
        <v>0</v>
      </c>
      <c r="CO39" s="286" t="s">
        <v>853</v>
      </c>
      <c r="CP39" s="286" t="s">
        <v>853</v>
      </c>
      <c r="CQ39" s="286" t="s">
        <v>853</v>
      </c>
      <c r="CR39" s="286" t="s">
        <v>853</v>
      </c>
      <c r="CS39" s="286" t="s">
        <v>853</v>
      </c>
      <c r="CT39" s="286" t="s">
        <v>853</v>
      </c>
      <c r="CU39" s="286" t="s">
        <v>853</v>
      </c>
      <c r="CV39" s="286" t="s">
        <v>853</v>
      </c>
      <c r="CW39" s="286" t="s">
        <v>853</v>
      </c>
      <c r="CX39" s="286" t="s">
        <v>853</v>
      </c>
      <c r="CY39" s="286" t="s">
        <v>853</v>
      </c>
      <c r="CZ39" s="286" t="s">
        <v>853</v>
      </c>
      <c r="DA39" s="283">
        <v>0</v>
      </c>
      <c r="DB39" s="286" t="s">
        <v>853</v>
      </c>
      <c r="DC39" s="286" t="s">
        <v>853</v>
      </c>
      <c r="DD39" s="286" t="s">
        <v>853</v>
      </c>
      <c r="DE39" s="286" t="s">
        <v>853</v>
      </c>
      <c r="DF39" s="286" t="s">
        <v>853</v>
      </c>
      <c r="DG39" s="286" t="s">
        <v>853</v>
      </c>
      <c r="DH39" s="286" t="s">
        <v>853</v>
      </c>
      <c r="DI39" s="283">
        <v>0</v>
      </c>
      <c r="DJ39" s="283">
        <f t="shared" ref="DJ39:DJ70" si="44">SUM(DK39:EE39)</f>
        <v>0</v>
      </c>
      <c r="DK39" s="286" t="s">
        <v>853</v>
      </c>
      <c r="DL39" s="286" t="s">
        <v>853</v>
      </c>
      <c r="DM39" s="286" t="s">
        <v>853</v>
      </c>
      <c r="DN39" s="286" t="s">
        <v>853</v>
      </c>
      <c r="DO39" s="286" t="s">
        <v>853</v>
      </c>
      <c r="DP39" s="286" t="s">
        <v>853</v>
      </c>
      <c r="DQ39" s="286" t="s">
        <v>853</v>
      </c>
      <c r="DR39" s="286" t="s">
        <v>853</v>
      </c>
      <c r="DS39" s="286" t="s">
        <v>853</v>
      </c>
      <c r="DT39" s="286" t="s">
        <v>853</v>
      </c>
      <c r="DU39" s="286" t="s">
        <v>853</v>
      </c>
      <c r="DV39" s="283">
        <v>0</v>
      </c>
      <c r="DW39" s="286" t="s">
        <v>853</v>
      </c>
      <c r="DX39" s="286" t="s">
        <v>853</v>
      </c>
      <c r="DY39" s="286" t="s">
        <v>853</v>
      </c>
      <c r="DZ39" s="283">
        <v>0</v>
      </c>
      <c r="EA39" s="286" t="s">
        <v>853</v>
      </c>
      <c r="EB39" s="286" t="s">
        <v>853</v>
      </c>
      <c r="EC39" s="286" t="s">
        <v>853</v>
      </c>
      <c r="ED39" s="286" t="s">
        <v>853</v>
      </c>
      <c r="EE39" s="283">
        <v>0</v>
      </c>
      <c r="EF39" s="283">
        <f t="shared" ref="EF39:EF70" si="45">SUM(EG39:FA39)</f>
        <v>0</v>
      </c>
      <c r="EG39" s="283">
        <v>0</v>
      </c>
      <c r="EH39" s="286" t="s">
        <v>853</v>
      </c>
      <c r="EI39" s="286" t="s">
        <v>853</v>
      </c>
      <c r="EJ39" s="283">
        <v>0</v>
      </c>
      <c r="EK39" s="286" t="s">
        <v>853</v>
      </c>
      <c r="EL39" s="286" t="s">
        <v>853</v>
      </c>
      <c r="EM39" s="286" t="s">
        <v>853</v>
      </c>
      <c r="EN39" s="283">
        <v>0</v>
      </c>
      <c r="EO39" s="283">
        <v>0</v>
      </c>
      <c r="EP39" s="283">
        <v>0</v>
      </c>
      <c r="EQ39" s="286" t="s">
        <v>853</v>
      </c>
      <c r="ER39" s="286" t="s">
        <v>853</v>
      </c>
      <c r="ES39" s="286" t="s">
        <v>853</v>
      </c>
      <c r="ET39" s="286" t="s">
        <v>853</v>
      </c>
      <c r="EU39" s="283">
        <v>0</v>
      </c>
      <c r="EV39" s="283">
        <v>0</v>
      </c>
      <c r="EW39" s="286" t="s">
        <v>853</v>
      </c>
      <c r="EX39" s="286" t="s">
        <v>853</v>
      </c>
      <c r="EY39" s="286" t="s">
        <v>853</v>
      </c>
      <c r="EZ39" s="283">
        <v>0</v>
      </c>
      <c r="FA39" s="283">
        <v>0</v>
      </c>
      <c r="FB39" s="283">
        <f t="shared" ref="FB39:FB70" si="46">SUM(FC39:FW39)</f>
        <v>1324</v>
      </c>
      <c r="FC39" s="283">
        <v>0</v>
      </c>
      <c r="FD39" s="283">
        <v>0</v>
      </c>
      <c r="FE39" s="283">
        <v>0</v>
      </c>
      <c r="FF39" s="283">
        <v>417</v>
      </c>
      <c r="FG39" s="283">
        <v>262</v>
      </c>
      <c r="FH39" s="283">
        <v>167</v>
      </c>
      <c r="FI39" s="283">
        <v>0</v>
      </c>
      <c r="FJ39" s="283">
        <v>342</v>
      </c>
      <c r="FK39" s="283">
        <v>126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853</v>
      </c>
      <c r="FQ39" s="286" t="s">
        <v>853</v>
      </c>
      <c r="FR39" s="286" t="s">
        <v>853</v>
      </c>
      <c r="FS39" s="283">
        <v>0</v>
      </c>
      <c r="FT39" s="283">
        <v>0</v>
      </c>
      <c r="FU39" s="283">
        <v>0</v>
      </c>
      <c r="FV39" s="283">
        <v>0</v>
      </c>
      <c r="FW39" s="283">
        <v>10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61" si="47">SUM(Z40,AV40,BR40,CN40,DJ40,EF40,FB40)</f>
        <v>1128</v>
      </c>
      <c r="E40" s="283">
        <f t="shared" ref="E40:E61" si="48">SUM(AA40,AW40,BS40,CO40,DK40,EG40,FC40)</f>
        <v>0</v>
      </c>
      <c r="F40" s="283">
        <f t="shared" ref="F40:F61" si="49">SUM(AB40,AX40,BT40,CP40,DL40,EH40,FD40)</f>
        <v>0</v>
      </c>
      <c r="G40" s="283">
        <f t="shared" ref="G40:G61" si="50">SUM(AC40,AY40,BU40,CQ40,DM40,EI40,FE40)</f>
        <v>0</v>
      </c>
      <c r="H40" s="283">
        <f t="shared" ref="H40:H61" si="51">SUM(AD40,AZ40,BV40,CR40,DN40,EJ40,FF40)</f>
        <v>164</v>
      </c>
      <c r="I40" s="283">
        <f t="shared" ref="I40:I61" si="52">SUM(AE40,BA40,BW40,CS40,DO40,EK40,FG40)</f>
        <v>0</v>
      </c>
      <c r="J40" s="283">
        <f t="shared" ref="J40:J61" si="53">SUM(AF40,BB40,BX40,CT40,DP40,EL40,FH40)</f>
        <v>47</v>
      </c>
      <c r="K40" s="283">
        <f t="shared" ref="K40:K61" si="54">SUM(AG40,BC40,BY40,CU40,DQ40,EM40,FI40)</f>
        <v>0</v>
      </c>
      <c r="L40" s="283">
        <f t="shared" ref="L40:L61" si="55">SUM(AH40,BD40,BZ40,CV40,DR40,EN40,FJ40)</f>
        <v>0</v>
      </c>
      <c r="M40" s="283">
        <f t="shared" ref="M40:M61" si="56">SUM(AI40,BE40,CA40,CW40,DS40,EO40,FK40)</f>
        <v>0</v>
      </c>
      <c r="N40" s="283">
        <f t="shared" ref="N40:N61" si="57">SUM(AJ40,BF40,CB40,CX40,DT40,EP40,FL40)</f>
        <v>0</v>
      </c>
      <c r="O40" s="283">
        <f t="shared" ref="O40:O61" si="58">SUM(AK40,BG40,CC40,CY40,DU40,EQ40,FM40)</f>
        <v>0</v>
      </c>
      <c r="P40" s="283">
        <f t="shared" ref="P40:P61" si="59">SUM(AL40,BH40,CD40,CZ40,DV40,ER40,FN40)</f>
        <v>0</v>
      </c>
      <c r="Q40" s="283">
        <f t="shared" ref="Q40:Q61" si="60">SUM(AM40,BI40,CE40,DA40,DW40,ES40,FO40)</f>
        <v>0</v>
      </c>
      <c r="R40" s="283">
        <f t="shared" ref="R40:R61" si="61">SUM(AN40,BJ40,CF40,DB40,DX40,ET40,FP40)</f>
        <v>917</v>
      </c>
      <c r="S40" s="283">
        <f t="shared" ref="S40:S61" si="62">SUM(AO40,BK40,CG40,DC40,DY40,EU40,FQ40)</f>
        <v>0</v>
      </c>
      <c r="T40" s="283">
        <f t="shared" ref="T40:T61" si="63">SUM(AP40,BL40,CH40,DD40,DZ40,EV40,FR40)</f>
        <v>0</v>
      </c>
      <c r="U40" s="283">
        <f t="shared" ref="U40:U61" si="64">SUM(AQ40,BM40,CI40,DE40,EA40,EW40,FS40)</f>
        <v>0</v>
      </c>
      <c r="V40" s="283">
        <f t="shared" ref="V40:V61" si="65">SUM(AR40,BN40,CJ40,DF40,EB40,EX40,FT40)</f>
        <v>0</v>
      </c>
      <c r="W40" s="283">
        <f t="shared" ref="W40:W61" si="66">SUM(AS40,BO40,CK40,DG40,EC40,EY40,FU40)</f>
        <v>0</v>
      </c>
      <c r="X40" s="283">
        <f t="shared" ref="X40:X61" si="67">SUM(AT40,BP40,CL40,DH40,ED40,EZ40,FV40)</f>
        <v>0</v>
      </c>
      <c r="Y40" s="283">
        <f t="shared" ref="Y40:Y61" si="68">SUM(AU40,BQ40,CM40,DI40,EE40,FA40,FW40)</f>
        <v>0</v>
      </c>
      <c r="Z40" s="283">
        <f t="shared" si="40"/>
        <v>1026</v>
      </c>
      <c r="AA40" s="283">
        <v>0</v>
      </c>
      <c r="AB40" s="283">
        <v>0</v>
      </c>
      <c r="AC40" s="283">
        <v>0</v>
      </c>
      <c r="AD40" s="283">
        <v>109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853</v>
      </c>
      <c r="AM40" s="286" t="s">
        <v>853</v>
      </c>
      <c r="AN40" s="283">
        <v>917</v>
      </c>
      <c r="AO40" s="286" t="s">
        <v>853</v>
      </c>
      <c r="AP40" s="286" t="s">
        <v>853</v>
      </c>
      <c r="AQ40" s="283">
        <v>0</v>
      </c>
      <c r="AR40" s="286" t="s">
        <v>853</v>
      </c>
      <c r="AS40" s="283">
        <v>0</v>
      </c>
      <c r="AT40" s="286" t="s">
        <v>853</v>
      </c>
      <c r="AU40" s="283">
        <v>0</v>
      </c>
      <c r="AV40" s="283">
        <f t="shared" si="41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853</v>
      </c>
      <c r="BI40" s="286" t="s">
        <v>853</v>
      </c>
      <c r="BJ40" s="286" t="s">
        <v>853</v>
      </c>
      <c r="BK40" s="286" t="s">
        <v>853</v>
      </c>
      <c r="BL40" s="286" t="s">
        <v>853</v>
      </c>
      <c r="BM40" s="286" t="s">
        <v>853</v>
      </c>
      <c r="BN40" s="286" t="s">
        <v>853</v>
      </c>
      <c r="BO40" s="286" t="s">
        <v>853</v>
      </c>
      <c r="BP40" s="286" t="s">
        <v>853</v>
      </c>
      <c r="BQ40" s="283">
        <v>0</v>
      </c>
      <c r="BR40" s="283">
        <f t="shared" si="42"/>
        <v>0</v>
      </c>
      <c r="BS40" s="286" t="s">
        <v>853</v>
      </c>
      <c r="BT40" s="286" t="s">
        <v>853</v>
      </c>
      <c r="BU40" s="286" t="s">
        <v>853</v>
      </c>
      <c r="BV40" s="286" t="s">
        <v>853</v>
      </c>
      <c r="BW40" s="286" t="s">
        <v>853</v>
      </c>
      <c r="BX40" s="286" t="s">
        <v>853</v>
      </c>
      <c r="BY40" s="286" t="s">
        <v>853</v>
      </c>
      <c r="BZ40" s="286" t="s">
        <v>853</v>
      </c>
      <c r="CA40" s="286" t="s">
        <v>853</v>
      </c>
      <c r="CB40" s="286" t="s">
        <v>853</v>
      </c>
      <c r="CC40" s="286" t="s">
        <v>853</v>
      </c>
      <c r="CD40" s="283">
        <v>0</v>
      </c>
      <c r="CE40" s="286" t="s">
        <v>853</v>
      </c>
      <c r="CF40" s="286" t="s">
        <v>853</v>
      </c>
      <c r="CG40" s="286" t="s">
        <v>853</v>
      </c>
      <c r="CH40" s="286" t="s">
        <v>853</v>
      </c>
      <c r="CI40" s="286" t="s">
        <v>853</v>
      </c>
      <c r="CJ40" s="286" t="s">
        <v>853</v>
      </c>
      <c r="CK40" s="286" t="s">
        <v>853</v>
      </c>
      <c r="CL40" s="286" t="s">
        <v>853</v>
      </c>
      <c r="CM40" s="283">
        <v>0</v>
      </c>
      <c r="CN40" s="283">
        <f t="shared" si="43"/>
        <v>0</v>
      </c>
      <c r="CO40" s="286" t="s">
        <v>853</v>
      </c>
      <c r="CP40" s="286" t="s">
        <v>853</v>
      </c>
      <c r="CQ40" s="286" t="s">
        <v>853</v>
      </c>
      <c r="CR40" s="286" t="s">
        <v>853</v>
      </c>
      <c r="CS40" s="286" t="s">
        <v>853</v>
      </c>
      <c r="CT40" s="286" t="s">
        <v>853</v>
      </c>
      <c r="CU40" s="286" t="s">
        <v>853</v>
      </c>
      <c r="CV40" s="286" t="s">
        <v>853</v>
      </c>
      <c r="CW40" s="286" t="s">
        <v>853</v>
      </c>
      <c r="CX40" s="286" t="s">
        <v>853</v>
      </c>
      <c r="CY40" s="286" t="s">
        <v>853</v>
      </c>
      <c r="CZ40" s="286" t="s">
        <v>853</v>
      </c>
      <c r="DA40" s="283">
        <v>0</v>
      </c>
      <c r="DB40" s="286" t="s">
        <v>853</v>
      </c>
      <c r="DC40" s="286" t="s">
        <v>853</v>
      </c>
      <c r="DD40" s="286" t="s">
        <v>853</v>
      </c>
      <c r="DE40" s="286" t="s">
        <v>853</v>
      </c>
      <c r="DF40" s="286" t="s">
        <v>853</v>
      </c>
      <c r="DG40" s="286" t="s">
        <v>853</v>
      </c>
      <c r="DH40" s="286" t="s">
        <v>853</v>
      </c>
      <c r="DI40" s="283">
        <v>0</v>
      </c>
      <c r="DJ40" s="283">
        <f t="shared" si="44"/>
        <v>0</v>
      </c>
      <c r="DK40" s="286" t="s">
        <v>853</v>
      </c>
      <c r="DL40" s="286" t="s">
        <v>853</v>
      </c>
      <c r="DM40" s="286" t="s">
        <v>853</v>
      </c>
      <c r="DN40" s="286" t="s">
        <v>853</v>
      </c>
      <c r="DO40" s="286" t="s">
        <v>853</v>
      </c>
      <c r="DP40" s="286" t="s">
        <v>853</v>
      </c>
      <c r="DQ40" s="286" t="s">
        <v>853</v>
      </c>
      <c r="DR40" s="286" t="s">
        <v>853</v>
      </c>
      <c r="DS40" s="286" t="s">
        <v>853</v>
      </c>
      <c r="DT40" s="286" t="s">
        <v>853</v>
      </c>
      <c r="DU40" s="286" t="s">
        <v>853</v>
      </c>
      <c r="DV40" s="283">
        <v>0</v>
      </c>
      <c r="DW40" s="286" t="s">
        <v>853</v>
      </c>
      <c r="DX40" s="286" t="s">
        <v>853</v>
      </c>
      <c r="DY40" s="286" t="s">
        <v>853</v>
      </c>
      <c r="DZ40" s="283">
        <v>0</v>
      </c>
      <c r="EA40" s="286" t="s">
        <v>853</v>
      </c>
      <c r="EB40" s="286" t="s">
        <v>853</v>
      </c>
      <c r="EC40" s="286" t="s">
        <v>853</v>
      </c>
      <c r="ED40" s="286" t="s">
        <v>853</v>
      </c>
      <c r="EE40" s="283">
        <v>0</v>
      </c>
      <c r="EF40" s="283">
        <f t="shared" si="45"/>
        <v>0</v>
      </c>
      <c r="EG40" s="283">
        <v>0</v>
      </c>
      <c r="EH40" s="286" t="s">
        <v>853</v>
      </c>
      <c r="EI40" s="286" t="s">
        <v>853</v>
      </c>
      <c r="EJ40" s="283">
        <v>0</v>
      </c>
      <c r="EK40" s="286" t="s">
        <v>853</v>
      </c>
      <c r="EL40" s="286" t="s">
        <v>853</v>
      </c>
      <c r="EM40" s="286" t="s">
        <v>853</v>
      </c>
      <c r="EN40" s="283">
        <v>0</v>
      </c>
      <c r="EO40" s="283">
        <v>0</v>
      </c>
      <c r="EP40" s="283">
        <v>0</v>
      </c>
      <c r="EQ40" s="286" t="s">
        <v>853</v>
      </c>
      <c r="ER40" s="286" t="s">
        <v>853</v>
      </c>
      <c r="ES40" s="286" t="s">
        <v>853</v>
      </c>
      <c r="ET40" s="286" t="s">
        <v>853</v>
      </c>
      <c r="EU40" s="283">
        <v>0</v>
      </c>
      <c r="EV40" s="283">
        <v>0</v>
      </c>
      <c r="EW40" s="286" t="s">
        <v>853</v>
      </c>
      <c r="EX40" s="286" t="s">
        <v>853</v>
      </c>
      <c r="EY40" s="286" t="s">
        <v>853</v>
      </c>
      <c r="EZ40" s="283">
        <v>0</v>
      </c>
      <c r="FA40" s="283">
        <v>0</v>
      </c>
      <c r="FB40" s="283">
        <f t="shared" si="46"/>
        <v>102</v>
      </c>
      <c r="FC40" s="283">
        <v>0</v>
      </c>
      <c r="FD40" s="283">
        <v>0</v>
      </c>
      <c r="FE40" s="283">
        <v>0</v>
      </c>
      <c r="FF40" s="283">
        <v>55</v>
      </c>
      <c r="FG40" s="283">
        <v>0</v>
      </c>
      <c r="FH40" s="283">
        <v>47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853</v>
      </c>
      <c r="FQ40" s="286" t="s">
        <v>853</v>
      </c>
      <c r="FR40" s="286" t="s">
        <v>853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1902</v>
      </c>
      <c r="E41" s="283">
        <f t="shared" si="48"/>
        <v>0</v>
      </c>
      <c r="F41" s="283">
        <f t="shared" si="49"/>
        <v>0</v>
      </c>
      <c r="G41" s="283">
        <f t="shared" si="50"/>
        <v>0</v>
      </c>
      <c r="H41" s="283">
        <f t="shared" si="51"/>
        <v>740</v>
      </c>
      <c r="I41" s="283">
        <f t="shared" si="52"/>
        <v>583</v>
      </c>
      <c r="J41" s="283">
        <f t="shared" si="53"/>
        <v>255</v>
      </c>
      <c r="K41" s="283">
        <f t="shared" si="54"/>
        <v>0</v>
      </c>
      <c r="L41" s="283">
        <f t="shared" si="55"/>
        <v>324</v>
      </c>
      <c r="M41" s="283">
        <f t="shared" si="56"/>
        <v>0</v>
      </c>
      <c r="N41" s="283">
        <f t="shared" si="57"/>
        <v>0</v>
      </c>
      <c r="O41" s="283">
        <f t="shared" si="58"/>
        <v>0</v>
      </c>
      <c r="P41" s="283">
        <f t="shared" si="59"/>
        <v>0</v>
      </c>
      <c r="Q41" s="283">
        <f t="shared" si="60"/>
        <v>0</v>
      </c>
      <c r="R41" s="283">
        <f t="shared" si="61"/>
        <v>0</v>
      </c>
      <c r="S41" s="283">
        <f t="shared" si="62"/>
        <v>0</v>
      </c>
      <c r="T41" s="283">
        <f t="shared" si="63"/>
        <v>0</v>
      </c>
      <c r="U41" s="283">
        <f t="shared" si="64"/>
        <v>0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0</v>
      </c>
      <c r="Z41" s="283">
        <f t="shared" si="40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853</v>
      </c>
      <c r="AM41" s="286" t="s">
        <v>853</v>
      </c>
      <c r="AN41" s="283">
        <v>0</v>
      </c>
      <c r="AO41" s="286" t="s">
        <v>853</v>
      </c>
      <c r="AP41" s="286" t="s">
        <v>853</v>
      </c>
      <c r="AQ41" s="283">
        <v>0</v>
      </c>
      <c r="AR41" s="286" t="s">
        <v>853</v>
      </c>
      <c r="AS41" s="283">
        <v>0</v>
      </c>
      <c r="AT41" s="286" t="s">
        <v>853</v>
      </c>
      <c r="AU41" s="283">
        <v>0</v>
      </c>
      <c r="AV41" s="283">
        <f t="shared" si="41"/>
        <v>1323</v>
      </c>
      <c r="AW41" s="283">
        <v>0</v>
      </c>
      <c r="AX41" s="283">
        <v>0</v>
      </c>
      <c r="AY41" s="283">
        <v>0</v>
      </c>
      <c r="AZ41" s="283">
        <v>740</v>
      </c>
      <c r="BA41" s="283">
        <v>583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853</v>
      </c>
      <c r="BI41" s="286" t="s">
        <v>853</v>
      </c>
      <c r="BJ41" s="286" t="s">
        <v>853</v>
      </c>
      <c r="BK41" s="286" t="s">
        <v>853</v>
      </c>
      <c r="BL41" s="286" t="s">
        <v>853</v>
      </c>
      <c r="BM41" s="286" t="s">
        <v>853</v>
      </c>
      <c r="BN41" s="286" t="s">
        <v>853</v>
      </c>
      <c r="BO41" s="286" t="s">
        <v>853</v>
      </c>
      <c r="BP41" s="286" t="s">
        <v>853</v>
      </c>
      <c r="BQ41" s="283">
        <v>0</v>
      </c>
      <c r="BR41" s="283">
        <f t="shared" si="42"/>
        <v>0</v>
      </c>
      <c r="BS41" s="286" t="s">
        <v>853</v>
      </c>
      <c r="BT41" s="286" t="s">
        <v>853</v>
      </c>
      <c r="BU41" s="286" t="s">
        <v>853</v>
      </c>
      <c r="BV41" s="286" t="s">
        <v>853</v>
      </c>
      <c r="BW41" s="286" t="s">
        <v>853</v>
      </c>
      <c r="BX41" s="286" t="s">
        <v>853</v>
      </c>
      <c r="BY41" s="286" t="s">
        <v>853</v>
      </c>
      <c r="BZ41" s="286" t="s">
        <v>853</v>
      </c>
      <c r="CA41" s="286" t="s">
        <v>853</v>
      </c>
      <c r="CB41" s="286" t="s">
        <v>853</v>
      </c>
      <c r="CC41" s="286" t="s">
        <v>853</v>
      </c>
      <c r="CD41" s="283">
        <v>0</v>
      </c>
      <c r="CE41" s="286" t="s">
        <v>853</v>
      </c>
      <c r="CF41" s="286" t="s">
        <v>853</v>
      </c>
      <c r="CG41" s="286" t="s">
        <v>853</v>
      </c>
      <c r="CH41" s="286" t="s">
        <v>853</v>
      </c>
      <c r="CI41" s="286" t="s">
        <v>853</v>
      </c>
      <c r="CJ41" s="286" t="s">
        <v>853</v>
      </c>
      <c r="CK41" s="286" t="s">
        <v>853</v>
      </c>
      <c r="CL41" s="286" t="s">
        <v>853</v>
      </c>
      <c r="CM41" s="283">
        <v>0</v>
      </c>
      <c r="CN41" s="283">
        <f t="shared" si="43"/>
        <v>0</v>
      </c>
      <c r="CO41" s="286" t="s">
        <v>853</v>
      </c>
      <c r="CP41" s="286" t="s">
        <v>853</v>
      </c>
      <c r="CQ41" s="286" t="s">
        <v>853</v>
      </c>
      <c r="CR41" s="286" t="s">
        <v>853</v>
      </c>
      <c r="CS41" s="286" t="s">
        <v>853</v>
      </c>
      <c r="CT41" s="286" t="s">
        <v>853</v>
      </c>
      <c r="CU41" s="286" t="s">
        <v>853</v>
      </c>
      <c r="CV41" s="286" t="s">
        <v>853</v>
      </c>
      <c r="CW41" s="286" t="s">
        <v>853</v>
      </c>
      <c r="CX41" s="286" t="s">
        <v>853</v>
      </c>
      <c r="CY41" s="286" t="s">
        <v>853</v>
      </c>
      <c r="CZ41" s="286" t="s">
        <v>853</v>
      </c>
      <c r="DA41" s="283">
        <v>0</v>
      </c>
      <c r="DB41" s="286" t="s">
        <v>853</v>
      </c>
      <c r="DC41" s="286" t="s">
        <v>853</v>
      </c>
      <c r="DD41" s="286" t="s">
        <v>853</v>
      </c>
      <c r="DE41" s="286" t="s">
        <v>853</v>
      </c>
      <c r="DF41" s="286" t="s">
        <v>853</v>
      </c>
      <c r="DG41" s="286" t="s">
        <v>853</v>
      </c>
      <c r="DH41" s="286" t="s">
        <v>853</v>
      </c>
      <c r="DI41" s="283">
        <v>0</v>
      </c>
      <c r="DJ41" s="283">
        <f t="shared" si="44"/>
        <v>0</v>
      </c>
      <c r="DK41" s="286" t="s">
        <v>853</v>
      </c>
      <c r="DL41" s="286" t="s">
        <v>853</v>
      </c>
      <c r="DM41" s="286" t="s">
        <v>853</v>
      </c>
      <c r="DN41" s="286" t="s">
        <v>853</v>
      </c>
      <c r="DO41" s="286" t="s">
        <v>853</v>
      </c>
      <c r="DP41" s="286" t="s">
        <v>853</v>
      </c>
      <c r="DQ41" s="286" t="s">
        <v>853</v>
      </c>
      <c r="DR41" s="286" t="s">
        <v>853</v>
      </c>
      <c r="DS41" s="286" t="s">
        <v>853</v>
      </c>
      <c r="DT41" s="286" t="s">
        <v>853</v>
      </c>
      <c r="DU41" s="286" t="s">
        <v>853</v>
      </c>
      <c r="DV41" s="283">
        <v>0</v>
      </c>
      <c r="DW41" s="286" t="s">
        <v>853</v>
      </c>
      <c r="DX41" s="286" t="s">
        <v>853</v>
      </c>
      <c r="DY41" s="286" t="s">
        <v>853</v>
      </c>
      <c r="DZ41" s="283">
        <v>0</v>
      </c>
      <c r="EA41" s="286" t="s">
        <v>853</v>
      </c>
      <c r="EB41" s="286" t="s">
        <v>853</v>
      </c>
      <c r="EC41" s="286" t="s">
        <v>853</v>
      </c>
      <c r="ED41" s="286" t="s">
        <v>853</v>
      </c>
      <c r="EE41" s="283">
        <v>0</v>
      </c>
      <c r="EF41" s="283">
        <f t="shared" si="45"/>
        <v>0</v>
      </c>
      <c r="EG41" s="283">
        <v>0</v>
      </c>
      <c r="EH41" s="286" t="s">
        <v>853</v>
      </c>
      <c r="EI41" s="286" t="s">
        <v>853</v>
      </c>
      <c r="EJ41" s="283">
        <v>0</v>
      </c>
      <c r="EK41" s="286" t="s">
        <v>853</v>
      </c>
      <c r="EL41" s="286" t="s">
        <v>853</v>
      </c>
      <c r="EM41" s="286" t="s">
        <v>853</v>
      </c>
      <c r="EN41" s="283">
        <v>0</v>
      </c>
      <c r="EO41" s="283">
        <v>0</v>
      </c>
      <c r="EP41" s="283">
        <v>0</v>
      </c>
      <c r="EQ41" s="286" t="s">
        <v>853</v>
      </c>
      <c r="ER41" s="286" t="s">
        <v>853</v>
      </c>
      <c r="ES41" s="286" t="s">
        <v>853</v>
      </c>
      <c r="ET41" s="286" t="s">
        <v>853</v>
      </c>
      <c r="EU41" s="283">
        <v>0</v>
      </c>
      <c r="EV41" s="283">
        <v>0</v>
      </c>
      <c r="EW41" s="286" t="s">
        <v>853</v>
      </c>
      <c r="EX41" s="286" t="s">
        <v>853</v>
      </c>
      <c r="EY41" s="286" t="s">
        <v>853</v>
      </c>
      <c r="EZ41" s="283">
        <v>0</v>
      </c>
      <c r="FA41" s="283">
        <v>0</v>
      </c>
      <c r="FB41" s="283">
        <f t="shared" si="46"/>
        <v>579</v>
      </c>
      <c r="FC41" s="283">
        <v>0</v>
      </c>
      <c r="FD41" s="283">
        <v>0</v>
      </c>
      <c r="FE41" s="283">
        <v>0</v>
      </c>
      <c r="FF41" s="283">
        <v>0</v>
      </c>
      <c r="FG41" s="283">
        <v>0</v>
      </c>
      <c r="FH41" s="283">
        <v>255</v>
      </c>
      <c r="FI41" s="283">
        <v>0</v>
      </c>
      <c r="FJ41" s="283">
        <v>324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853</v>
      </c>
      <c r="FQ41" s="286" t="s">
        <v>853</v>
      </c>
      <c r="FR41" s="286" t="s">
        <v>853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1526</v>
      </c>
      <c r="E42" s="283">
        <f t="shared" si="48"/>
        <v>80</v>
      </c>
      <c r="F42" s="283">
        <f t="shared" si="49"/>
        <v>0</v>
      </c>
      <c r="G42" s="283">
        <f t="shared" si="50"/>
        <v>0</v>
      </c>
      <c r="H42" s="283">
        <f t="shared" si="51"/>
        <v>301</v>
      </c>
      <c r="I42" s="283">
        <f t="shared" si="52"/>
        <v>213</v>
      </c>
      <c r="J42" s="283">
        <f t="shared" si="53"/>
        <v>37</v>
      </c>
      <c r="K42" s="283">
        <f t="shared" si="54"/>
        <v>0</v>
      </c>
      <c r="L42" s="283">
        <f t="shared" si="55"/>
        <v>0</v>
      </c>
      <c r="M42" s="283">
        <f t="shared" si="56"/>
        <v>0</v>
      </c>
      <c r="N42" s="283">
        <f t="shared" si="57"/>
        <v>0</v>
      </c>
      <c r="O42" s="283">
        <f t="shared" si="58"/>
        <v>75</v>
      </c>
      <c r="P42" s="283">
        <f t="shared" si="59"/>
        <v>0</v>
      </c>
      <c r="Q42" s="283">
        <f t="shared" si="60"/>
        <v>0</v>
      </c>
      <c r="R42" s="283">
        <f t="shared" si="61"/>
        <v>664</v>
      </c>
      <c r="S42" s="283">
        <f t="shared" si="62"/>
        <v>0</v>
      </c>
      <c r="T42" s="283">
        <f t="shared" si="63"/>
        <v>0</v>
      </c>
      <c r="U42" s="283">
        <f t="shared" si="64"/>
        <v>0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156</v>
      </c>
      <c r="Z42" s="283">
        <f t="shared" si="40"/>
        <v>665</v>
      </c>
      <c r="AA42" s="283">
        <v>0</v>
      </c>
      <c r="AB42" s="283">
        <v>0</v>
      </c>
      <c r="AC42" s="283">
        <v>0</v>
      </c>
      <c r="AD42" s="283">
        <v>1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853</v>
      </c>
      <c r="AM42" s="286" t="s">
        <v>853</v>
      </c>
      <c r="AN42" s="283">
        <v>664</v>
      </c>
      <c r="AO42" s="286" t="s">
        <v>853</v>
      </c>
      <c r="AP42" s="286" t="s">
        <v>853</v>
      </c>
      <c r="AQ42" s="283">
        <v>0</v>
      </c>
      <c r="AR42" s="286" t="s">
        <v>853</v>
      </c>
      <c r="AS42" s="283">
        <v>0</v>
      </c>
      <c r="AT42" s="286" t="s">
        <v>853</v>
      </c>
      <c r="AU42" s="283">
        <v>0</v>
      </c>
      <c r="AV42" s="283">
        <f t="shared" si="41"/>
        <v>97</v>
      </c>
      <c r="AW42" s="283">
        <v>0</v>
      </c>
      <c r="AX42" s="283">
        <v>0</v>
      </c>
      <c r="AY42" s="283">
        <v>0</v>
      </c>
      <c r="AZ42" s="283">
        <v>89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853</v>
      </c>
      <c r="BI42" s="286" t="s">
        <v>853</v>
      </c>
      <c r="BJ42" s="286" t="s">
        <v>853</v>
      </c>
      <c r="BK42" s="286" t="s">
        <v>853</v>
      </c>
      <c r="BL42" s="286" t="s">
        <v>853</v>
      </c>
      <c r="BM42" s="286" t="s">
        <v>853</v>
      </c>
      <c r="BN42" s="286" t="s">
        <v>853</v>
      </c>
      <c r="BO42" s="286" t="s">
        <v>853</v>
      </c>
      <c r="BP42" s="286" t="s">
        <v>853</v>
      </c>
      <c r="BQ42" s="283">
        <v>8</v>
      </c>
      <c r="BR42" s="283">
        <f t="shared" si="42"/>
        <v>0</v>
      </c>
      <c r="BS42" s="286" t="s">
        <v>853</v>
      </c>
      <c r="BT42" s="286" t="s">
        <v>853</v>
      </c>
      <c r="BU42" s="286" t="s">
        <v>853</v>
      </c>
      <c r="BV42" s="286" t="s">
        <v>853</v>
      </c>
      <c r="BW42" s="286" t="s">
        <v>853</v>
      </c>
      <c r="BX42" s="286" t="s">
        <v>853</v>
      </c>
      <c r="BY42" s="286" t="s">
        <v>853</v>
      </c>
      <c r="BZ42" s="286" t="s">
        <v>853</v>
      </c>
      <c r="CA42" s="286" t="s">
        <v>853</v>
      </c>
      <c r="CB42" s="286" t="s">
        <v>853</v>
      </c>
      <c r="CC42" s="286" t="s">
        <v>853</v>
      </c>
      <c r="CD42" s="283">
        <v>0</v>
      </c>
      <c r="CE42" s="286" t="s">
        <v>853</v>
      </c>
      <c r="CF42" s="286" t="s">
        <v>853</v>
      </c>
      <c r="CG42" s="286" t="s">
        <v>853</v>
      </c>
      <c r="CH42" s="286" t="s">
        <v>853</v>
      </c>
      <c r="CI42" s="286" t="s">
        <v>853</v>
      </c>
      <c r="CJ42" s="286" t="s">
        <v>853</v>
      </c>
      <c r="CK42" s="286" t="s">
        <v>853</v>
      </c>
      <c r="CL42" s="286" t="s">
        <v>853</v>
      </c>
      <c r="CM42" s="283">
        <v>0</v>
      </c>
      <c r="CN42" s="283">
        <f t="shared" si="43"/>
        <v>0</v>
      </c>
      <c r="CO42" s="286" t="s">
        <v>853</v>
      </c>
      <c r="CP42" s="286" t="s">
        <v>853</v>
      </c>
      <c r="CQ42" s="286" t="s">
        <v>853</v>
      </c>
      <c r="CR42" s="286" t="s">
        <v>853</v>
      </c>
      <c r="CS42" s="286" t="s">
        <v>853</v>
      </c>
      <c r="CT42" s="286" t="s">
        <v>853</v>
      </c>
      <c r="CU42" s="286" t="s">
        <v>853</v>
      </c>
      <c r="CV42" s="286" t="s">
        <v>853</v>
      </c>
      <c r="CW42" s="286" t="s">
        <v>853</v>
      </c>
      <c r="CX42" s="286" t="s">
        <v>853</v>
      </c>
      <c r="CY42" s="286" t="s">
        <v>853</v>
      </c>
      <c r="CZ42" s="286" t="s">
        <v>853</v>
      </c>
      <c r="DA42" s="283">
        <v>0</v>
      </c>
      <c r="DB42" s="286" t="s">
        <v>853</v>
      </c>
      <c r="DC42" s="286" t="s">
        <v>853</v>
      </c>
      <c r="DD42" s="286" t="s">
        <v>853</v>
      </c>
      <c r="DE42" s="286" t="s">
        <v>853</v>
      </c>
      <c r="DF42" s="286" t="s">
        <v>853</v>
      </c>
      <c r="DG42" s="286" t="s">
        <v>853</v>
      </c>
      <c r="DH42" s="286" t="s">
        <v>853</v>
      </c>
      <c r="DI42" s="283">
        <v>0</v>
      </c>
      <c r="DJ42" s="283">
        <f t="shared" si="44"/>
        <v>0</v>
      </c>
      <c r="DK42" s="286" t="s">
        <v>853</v>
      </c>
      <c r="DL42" s="286" t="s">
        <v>853</v>
      </c>
      <c r="DM42" s="286" t="s">
        <v>853</v>
      </c>
      <c r="DN42" s="286" t="s">
        <v>853</v>
      </c>
      <c r="DO42" s="286" t="s">
        <v>853</v>
      </c>
      <c r="DP42" s="286" t="s">
        <v>853</v>
      </c>
      <c r="DQ42" s="286" t="s">
        <v>853</v>
      </c>
      <c r="DR42" s="286" t="s">
        <v>853</v>
      </c>
      <c r="DS42" s="286" t="s">
        <v>853</v>
      </c>
      <c r="DT42" s="286" t="s">
        <v>853</v>
      </c>
      <c r="DU42" s="286" t="s">
        <v>853</v>
      </c>
      <c r="DV42" s="283">
        <v>0</v>
      </c>
      <c r="DW42" s="286" t="s">
        <v>853</v>
      </c>
      <c r="DX42" s="286" t="s">
        <v>853</v>
      </c>
      <c r="DY42" s="286" t="s">
        <v>853</v>
      </c>
      <c r="DZ42" s="283">
        <v>0</v>
      </c>
      <c r="EA42" s="286" t="s">
        <v>853</v>
      </c>
      <c r="EB42" s="286" t="s">
        <v>853</v>
      </c>
      <c r="EC42" s="286" t="s">
        <v>853</v>
      </c>
      <c r="ED42" s="286" t="s">
        <v>853</v>
      </c>
      <c r="EE42" s="283">
        <v>0</v>
      </c>
      <c r="EF42" s="283">
        <f t="shared" si="45"/>
        <v>0</v>
      </c>
      <c r="EG42" s="283">
        <v>0</v>
      </c>
      <c r="EH42" s="286" t="s">
        <v>853</v>
      </c>
      <c r="EI42" s="286" t="s">
        <v>853</v>
      </c>
      <c r="EJ42" s="283">
        <v>0</v>
      </c>
      <c r="EK42" s="286" t="s">
        <v>853</v>
      </c>
      <c r="EL42" s="286" t="s">
        <v>853</v>
      </c>
      <c r="EM42" s="286" t="s">
        <v>853</v>
      </c>
      <c r="EN42" s="283">
        <v>0</v>
      </c>
      <c r="EO42" s="283">
        <v>0</v>
      </c>
      <c r="EP42" s="283">
        <v>0</v>
      </c>
      <c r="EQ42" s="286" t="s">
        <v>853</v>
      </c>
      <c r="ER42" s="286" t="s">
        <v>853</v>
      </c>
      <c r="ES42" s="286" t="s">
        <v>853</v>
      </c>
      <c r="ET42" s="286" t="s">
        <v>853</v>
      </c>
      <c r="EU42" s="283">
        <v>0</v>
      </c>
      <c r="EV42" s="283">
        <v>0</v>
      </c>
      <c r="EW42" s="286" t="s">
        <v>853</v>
      </c>
      <c r="EX42" s="286" t="s">
        <v>853</v>
      </c>
      <c r="EY42" s="286" t="s">
        <v>853</v>
      </c>
      <c r="EZ42" s="283">
        <v>0</v>
      </c>
      <c r="FA42" s="283">
        <v>0</v>
      </c>
      <c r="FB42" s="283">
        <f t="shared" si="46"/>
        <v>764</v>
      </c>
      <c r="FC42" s="283">
        <v>80</v>
      </c>
      <c r="FD42" s="283">
        <v>0</v>
      </c>
      <c r="FE42" s="283">
        <v>0</v>
      </c>
      <c r="FF42" s="283">
        <v>211</v>
      </c>
      <c r="FG42" s="283">
        <v>213</v>
      </c>
      <c r="FH42" s="283">
        <v>37</v>
      </c>
      <c r="FI42" s="283">
        <v>0</v>
      </c>
      <c r="FJ42" s="283">
        <v>0</v>
      </c>
      <c r="FK42" s="283">
        <v>0</v>
      </c>
      <c r="FL42" s="283">
        <v>0</v>
      </c>
      <c r="FM42" s="283">
        <v>75</v>
      </c>
      <c r="FN42" s="283">
        <v>0</v>
      </c>
      <c r="FO42" s="283">
        <v>0</v>
      </c>
      <c r="FP42" s="286" t="s">
        <v>853</v>
      </c>
      <c r="FQ42" s="286" t="s">
        <v>853</v>
      </c>
      <c r="FR42" s="286" t="s">
        <v>853</v>
      </c>
      <c r="FS42" s="283">
        <v>0</v>
      </c>
      <c r="FT42" s="283">
        <v>0</v>
      </c>
      <c r="FU42" s="283">
        <v>0</v>
      </c>
      <c r="FV42" s="283">
        <v>0</v>
      </c>
      <c r="FW42" s="283">
        <v>148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1541</v>
      </c>
      <c r="E43" s="283">
        <f t="shared" si="48"/>
        <v>0</v>
      </c>
      <c r="F43" s="283">
        <f t="shared" si="49"/>
        <v>0</v>
      </c>
      <c r="G43" s="283">
        <f t="shared" si="50"/>
        <v>0</v>
      </c>
      <c r="H43" s="283">
        <f t="shared" si="51"/>
        <v>126</v>
      </c>
      <c r="I43" s="283">
        <f t="shared" si="52"/>
        <v>13</v>
      </c>
      <c r="J43" s="283">
        <f t="shared" si="53"/>
        <v>0</v>
      </c>
      <c r="K43" s="283">
        <f t="shared" si="54"/>
        <v>0</v>
      </c>
      <c r="L43" s="283">
        <f t="shared" si="55"/>
        <v>0</v>
      </c>
      <c r="M43" s="283">
        <f t="shared" si="56"/>
        <v>0</v>
      </c>
      <c r="N43" s="283">
        <f t="shared" si="57"/>
        <v>0</v>
      </c>
      <c r="O43" s="283">
        <f t="shared" si="58"/>
        <v>0</v>
      </c>
      <c r="P43" s="283">
        <f t="shared" si="59"/>
        <v>0</v>
      </c>
      <c r="Q43" s="283">
        <f t="shared" si="60"/>
        <v>0</v>
      </c>
      <c r="R43" s="283">
        <f t="shared" si="61"/>
        <v>763</v>
      </c>
      <c r="S43" s="283">
        <f t="shared" si="62"/>
        <v>0</v>
      </c>
      <c r="T43" s="283">
        <f t="shared" si="63"/>
        <v>0</v>
      </c>
      <c r="U43" s="283">
        <f t="shared" si="64"/>
        <v>0</v>
      </c>
      <c r="V43" s="283">
        <f t="shared" si="65"/>
        <v>0</v>
      </c>
      <c r="W43" s="283">
        <f t="shared" si="66"/>
        <v>0</v>
      </c>
      <c r="X43" s="283">
        <f t="shared" si="67"/>
        <v>0</v>
      </c>
      <c r="Y43" s="283">
        <f t="shared" si="68"/>
        <v>639</v>
      </c>
      <c r="Z43" s="283">
        <f t="shared" si="40"/>
        <v>1402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853</v>
      </c>
      <c r="AM43" s="286" t="s">
        <v>853</v>
      </c>
      <c r="AN43" s="283">
        <v>763</v>
      </c>
      <c r="AO43" s="286" t="s">
        <v>853</v>
      </c>
      <c r="AP43" s="286" t="s">
        <v>853</v>
      </c>
      <c r="AQ43" s="283">
        <v>0</v>
      </c>
      <c r="AR43" s="286" t="s">
        <v>853</v>
      </c>
      <c r="AS43" s="283">
        <v>0</v>
      </c>
      <c r="AT43" s="286" t="s">
        <v>853</v>
      </c>
      <c r="AU43" s="283">
        <v>639</v>
      </c>
      <c r="AV43" s="283">
        <f t="shared" si="41"/>
        <v>22</v>
      </c>
      <c r="AW43" s="283">
        <v>0</v>
      </c>
      <c r="AX43" s="283">
        <v>0</v>
      </c>
      <c r="AY43" s="283">
        <v>0</v>
      </c>
      <c r="AZ43" s="283">
        <v>22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853</v>
      </c>
      <c r="BI43" s="286" t="s">
        <v>853</v>
      </c>
      <c r="BJ43" s="286" t="s">
        <v>853</v>
      </c>
      <c r="BK43" s="286" t="s">
        <v>853</v>
      </c>
      <c r="BL43" s="286" t="s">
        <v>853</v>
      </c>
      <c r="BM43" s="286" t="s">
        <v>853</v>
      </c>
      <c r="BN43" s="286" t="s">
        <v>853</v>
      </c>
      <c r="BO43" s="286" t="s">
        <v>853</v>
      </c>
      <c r="BP43" s="286" t="s">
        <v>853</v>
      </c>
      <c r="BQ43" s="283">
        <v>0</v>
      </c>
      <c r="BR43" s="283">
        <f t="shared" si="42"/>
        <v>0</v>
      </c>
      <c r="BS43" s="286" t="s">
        <v>853</v>
      </c>
      <c r="BT43" s="286" t="s">
        <v>853</v>
      </c>
      <c r="BU43" s="286" t="s">
        <v>853</v>
      </c>
      <c r="BV43" s="286" t="s">
        <v>853</v>
      </c>
      <c r="BW43" s="286" t="s">
        <v>853</v>
      </c>
      <c r="BX43" s="286" t="s">
        <v>853</v>
      </c>
      <c r="BY43" s="286" t="s">
        <v>853</v>
      </c>
      <c r="BZ43" s="286" t="s">
        <v>853</v>
      </c>
      <c r="CA43" s="286" t="s">
        <v>853</v>
      </c>
      <c r="CB43" s="286" t="s">
        <v>853</v>
      </c>
      <c r="CC43" s="286" t="s">
        <v>853</v>
      </c>
      <c r="CD43" s="283">
        <v>0</v>
      </c>
      <c r="CE43" s="286" t="s">
        <v>853</v>
      </c>
      <c r="CF43" s="286" t="s">
        <v>853</v>
      </c>
      <c r="CG43" s="286" t="s">
        <v>853</v>
      </c>
      <c r="CH43" s="286" t="s">
        <v>853</v>
      </c>
      <c r="CI43" s="286" t="s">
        <v>853</v>
      </c>
      <c r="CJ43" s="286" t="s">
        <v>853</v>
      </c>
      <c r="CK43" s="286" t="s">
        <v>853</v>
      </c>
      <c r="CL43" s="286" t="s">
        <v>853</v>
      </c>
      <c r="CM43" s="283">
        <v>0</v>
      </c>
      <c r="CN43" s="283">
        <f t="shared" si="43"/>
        <v>0</v>
      </c>
      <c r="CO43" s="286" t="s">
        <v>853</v>
      </c>
      <c r="CP43" s="286" t="s">
        <v>853</v>
      </c>
      <c r="CQ43" s="286" t="s">
        <v>853</v>
      </c>
      <c r="CR43" s="286" t="s">
        <v>853</v>
      </c>
      <c r="CS43" s="286" t="s">
        <v>853</v>
      </c>
      <c r="CT43" s="286" t="s">
        <v>853</v>
      </c>
      <c r="CU43" s="286" t="s">
        <v>853</v>
      </c>
      <c r="CV43" s="286" t="s">
        <v>853</v>
      </c>
      <c r="CW43" s="286" t="s">
        <v>853</v>
      </c>
      <c r="CX43" s="286" t="s">
        <v>853</v>
      </c>
      <c r="CY43" s="286" t="s">
        <v>853</v>
      </c>
      <c r="CZ43" s="286" t="s">
        <v>853</v>
      </c>
      <c r="DA43" s="283">
        <v>0</v>
      </c>
      <c r="DB43" s="286" t="s">
        <v>853</v>
      </c>
      <c r="DC43" s="286" t="s">
        <v>853</v>
      </c>
      <c r="DD43" s="286" t="s">
        <v>853</v>
      </c>
      <c r="DE43" s="286" t="s">
        <v>853</v>
      </c>
      <c r="DF43" s="286" t="s">
        <v>853</v>
      </c>
      <c r="DG43" s="286" t="s">
        <v>853</v>
      </c>
      <c r="DH43" s="286" t="s">
        <v>853</v>
      </c>
      <c r="DI43" s="283">
        <v>0</v>
      </c>
      <c r="DJ43" s="283">
        <f t="shared" si="44"/>
        <v>0</v>
      </c>
      <c r="DK43" s="286" t="s">
        <v>853</v>
      </c>
      <c r="DL43" s="286" t="s">
        <v>853</v>
      </c>
      <c r="DM43" s="286" t="s">
        <v>853</v>
      </c>
      <c r="DN43" s="286" t="s">
        <v>853</v>
      </c>
      <c r="DO43" s="286" t="s">
        <v>853</v>
      </c>
      <c r="DP43" s="286" t="s">
        <v>853</v>
      </c>
      <c r="DQ43" s="286" t="s">
        <v>853</v>
      </c>
      <c r="DR43" s="286" t="s">
        <v>853</v>
      </c>
      <c r="DS43" s="286" t="s">
        <v>853</v>
      </c>
      <c r="DT43" s="286" t="s">
        <v>853</v>
      </c>
      <c r="DU43" s="286" t="s">
        <v>853</v>
      </c>
      <c r="DV43" s="283">
        <v>0</v>
      </c>
      <c r="DW43" s="286" t="s">
        <v>853</v>
      </c>
      <c r="DX43" s="286" t="s">
        <v>853</v>
      </c>
      <c r="DY43" s="286" t="s">
        <v>853</v>
      </c>
      <c r="DZ43" s="283">
        <v>0</v>
      </c>
      <c r="EA43" s="286" t="s">
        <v>853</v>
      </c>
      <c r="EB43" s="286" t="s">
        <v>853</v>
      </c>
      <c r="EC43" s="286" t="s">
        <v>853</v>
      </c>
      <c r="ED43" s="286" t="s">
        <v>853</v>
      </c>
      <c r="EE43" s="283">
        <v>0</v>
      </c>
      <c r="EF43" s="283">
        <f t="shared" si="45"/>
        <v>0</v>
      </c>
      <c r="EG43" s="283">
        <v>0</v>
      </c>
      <c r="EH43" s="286" t="s">
        <v>853</v>
      </c>
      <c r="EI43" s="286" t="s">
        <v>853</v>
      </c>
      <c r="EJ43" s="283">
        <v>0</v>
      </c>
      <c r="EK43" s="286" t="s">
        <v>853</v>
      </c>
      <c r="EL43" s="286" t="s">
        <v>853</v>
      </c>
      <c r="EM43" s="286" t="s">
        <v>853</v>
      </c>
      <c r="EN43" s="283">
        <v>0</v>
      </c>
      <c r="EO43" s="283">
        <v>0</v>
      </c>
      <c r="EP43" s="283">
        <v>0</v>
      </c>
      <c r="EQ43" s="286" t="s">
        <v>853</v>
      </c>
      <c r="ER43" s="286" t="s">
        <v>853</v>
      </c>
      <c r="ES43" s="286" t="s">
        <v>853</v>
      </c>
      <c r="ET43" s="286" t="s">
        <v>853</v>
      </c>
      <c r="EU43" s="283">
        <v>0</v>
      </c>
      <c r="EV43" s="283">
        <v>0</v>
      </c>
      <c r="EW43" s="286" t="s">
        <v>853</v>
      </c>
      <c r="EX43" s="286" t="s">
        <v>853</v>
      </c>
      <c r="EY43" s="286" t="s">
        <v>853</v>
      </c>
      <c r="EZ43" s="283">
        <v>0</v>
      </c>
      <c r="FA43" s="283">
        <v>0</v>
      </c>
      <c r="FB43" s="283">
        <f t="shared" si="46"/>
        <v>117</v>
      </c>
      <c r="FC43" s="283">
        <v>0</v>
      </c>
      <c r="FD43" s="283">
        <v>0</v>
      </c>
      <c r="FE43" s="283">
        <v>0</v>
      </c>
      <c r="FF43" s="283">
        <v>104</v>
      </c>
      <c r="FG43" s="283">
        <v>13</v>
      </c>
      <c r="FH43" s="283">
        <v>0</v>
      </c>
      <c r="FI43" s="283">
        <v>0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853</v>
      </c>
      <c r="FQ43" s="286" t="s">
        <v>853</v>
      </c>
      <c r="FR43" s="286" t="s">
        <v>853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2013</v>
      </c>
      <c r="E44" s="283">
        <f t="shared" si="48"/>
        <v>0</v>
      </c>
      <c r="F44" s="283">
        <f t="shared" si="49"/>
        <v>0</v>
      </c>
      <c r="G44" s="283">
        <f t="shared" si="50"/>
        <v>0</v>
      </c>
      <c r="H44" s="283">
        <f t="shared" si="51"/>
        <v>155</v>
      </c>
      <c r="I44" s="283">
        <f t="shared" si="52"/>
        <v>158</v>
      </c>
      <c r="J44" s="283">
        <f t="shared" si="53"/>
        <v>0</v>
      </c>
      <c r="K44" s="283">
        <f t="shared" si="54"/>
        <v>0</v>
      </c>
      <c r="L44" s="283">
        <f t="shared" si="55"/>
        <v>0</v>
      </c>
      <c r="M44" s="283">
        <f t="shared" si="56"/>
        <v>0</v>
      </c>
      <c r="N44" s="283">
        <f t="shared" si="57"/>
        <v>0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1670</v>
      </c>
      <c r="S44" s="283">
        <f t="shared" si="62"/>
        <v>0</v>
      </c>
      <c r="T44" s="283">
        <f t="shared" si="63"/>
        <v>0</v>
      </c>
      <c r="U44" s="283">
        <f t="shared" si="64"/>
        <v>0</v>
      </c>
      <c r="V44" s="283">
        <f t="shared" si="65"/>
        <v>0</v>
      </c>
      <c r="W44" s="283">
        <f t="shared" si="66"/>
        <v>0</v>
      </c>
      <c r="X44" s="283">
        <f t="shared" si="67"/>
        <v>0</v>
      </c>
      <c r="Y44" s="283">
        <f t="shared" si="68"/>
        <v>30</v>
      </c>
      <c r="Z44" s="283">
        <f t="shared" si="40"/>
        <v>1672</v>
      </c>
      <c r="AA44" s="283">
        <v>0</v>
      </c>
      <c r="AB44" s="283">
        <v>0</v>
      </c>
      <c r="AC44" s="283">
        <v>0</v>
      </c>
      <c r="AD44" s="283">
        <v>2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853</v>
      </c>
      <c r="AM44" s="286" t="s">
        <v>853</v>
      </c>
      <c r="AN44" s="283">
        <v>1670</v>
      </c>
      <c r="AO44" s="286" t="s">
        <v>853</v>
      </c>
      <c r="AP44" s="286" t="s">
        <v>853</v>
      </c>
      <c r="AQ44" s="283">
        <v>0</v>
      </c>
      <c r="AR44" s="286" t="s">
        <v>853</v>
      </c>
      <c r="AS44" s="283">
        <v>0</v>
      </c>
      <c r="AT44" s="286" t="s">
        <v>853</v>
      </c>
      <c r="AU44" s="283">
        <v>0</v>
      </c>
      <c r="AV44" s="283">
        <f t="shared" si="41"/>
        <v>166</v>
      </c>
      <c r="AW44" s="283">
        <v>0</v>
      </c>
      <c r="AX44" s="283">
        <v>0</v>
      </c>
      <c r="AY44" s="283">
        <v>0</v>
      </c>
      <c r="AZ44" s="283">
        <v>153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853</v>
      </c>
      <c r="BI44" s="286" t="s">
        <v>853</v>
      </c>
      <c r="BJ44" s="286" t="s">
        <v>853</v>
      </c>
      <c r="BK44" s="286" t="s">
        <v>853</v>
      </c>
      <c r="BL44" s="286" t="s">
        <v>853</v>
      </c>
      <c r="BM44" s="286" t="s">
        <v>853</v>
      </c>
      <c r="BN44" s="286" t="s">
        <v>853</v>
      </c>
      <c r="BO44" s="286" t="s">
        <v>853</v>
      </c>
      <c r="BP44" s="286" t="s">
        <v>853</v>
      </c>
      <c r="BQ44" s="283">
        <v>13</v>
      </c>
      <c r="BR44" s="283">
        <f t="shared" si="42"/>
        <v>0</v>
      </c>
      <c r="BS44" s="286" t="s">
        <v>853</v>
      </c>
      <c r="BT44" s="286" t="s">
        <v>853</v>
      </c>
      <c r="BU44" s="286" t="s">
        <v>853</v>
      </c>
      <c r="BV44" s="286" t="s">
        <v>853</v>
      </c>
      <c r="BW44" s="286" t="s">
        <v>853</v>
      </c>
      <c r="BX44" s="286" t="s">
        <v>853</v>
      </c>
      <c r="BY44" s="286" t="s">
        <v>853</v>
      </c>
      <c r="BZ44" s="286" t="s">
        <v>853</v>
      </c>
      <c r="CA44" s="286" t="s">
        <v>853</v>
      </c>
      <c r="CB44" s="286" t="s">
        <v>853</v>
      </c>
      <c r="CC44" s="286" t="s">
        <v>853</v>
      </c>
      <c r="CD44" s="283">
        <v>0</v>
      </c>
      <c r="CE44" s="286" t="s">
        <v>853</v>
      </c>
      <c r="CF44" s="286" t="s">
        <v>853</v>
      </c>
      <c r="CG44" s="286" t="s">
        <v>853</v>
      </c>
      <c r="CH44" s="286" t="s">
        <v>853</v>
      </c>
      <c r="CI44" s="286" t="s">
        <v>853</v>
      </c>
      <c r="CJ44" s="286" t="s">
        <v>853</v>
      </c>
      <c r="CK44" s="286" t="s">
        <v>853</v>
      </c>
      <c r="CL44" s="286" t="s">
        <v>853</v>
      </c>
      <c r="CM44" s="283">
        <v>0</v>
      </c>
      <c r="CN44" s="283">
        <f t="shared" si="43"/>
        <v>0</v>
      </c>
      <c r="CO44" s="286" t="s">
        <v>853</v>
      </c>
      <c r="CP44" s="286" t="s">
        <v>853</v>
      </c>
      <c r="CQ44" s="286" t="s">
        <v>853</v>
      </c>
      <c r="CR44" s="286" t="s">
        <v>853</v>
      </c>
      <c r="CS44" s="286" t="s">
        <v>853</v>
      </c>
      <c r="CT44" s="286" t="s">
        <v>853</v>
      </c>
      <c r="CU44" s="286" t="s">
        <v>853</v>
      </c>
      <c r="CV44" s="286" t="s">
        <v>853</v>
      </c>
      <c r="CW44" s="286" t="s">
        <v>853</v>
      </c>
      <c r="CX44" s="286" t="s">
        <v>853</v>
      </c>
      <c r="CY44" s="286" t="s">
        <v>853</v>
      </c>
      <c r="CZ44" s="286" t="s">
        <v>853</v>
      </c>
      <c r="DA44" s="283">
        <v>0</v>
      </c>
      <c r="DB44" s="286" t="s">
        <v>853</v>
      </c>
      <c r="DC44" s="286" t="s">
        <v>853</v>
      </c>
      <c r="DD44" s="286" t="s">
        <v>853</v>
      </c>
      <c r="DE44" s="286" t="s">
        <v>853</v>
      </c>
      <c r="DF44" s="286" t="s">
        <v>853</v>
      </c>
      <c r="DG44" s="286" t="s">
        <v>853</v>
      </c>
      <c r="DH44" s="286" t="s">
        <v>853</v>
      </c>
      <c r="DI44" s="283">
        <v>0</v>
      </c>
      <c r="DJ44" s="283">
        <f t="shared" si="44"/>
        <v>0</v>
      </c>
      <c r="DK44" s="286" t="s">
        <v>853</v>
      </c>
      <c r="DL44" s="286" t="s">
        <v>853</v>
      </c>
      <c r="DM44" s="286" t="s">
        <v>853</v>
      </c>
      <c r="DN44" s="286" t="s">
        <v>853</v>
      </c>
      <c r="DO44" s="286" t="s">
        <v>853</v>
      </c>
      <c r="DP44" s="286" t="s">
        <v>853</v>
      </c>
      <c r="DQ44" s="286" t="s">
        <v>853</v>
      </c>
      <c r="DR44" s="286" t="s">
        <v>853</v>
      </c>
      <c r="DS44" s="286" t="s">
        <v>853</v>
      </c>
      <c r="DT44" s="286" t="s">
        <v>853</v>
      </c>
      <c r="DU44" s="286" t="s">
        <v>853</v>
      </c>
      <c r="DV44" s="283">
        <v>0</v>
      </c>
      <c r="DW44" s="286" t="s">
        <v>853</v>
      </c>
      <c r="DX44" s="286" t="s">
        <v>853</v>
      </c>
      <c r="DY44" s="286" t="s">
        <v>853</v>
      </c>
      <c r="DZ44" s="283">
        <v>0</v>
      </c>
      <c r="EA44" s="286" t="s">
        <v>853</v>
      </c>
      <c r="EB44" s="286" t="s">
        <v>853</v>
      </c>
      <c r="EC44" s="286" t="s">
        <v>853</v>
      </c>
      <c r="ED44" s="286" t="s">
        <v>853</v>
      </c>
      <c r="EE44" s="283">
        <v>0</v>
      </c>
      <c r="EF44" s="283">
        <f t="shared" si="45"/>
        <v>0</v>
      </c>
      <c r="EG44" s="283">
        <v>0</v>
      </c>
      <c r="EH44" s="286" t="s">
        <v>853</v>
      </c>
      <c r="EI44" s="286" t="s">
        <v>853</v>
      </c>
      <c r="EJ44" s="283">
        <v>0</v>
      </c>
      <c r="EK44" s="286" t="s">
        <v>853</v>
      </c>
      <c r="EL44" s="286" t="s">
        <v>853</v>
      </c>
      <c r="EM44" s="286" t="s">
        <v>853</v>
      </c>
      <c r="EN44" s="283">
        <v>0</v>
      </c>
      <c r="EO44" s="283">
        <v>0</v>
      </c>
      <c r="EP44" s="283">
        <v>0</v>
      </c>
      <c r="EQ44" s="286" t="s">
        <v>853</v>
      </c>
      <c r="ER44" s="286" t="s">
        <v>853</v>
      </c>
      <c r="ES44" s="286" t="s">
        <v>853</v>
      </c>
      <c r="ET44" s="286" t="s">
        <v>853</v>
      </c>
      <c r="EU44" s="283">
        <v>0</v>
      </c>
      <c r="EV44" s="283">
        <v>0</v>
      </c>
      <c r="EW44" s="286" t="s">
        <v>853</v>
      </c>
      <c r="EX44" s="286" t="s">
        <v>853</v>
      </c>
      <c r="EY44" s="286" t="s">
        <v>853</v>
      </c>
      <c r="EZ44" s="283">
        <v>0</v>
      </c>
      <c r="FA44" s="283">
        <v>0</v>
      </c>
      <c r="FB44" s="283">
        <f t="shared" si="46"/>
        <v>175</v>
      </c>
      <c r="FC44" s="283">
        <v>0</v>
      </c>
      <c r="FD44" s="283">
        <v>0</v>
      </c>
      <c r="FE44" s="283">
        <v>0</v>
      </c>
      <c r="FF44" s="283">
        <v>0</v>
      </c>
      <c r="FG44" s="283">
        <v>158</v>
      </c>
      <c r="FH44" s="283">
        <v>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853</v>
      </c>
      <c r="FQ44" s="286" t="s">
        <v>853</v>
      </c>
      <c r="FR44" s="286" t="s">
        <v>853</v>
      </c>
      <c r="FS44" s="283">
        <v>0</v>
      </c>
      <c r="FT44" s="283">
        <v>0</v>
      </c>
      <c r="FU44" s="283">
        <v>0</v>
      </c>
      <c r="FV44" s="283">
        <v>0</v>
      </c>
      <c r="FW44" s="283">
        <v>17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762</v>
      </c>
      <c r="E45" s="283">
        <f t="shared" si="48"/>
        <v>0</v>
      </c>
      <c r="F45" s="283">
        <f t="shared" si="49"/>
        <v>0</v>
      </c>
      <c r="G45" s="283">
        <f t="shared" si="50"/>
        <v>0</v>
      </c>
      <c r="H45" s="283">
        <f t="shared" si="51"/>
        <v>188</v>
      </c>
      <c r="I45" s="283">
        <f t="shared" si="52"/>
        <v>135</v>
      </c>
      <c r="J45" s="283">
        <f t="shared" si="53"/>
        <v>5</v>
      </c>
      <c r="K45" s="283">
        <f t="shared" si="54"/>
        <v>0</v>
      </c>
      <c r="L45" s="283">
        <f t="shared" si="55"/>
        <v>0</v>
      </c>
      <c r="M45" s="283">
        <f t="shared" si="56"/>
        <v>0</v>
      </c>
      <c r="N45" s="283">
        <f t="shared" si="57"/>
        <v>0</v>
      </c>
      <c r="O45" s="283">
        <f t="shared" si="58"/>
        <v>0</v>
      </c>
      <c r="P45" s="283">
        <f t="shared" si="59"/>
        <v>0</v>
      </c>
      <c r="Q45" s="283">
        <f t="shared" si="60"/>
        <v>0</v>
      </c>
      <c r="R45" s="283">
        <f t="shared" si="61"/>
        <v>0</v>
      </c>
      <c r="S45" s="283">
        <f t="shared" si="62"/>
        <v>0</v>
      </c>
      <c r="T45" s="283">
        <f t="shared" si="63"/>
        <v>0</v>
      </c>
      <c r="U45" s="283">
        <f t="shared" si="64"/>
        <v>434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0</v>
      </c>
      <c r="Z45" s="283">
        <f t="shared" si="40"/>
        <v>434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853</v>
      </c>
      <c r="AM45" s="286" t="s">
        <v>853</v>
      </c>
      <c r="AN45" s="283">
        <v>0</v>
      </c>
      <c r="AO45" s="286" t="s">
        <v>853</v>
      </c>
      <c r="AP45" s="286" t="s">
        <v>853</v>
      </c>
      <c r="AQ45" s="283">
        <v>434</v>
      </c>
      <c r="AR45" s="286" t="s">
        <v>853</v>
      </c>
      <c r="AS45" s="283">
        <v>0</v>
      </c>
      <c r="AT45" s="286" t="s">
        <v>853</v>
      </c>
      <c r="AU45" s="283">
        <v>0</v>
      </c>
      <c r="AV45" s="283">
        <f t="shared" si="41"/>
        <v>323</v>
      </c>
      <c r="AW45" s="283">
        <v>0</v>
      </c>
      <c r="AX45" s="283">
        <v>0</v>
      </c>
      <c r="AY45" s="283">
        <v>0</v>
      </c>
      <c r="AZ45" s="283">
        <v>188</v>
      </c>
      <c r="BA45" s="283">
        <v>135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853</v>
      </c>
      <c r="BI45" s="286" t="s">
        <v>853</v>
      </c>
      <c r="BJ45" s="286" t="s">
        <v>853</v>
      </c>
      <c r="BK45" s="286" t="s">
        <v>853</v>
      </c>
      <c r="BL45" s="286" t="s">
        <v>853</v>
      </c>
      <c r="BM45" s="286" t="s">
        <v>853</v>
      </c>
      <c r="BN45" s="286" t="s">
        <v>853</v>
      </c>
      <c r="BO45" s="286" t="s">
        <v>853</v>
      </c>
      <c r="BP45" s="286" t="s">
        <v>853</v>
      </c>
      <c r="BQ45" s="283">
        <v>0</v>
      </c>
      <c r="BR45" s="283">
        <f t="shared" si="42"/>
        <v>0</v>
      </c>
      <c r="BS45" s="286" t="s">
        <v>853</v>
      </c>
      <c r="BT45" s="286" t="s">
        <v>853</v>
      </c>
      <c r="BU45" s="286" t="s">
        <v>853</v>
      </c>
      <c r="BV45" s="286" t="s">
        <v>853</v>
      </c>
      <c r="BW45" s="286" t="s">
        <v>853</v>
      </c>
      <c r="BX45" s="286" t="s">
        <v>853</v>
      </c>
      <c r="BY45" s="286" t="s">
        <v>853</v>
      </c>
      <c r="BZ45" s="286" t="s">
        <v>853</v>
      </c>
      <c r="CA45" s="286" t="s">
        <v>853</v>
      </c>
      <c r="CB45" s="286" t="s">
        <v>853</v>
      </c>
      <c r="CC45" s="286" t="s">
        <v>853</v>
      </c>
      <c r="CD45" s="283">
        <v>0</v>
      </c>
      <c r="CE45" s="286" t="s">
        <v>853</v>
      </c>
      <c r="CF45" s="286" t="s">
        <v>853</v>
      </c>
      <c r="CG45" s="286" t="s">
        <v>853</v>
      </c>
      <c r="CH45" s="286" t="s">
        <v>853</v>
      </c>
      <c r="CI45" s="286" t="s">
        <v>853</v>
      </c>
      <c r="CJ45" s="286" t="s">
        <v>853</v>
      </c>
      <c r="CK45" s="286" t="s">
        <v>853</v>
      </c>
      <c r="CL45" s="286" t="s">
        <v>853</v>
      </c>
      <c r="CM45" s="283">
        <v>0</v>
      </c>
      <c r="CN45" s="283">
        <f t="shared" si="43"/>
        <v>0</v>
      </c>
      <c r="CO45" s="286" t="s">
        <v>853</v>
      </c>
      <c r="CP45" s="286" t="s">
        <v>853</v>
      </c>
      <c r="CQ45" s="286" t="s">
        <v>853</v>
      </c>
      <c r="CR45" s="286" t="s">
        <v>853</v>
      </c>
      <c r="CS45" s="286" t="s">
        <v>853</v>
      </c>
      <c r="CT45" s="286" t="s">
        <v>853</v>
      </c>
      <c r="CU45" s="286" t="s">
        <v>853</v>
      </c>
      <c r="CV45" s="286" t="s">
        <v>853</v>
      </c>
      <c r="CW45" s="286" t="s">
        <v>853</v>
      </c>
      <c r="CX45" s="286" t="s">
        <v>853</v>
      </c>
      <c r="CY45" s="286" t="s">
        <v>853</v>
      </c>
      <c r="CZ45" s="286" t="s">
        <v>853</v>
      </c>
      <c r="DA45" s="283">
        <v>0</v>
      </c>
      <c r="DB45" s="286" t="s">
        <v>853</v>
      </c>
      <c r="DC45" s="286" t="s">
        <v>853</v>
      </c>
      <c r="DD45" s="286" t="s">
        <v>853</v>
      </c>
      <c r="DE45" s="286" t="s">
        <v>853</v>
      </c>
      <c r="DF45" s="286" t="s">
        <v>853</v>
      </c>
      <c r="DG45" s="286" t="s">
        <v>853</v>
      </c>
      <c r="DH45" s="286" t="s">
        <v>853</v>
      </c>
      <c r="DI45" s="283">
        <v>0</v>
      </c>
      <c r="DJ45" s="283">
        <f t="shared" si="44"/>
        <v>0</v>
      </c>
      <c r="DK45" s="286" t="s">
        <v>853</v>
      </c>
      <c r="DL45" s="286" t="s">
        <v>853</v>
      </c>
      <c r="DM45" s="286" t="s">
        <v>853</v>
      </c>
      <c r="DN45" s="286" t="s">
        <v>853</v>
      </c>
      <c r="DO45" s="286" t="s">
        <v>853</v>
      </c>
      <c r="DP45" s="286" t="s">
        <v>853</v>
      </c>
      <c r="DQ45" s="286" t="s">
        <v>853</v>
      </c>
      <c r="DR45" s="286" t="s">
        <v>853</v>
      </c>
      <c r="DS45" s="286" t="s">
        <v>853</v>
      </c>
      <c r="DT45" s="286" t="s">
        <v>853</v>
      </c>
      <c r="DU45" s="286" t="s">
        <v>853</v>
      </c>
      <c r="DV45" s="283">
        <v>0</v>
      </c>
      <c r="DW45" s="286" t="s">
        <v>853</v>
      </c>
      <c r="DX45" s="286" t="s">
        <v>853</v>
      </c>
      <c r="DY45" s="286" t="s">
        <v>853</v>
      </c>
      <c r="DZ45" s="283">
        <v>0</v>
      </c>
      <c r="EA45" s="286" t="s">
        <v>853</v>
      </c>
      <c r="EB45" s="286" t="s">
        <v>853</v>
      </c>
      <c r="EC45" s="286" t="s">
        <v>853</v>
      </c>
      <c r="ED45" s="286" t="s">
        <v>853</v>
      </c>
      <c r="EE45" s="283">
        <v>0</v>
      </c>
      <c r="EF45" s="283">
        <f t="shared" si="45"/>
        <v>0</v>
      </c>
      <c r="EG45" s="283">
        <v>0</v>
      </c>
      <c r="EH45" s="286" t="s">
        <v>853</v>
      </c>
      <c r="EI45" s="286" t="s">
        <v>853</v>
      </c>
      <c r="EJ45" s="283">
        <v>0</v>
      </c>
      <c r="EK45" s="286" t="s">
        <v>853</v>
      </c>
      <c r="EL45" s="286" t="s">
        <v>853</v>
      </c>
      <c r="EM45" s="286" t="s">
        <v>853</v>
      </c>
      <c r="EN45" s="283">
        <v>0</v>
      </c>
      <c r="EO45" s="283">
        <v>0</v>
      </c>
      <c r="EP45" s="283">
        <v>0</v>
      </c>
      <c r="EQ45" s="286" t="s">
        <v>853</v>
      </c>
      <c r="ER45" s="286" t="s">
        <v>853</v>
      </c>
      <c r="ES45" s="286" t="s">
        <v>853</v>
      </c>
      <c r="ET45" s="286" t="s">
        <v>853</v>
      </c>
      <c r="EU45" s="283">
        <v>0</v>
      </c>
      <c r="EV45" s="283">
        <v>0</v>
      </c>
      <c r="EW45" s="286" t="s">
        <v>853</v>
      </c>
      <c r="EX45" s="286" t="s">
        <v>853</v>
      </c>
      <c r="EY45" s="286" t="s">
        <v>853</v>
      </c>
      <c r="EZ45" s="283">
        <v>0</v>
      </c>
      <c r="FA45" s="283">
        <v>0</v>
      </c>
      <c r="FB45" s="283">
        <f t="shared" si="46"/>
        <v>5</v>
      </c>
      <c r="FC45" s="283">
        <v>0</v>
      </c>
      <c r="FD45" s="283">
        <v>0</v>
      </c>
      <c r="FE45" s="283">
        <v>0</v>
      </c>
      <c r="FF45" s="283">
        <v>0</v>
      </c>
      <c r="FG45" s="283">
        <v>0</v>
      </c>
      <c r="FH45" s="283">
        <v>5</v>
      </c>
      <c r="FI45" s="283">
        <v>0</v>
      </c>
      <c r="FJ45" s="283">
        <v>0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853</v>
      </c>
      <c r="FQ45" s="286" t="s">
        <v>853</v>
      </c>
      <c r="FR45" s="286" t="s">
        <v>853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357</v>
      </c>
      <c r="E46" s="283">
        <f t="shared" si="48"/>
        <v>24</v>
      </c>
      <c r="F46" s="283">
        <f t="shared" si="49"/>
        <v>0</v>
      </c>
      <c r="G46" s="283">
        <f t="shared" si="50"/>
        <v>6</v>
      </c>
      <c r="H46" s="283">
        <f t="shared" si="51"/>
        <v>78</v>
      </c>
      <c r="I46" s="283">
        <f t="shared" si="52"/>
        <v>66</v>
      </c>
      <c r="J46" s="283">
        <f t="shared" si="53"/>
        <v>53</v>
      </c>
      <c r="K46" s="283">
        <f t="shared" si="54"/>
        <v>1</v>
      </c>
      <c r="L46" s="283">
        <f t="shared" si="55"/>
        <v>106</v>
      </c>
      <c r="M46" s="283">
        <f t="shared" si="56"/>
        <v>0</v>
      </c>
      <c r="N46" s="283">
        <f t="shared" si="57"/>
        <v>0</v>
      </c>
      <c r="O46" s="283">
        <f t="shared" si="58"/>
        <v>23</v>
      </c>
      <c r="P46" s="283">
        <f t="shared" si="59"/>
        <v>0</v>
      </c>
      <c r="Q46" s="283">
        <f t="shared" si="60"/>
        <v>0</v>
      </c>
      <c r="R46" s="283">
        <f t="shared" si="61"/>
        <v>0</v>
      </c>
      <c r="S46" s="283">
        <f t="shared" si="62"/>
        <v>0</v>
      </c>
      <c r="T46" s="283">
        <f t="shared" si="63"/>
        <v>0</v>
      </c>
      <c r="U46" s="283">
        <f t="shared" si="64"/>
        <v>0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0</v>
      </c>
      <c r="Z46" s="283">
        <f t="shared" si="40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853</v>
      </c>
      <c r="AM46" s="286" t="s">
        <v>853</v>
      </c>
      <c r="AN46" s="283">
        <v>0</v>
      </c>
      <c r="AO46" s="286" t="s">
        <v>853</v>
      </c>
      <c r="AP46" s="286" t="s">
        <v>853</v>
      </c>
      <c r="AQ46" s="283">
        <v>0</v>
      </c>
      <c r="AR46" s="286" t="s">
        <v>853</v>
      </c>
      <c r="AS46" s="283">
        <v>0</v>
      </c>
      <c r="AT46" s="286" t="s">
        <v>853</v>
      </c>
      <c r="AU46" s="283">
        <v>0</v>
      </c>
      <c r="AV46" s="283">
        <f t="shared" si="41"/>
        <v>40</v>
      </c>
      <c r="AW46" s="283">
        <v>0</v>
      </c>
      <c r="AX46" s="283">
        <v>0</v>
      </c>
      <c r="AY46" s="283">
        <v>0</v>
      </c>
      <c r="AZ46" s="283">
        <v>40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853</v>
      </c>
      <c r="BI46" s="286" t="s">
        <v>853</v>
      </c>
      <c r="BJ46" s="286" t="s">
        <v>853</v>
      </c>
      <c r="BK46" s="286" t="s">
        <v>853</v>
      </c>
      <c r="BL46" s="286" t="s">
        <v>853</v>
      </c>
      <c r="BM46" s="286" t="s">
        <v>853</v>
      </c>
      <c r="BN46" s="286" t="s">
        <v>853</v>
      </c>
      <c r="BO46" s="286" t="s">
        <v>853</v>
      </c>
      <c r="BP46" s="286" t="s">
        <v>853</v>
      </c>
      <c r="BQ46" s="283">
        <v>0</v>
      </c>
      <c r="BR46" s="283">
        <f t="shared" si="42"/>
        <v>0</v>
      </c>
      <c r="BS46" s="286" t="s">
        <v>853</v>
      </c>
      <c r="BT46" s="286" t="s">
        <v>853</v>
      </c>
      <c r="BU46" s="286" t="s">
        <v>853</v>
      </c>
      <c r="BV46" s="286" t="s">
        <v>853</v>
      </c>
      <c r="BW46" s="286" t="s">
        <v>853</v>
      </c>
      <c r="BX46" s="286" t="s">
        <v>853</v>
      </c>
      <c r="BY46" s="286" t="s">
        <v>853</v>
      </c>
      <c r="BZ46" s="286" t="s">
        <v>853</v>
      </c>
      <c r="CA46" s="286" t="s">
        <v>853</v>
      </c>
      <c r="CB46" s="286" t="s">
        <v>853</v>
      </c>
      <c r="CC46" s="286" t="s">
        <v>853</v>
      </c>
      <c r="CD46" s="283">
        <v>0</v>
      </c>
      <c r="CE46" s="286" t="s">
        <v>853</v>
      </c>
      <c r="CF46" s="286" t="s">
        <v>853</v>
      </c>
      <c r="CG46" s="286" t="s">
        <v>853</v>
      </c>
      <c r="CH46" s="286" t="s">
        <v>853</v>
      </c>
      <c r="CI46" s="286" t="s">
        <v>853</v>
      </c>
      <c r="CJ46" s="286" t="s">
        <v>853</v>
      </c>
      <c r="CK46" s="286" t="s">
        <v>853</v>
      </c>
      <c r="CL46" s="286" t="s">
        <v>853</v>
      </c>
      <c r="CM46" s="283">
        <v>0</v>
      </c>
      <c r="CN46" s="283">
        <f t="shared" si="43"/>
        <v>0</v>
      </c>
      <c r="CO46" s="286" t="s">
        <v>853</v>
      </c>
      <c r="CP46" s="286" t="s">
        <v>853</v>
      </c>
      <c r="CQ46" s="286" t="s">
        <v>853</v>
      </c>
      <c r="CR46" s="286" t="s">
        <v>853</v>
      </c>
      <c r="CS46" s="286" t="s">
        <v>853</v>
      </c>
      <c r="CT46" s="286" t="s">
        <v>853</v>
      </c>
      <c r="CU46" s="286" t="s">
        <v>853</v>
      </c>
      <c r="CV46" s="286" t="s">
        <v>853</v>
      </c>
      <c r="CW46" s="286" t="s">
        <v>853</v>
      </c>
      <c r="CX46" s="286" t="s">
        <v>853</v>
      </c>
      <c r="CY46" s="286" t="s">
        <v>853</v>
      </c>
      <c r="CZ46" s="286" t="s">
        <v>853</v>
      </c>
      <c r="DA46" s="283">
        <v>0</v>
      </c>
      <c r="DB46" s="286" t="s">
        <v>853</v>
      </c>
      <c r="DC46" s="286" t="s">
        <v>853</v>
      </c>
      <c r="DD46" s="286" t="s">
        <v>853</v>
      </c>
      <c r="DE46" s="286" t="s">
        <v>853</v>
      </c>
      <c r="DF46" s="286" t="s">
        <v>853</v>
      </c>
      <c r="DG46" s="286" t="s">
        <v>853</v>
      </c>
      <c r="DH46" s="286" t="s">
        <v>853</v>
      </c>
      <c r="DI46" s="283">
        <v>0</v>
      </c>
      <c r="DJ46" s="283">
        <f t="shared" si="44"/>
        <v>0</v>
      </c>
      <c r="DK46" s="286" t="s">
        <v>853</v>
      </c>
      <c r="DL46" s="286" t="s">
        <v>853</v>
      </c>
      <c r="DM46" s="286" t="s">
        <v>853</v>
      </c>
      <c r="DN46" s="286" t="s">
        <v>853</v>
      </c>
      <c r="DO46" s="286" t="s">
        <v>853</v>
      </c>
      <c r="DP46" s="286" t="s">
        <v>853</v>
      </c>
      <c r="DQ46" s="286" t="s">
        <v>853</v>
      </c>
      <c r="DR46" s="286" t="s">
        <v>853</v>
      </c>
      <c r="DS46" s="286" t="s">
        <v>853</v>
      </c>
      <c r="DT46" s="286" t="s">
        <v>853</v>
      </c>
      <c r="DU46" s="286" t="s">
        <v>853</v>
      </c>
      <c r="DV46" s="283">
        <v>0</v>
      </c>
      <c r="DW46" s="286" t="s">
        <v>853</v>
      </c>
      <c r="DX46" s="286" t="s">
        <v>853</v>
      </c>
      <c r="DY46" s="286" t="s">
        <v>853</v>
      </c>
      <c r="DZ46" s="283">
        <v>0</v>
      </c>
      <c r="EA46" s="286" t="s">
        <v>853</v>
      </c>
      <c r="EB46" s="286" t="s">
        <v>853</v>
      </c>
      <c r="EC46" s="286" t="s">
        <v>853</v>
      </c>
      <c r="ED46" s="286" t="s">
        <v>853</v>
      </c>
      <c r="EE46" s="283">
        <v>0</v>
      </c>
      <c r="EF46" s="283">
        <f t="shared" si="45"/>
        <v>0</v>
      </c>
      <c r="EG46" s="283">
        <v>0</v>
      </c>
      <c r="EH46" s="286" t="s">
        <v>853</v>
      </c>
      <c r="EI46" s="286" t="s">
        <v>853</v>
      </c>
      <c r="EJ46" s="283">
        <v>0</v>
      </c>
      <c r="EK46" s="286" t="s">
        <v>853</v>
      </c>
      <c r="EL46" s="286" t="s">
        <v>853</v>
      </c>
      <c r="EM46" s="286" t="s">
        <v>853</v>
      </c>
      <c r="EN46" s="283">
        <v>0</v>
      </c>
      <c r="EO46" s="283">
        <v>0</v>
      </c>
      <c r="EP46" s="283">
        <v>0</v>
      </c>
      <c r="EQ46" s="286" t="s">
        <v>853</v>
      </c>
      <c r="ER46" s="286" t="s">
        <v>853</v>
      </c>
      <c r="ES46" s="286" t="s">
        <v>853</v>
      </c>
      <c r="ET46" s="286" t="s">
        <v>853</v>
      </c>
      <c r="EU46" s="283">
        <v>0</v>
      </c>
      <c r="EV46" s="283">
        <v>0</v>
      </c>
      <c r="EW46" s="286" t="s">
        <v>853</v>
      </c>
      <c r="EX46" s="286" t="s">
        <v>853</v>
      </c>
      <c r="EY46" s="286" t="s">
        <v>853</v>
      </c>
      <c r="EZ46" s="283">
        <v>0</v>
      </c>
      <c r="FA46" s="283">
        <v>0</v>
      </c>
      <c r="FB46" s="283">
        <f t="shared" si="46"/>
        <v>317</v>
      </c>
      <c r="FC46" s="283">
        <v>24</v>
      </c>
      <c r="FD46" s="283">
        <v>0</v>
      </c>
      <c r="FE46" s="283">
        <v>6</v>
      </c>
      <c r="FF46" s="283">
        <v>38</v>
      </c>
      <c r="FG46" s="283">
        <v>66</v>
      </c>
      <c r="FH46" s="283">
        <v>53</v>
      </c>
      <c r="FI46" s="283">
        <v>1</v>
      </c>
      <c r="FJ46" s="283">
        <v>106</v>
      </c>
      <c r="FK46" s="283">
        <v>0</v>
      </c>
      <c r="FL46" s="283">
        <v>0</v>
      </c>
      <c r="FM46" s="283">
        <v>23</v>
      </c>
      <c r="FN46" s="283">
        <v>0</v>
      </c>
      <c r="FO46" s="283">
        <v>0</v>
      </c>
      <c r="FP46" s="286" t="s">
        <v>853</v>
      </c>
      <c r="FQ46" s="286" t="s">
        <v>853</v>
      </c>
      <c r="FR46" s="286" t="s">
        <v>853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149</v>
      </c>
      <c r="E47" s="283">
        <f t="shared" si="48"/>
        <v>0</v>
      </c>
      <c r="F47" s="283">
        <f t="shared" si="49"/>
        <v>0</v>
      </c>
      <c r="G47" s="283">
        <f t="shared" si="50"/>
        <v>0</v>
      </c>
      <c r="H47" s="283">
        <f t="shared" si="51"/>
        <v>59</v>
      </c>
      <c r="I47" s="283">
        <f t="shared" si="52"/>
        <v>42</v>
      </c>
      <c r="J47" s="283">
        <f t="shared" si="53"/>
        <v>16</v>
      </c>
      <c r="K47" s="283">
        <f t="shared" si="54"/>
        <v>0</v>
      </c>
      <c r="L47" s="283">
        <f t="shared" si="55"/>
        <v>32</v>
      </c>
      <c r="M47" s="283">
        <f t="shared" si="56"/>
        <v>0</v>
      </c>
      <c r="N47" s="283">
        <f t="shared" si="57"/>
        <v>0</v>
      </c>
      <c r="O47" s="283">
        <f t="shared" si="58"/>
        <v>0</v>
      </c>
      <c r="P47" s="283">
        <f t="shared" si="59"/>
        <v>0</v>
      </c>
      <c r="Q47" s="283">
        <f t="shared" si="60"/>
        <v>0</v>
      </c>
      <c r="R47" s="283">
        <f t="shared" si="61"/>
        <v>0</v>
      </c>
      <c r="S47" s="283">
        <f t="shared" si="62"/>
        <v>0</v>
      </c>
      <c r="T47" s="283">
        <f t="shared" si="63"/>
        <v>0</v>
      </c>
      <c r="U47" s="283">
        <f t="shared" si="64"/>
        <v>0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0</v>
      </c>
      <c r="Z47" s="283">
        <f t="shared" si="40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853</v>
      </c>
      <c r="AM47" s="286" t="s">
        <v>853</v>
      </c>
      <c r="AN47" s="283">
        <v>0</v>
      </c>
      <c r="AO47" s="286" t="s">
        <v>853</v>
      </c>
      <c r="AP47" s="286" t="s">
        <v>853</v>
      </c>
      <c r="AQ47" s="283">
        <v>0</v>
      </c>
      <c r="AR47" s="286" t="s">
        <v>853</v>
      </c>
      <c r="AS47" s="283">
        <v>0</v>
      </c>
      <c r="AT47" s="286" t="s">
        <v>853</v>
      </c>
      <c r="AU47" s="283">
        <v>0</v>
      </c>
      <c r="AV47" s="283">
        <f t="shared" si="41"/>
        <v>0</v>
      </c>
      <c r="AW47" s="283">
        <v>0</v>
      </c>
      <c r="AX47" s="283">
        <v>0</v>
      </c>
      <c r="AY47" s="283"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853</v>
      </c>
      <c r="BI47" s="286" t="s">
        <v>853</v>
      </c>
      <c r="BJ47" s="286" t="s">
        <v>853</v>
      </c>
      <c r="BK47" s="286" t="s">
        <v>853</v>
      </c>
      <c r="BL47" s="286" t="s">
        <v>853</v>
      </c>
      <c r="BM47" s="286" t="s">
        <v>853</v>
      </c>
      <c r="BN47" s="286" t="s">
        <v>853</v>
      </c>
      <c r="BO47" s="286" t="s">
        <v>853</v>
      </c>
      <c r="BP47" s="286" t="s">
        <v>853</v>
      </c>
      <c r="BQ47" s="283">
        <v>0</v>
      </c>
      <c r="BR47" s="283">
        <f t="shared" si="42"/>
        <v>0</v>
      </c>
      <c r="BS47" s="286" t="s">
        <v>853</v>
      </c>
      <c r="BT47" s="286" t="s">
        <v>853</v>
      </c>
      <c r="BU47" s="286" t="s">
        <v>853</v>
      </c>
      <c r="BV47" s="286" t="s">
        <v>853</v>
      </c>
      <c r="BW47" s="286" t="s">
        <v>853</v>
      </c>
      <c r="BX47" s="286" t="s">
        <v>853</v>
      </c>
      <c r="BY47" s="286" t="s">
        <v>853</v>
      </c>
      <c r="BZ47" s="286" t="s">
        <v>853</v>
      </c>
      <c r="CA47" s="286" t="s">
        <v>853</v>
      </c>
      <c r="CB47" s="286" t="s">
        <v>853</v>
      </c>
      <c r="CC47" s="286" t="s">
        <v>853</v>
      </c>
      <c r="CD47" s="283">
        <v>0</v>
      </c>
      <c r="CE47" s="286" t="s">
        <v>853</v>
      </c>
      <c r="CF47" s="286" t="s">
        <v>853</v>
      </c>
      <c r="CG47" s="286" t="s">
        <v>853</v>
      </c>
      <c r="CH47" s="286" t="s">
        <v>853</v>
      </c>
      <c r="CI47" s="286" t="s">
        <v>853</v>
      </c>
      <c r="CJ47" s="286" t="s">
        <v>853</v>
      </c>
      <c r="CK47" s="286" t="s">
        <v>853</v>
      </c>
      <c r="CL47" s="286" t="s">
        <v>853</v>
      </c>
      <c r="CM47" s="283">
        <v>0</v>
      </c>
      <c r="CN47" s="283">
        <f t="shared" si="43"/>
        <v>0</v>
      </c>
      <c r="CO47" s="286" t="s">
        <v>853</v>
      </c>
      <c r="CP47" s="286" t="s">
        <v>853</v>
      </c>
      <c r="CQ47" s="286" t="s">
        <v>853</v>
      </c>
      <c r="CR47" s="286" t="s">
        <v>853</v>
      </c>
      <c r="CS47" s="286" t="s">
        <v>853</v>
      </c>
      <c r="CT47" s="286" t="s">
        <v>853</v>
      </c>
      <c r="CU47" s="286" t="s">
        <v>853</v>
      </c>
      <c r="CV47" s="286" t="s">
        <v>853</v>
      </c>
      <c r="CW47" s="286" t="s">
        <v>853</v>
      </c>
      <c r="CX47" s="286" t="s">
        <v>853</v>
      </c>
      <c r="CY47" s="286" t="s">
        <v>853</v>
      </c>
      <c r="CZ47" s="286" t="s">
        <v>853</v>
      </c>
      <c r="DA47" s="283">
        <v>0</v>
      </c>
      <c r="DB47" s="286" t="s">
        <v>853</v>
      </c>
      <c r="DC47" s="286" t="s">
        <v>853</v>
      </c>
      <c r="DD47" s="286" t="s">
        <v>853</v>
      </c>
      <c r="DE47" s="286" t="s">
        <v>853</v>
      </c>
      <c r="DF47" s="286" t="s">
        <v>853</v>
      </c>
      <c r="DG47" s="286" t="s">
        <v>853</v>
      </c>
      <c r="DH47" s="286" t="s">
        <v>853</v>
      </c>
      <c r="DI47" s="283">
        <v>0</v>
      </c>
      <c r="DJ47" s="283">
        <f t="shared" si="44"/>
        <v>0</v>
      </c>
      <c r="DK47" s="286" t="s">
        <v>853</v>
      </c>
      <c r="DL47" s="286" t="s">
        <v>853</v>
      </c>
      <c r="DM47" s="286" t="s">
        <v>853</v>
      </c>
      <c r="DN47" s="286" t="s">
        <v>853</v>
      </c>
      <c r="DO47" s="286" t="s">
        <v>853</v>
      </c>
      <c r="DP47" s="286" t="s">
        <v>853</v>
      </c>
      <c r="DQ47" s="286" t="s">
        <v>853</v>
      </c>
      <c r="DR47" s="286" t="s">
        <v>853</v>
      </c>
      <c r="DS47" s="286" t="s">
        <v>853</v>
      </c>
      <c r="DT47" s="286" t="s">
        <v>853</v>
      </c>
      <c r="DU47" s="286" t="s">
        <v>853</v>
      </c>
      <c r="DV47" s="283">
        <v>0</v>
      </c>
      <c r="DW47" s="286" t="s">
        <v>853</v>
      </c>
      <c r="DX47" s="286" t="s">
        <v>853</v>
      </c>
      <c r="DY47" s="286" t="s">
        <v>853</v>
      </c>
      <c r="DZ47" s="283">
        <v>0</v>
      </c>
      <c r="EA47" s="286" t="s">
        <v>853</v>
      </c>
      <c r="EB47" s="286" t="s">
        <v>853</v>
      </c>
      <c r="EC47" s="286" t="s">
        <v>853</v>
      </c>
      <c r="ED47" s="286" t="s">
        <v>853</v>
      </c>
      <c r="EE47" s="283">
        <v>0</v>
      </c>
      <c r="EF47" s="283">
        <f t="shared" si="45"/>
        <v>0</v>
      </c>
      <c r="EG47" s="283">
        <v>0</v>
      </c>
      <c r="EH47" s="286" t="s">
        <v>853</v>
      </c>
      <c r="EI47" s="286" t="s">
        <v>853</v>
      </c>
      <c r="EJ47" s="283">
        <v>0</v>
      </c>
      <c r="EK47" s="286" t="s">
        <v>853</v>
      </c>
      <c r="EL47" s="286" t="s">
        <v>853</v>
      </c>
      <c r="EM47" s="286" t="s">
        <v>853</v>
      </c>
      <c r="EN47" s="283">
        <v>0</v>
      </c>
      <c r="EO47" s="283">
        <v>0</v>
      </c>
      <c r="EP47" s="283">
        <v>0</v>
      </c>
      <c r="EQ47" s="286" t="s">
        <v>853</v>
      </c>
      <c r="ER47" s="286" t="s">
        <v>853</v>
      </c>
      <c r="ES47" s="286" t="s">
        <v>853</v>
      </c>
      <c r="ET47" s="286" t="s">
        <v>853</v>
      </c>
      <c r="EU47" s="283">
        <v>0</v>
      </c>
      <c r="EV47" s="283">
        <v>0</v>
      </c>
      <c r="EW47" s="286" t="s">
        <v>853</v>
      </c>
      <c r="EX47" s="286" t="s">
        <v>853</v>
      </c>
      <c r="EY47" s="286" t="s">
        <v>853</v>
      </c>
      <c r="EZ47" s="283">
        <v>0</v>
      </c>
      <c r="FA47" s="283">
        <v>0</v>
      </c>
      <c r="FB47" s="283">
        <f t="shared" si="46"/>
        <v>149</v>
      </c>
      <c r="FC47" s="283">
        <v>0</v>
      </c>
      <c r="FD47" s="283">
        <v>0</v>
      </c>
      <c r="FE47" s="283">
        <v>0</v>
      </c>
      <c r="FF47" s="283">
        <v>59</v>
      </c>
      <c r="FG47" s="283">
        <v>42</v>
      </c>
      <c r="FH47" s="283">
        <v>16</v>
      </c>
      <c r="FI47" s="283">
        <v>0</v>
      </c>
      <c r="FJ47" s="283">
        <v>32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853</v>
      </c>
      <c r="FQ47" s="286" t="s">
        <v>853</v>
      </c>
      <c r="FR47" s="286" t="s">
        <v>853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239</v>
      </c>
      <c r="E48" s="283">
        <f t="shared" si="48"/>
        <v>0</v>
      </c>
      <c r="F48" s="283">
        <f t="shared" si="49"/>
        <v>0</v>
      </c>
      <c r="G48" s="283">
        <f t="shared" si="50"/>
        <v>0</v>
      </c>
      <c r="H48" s="283">
        <f t="shared" si="51"/>
        <v>76</v>
      </c>
      <c r="I48" s="283">
        <f t="shared" si="52"/>
        <v>97</v>
      </c>
      <c r="J48" s="283">
        <f t="shared" si="53"/>
        <v>24</v>
      </c>
      <c r="K48" s="283">
        <f t="shared" si="54"/>
        <v>0</v>
      </c>
      <c r="L48" s="283">
        <f t="shared" si="55"/>
        <v>33</v>
      </c>
      <c r="M48" s="283">
        <f t="shared" si="56"/>
        <v>0</v>
      </c>
      <c r="N48" s="283">
        <f t="shared" si="57"/>
        <v>0</v>
      </c>
      <c r="O48" s="283">
        <f t="shared" si="58"/>
        <v>0</v>
      </c>
      <c r="P48" s="283">
        <f t="shared" si="59"/>
        <v>0</v>
      </c>
      <c r="Q48" s="283">
        <f t="shared" si="60"/>
        <v>0</v>
      </c>
      <c r="R48" s="283">
        <f t="shared" si="61"/>
        <v>0</v>
      </c>
      <c r="S48" s="283">
        <f t="shared" si="62"/>
        <v>0</v>
      </c>
      <c r="T48" s="283">
        <f t="shared" si="63"/>
        <v>0</v>
      </c>
      <c r="U48" s="283">
        <f t="shared" si="64"/>
        <v>9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0</v>
      </c>
      <c r="Z48" s="283">
        <f t="shared" si="40"/>
        <v>9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853</v>
      </c>
      <c r="AM48" s="286" t="s">
        <v>853</v>
      </c>
      <c r="AN48" s="283">
        <v>0</v>
      </c>
      <c r="AO48" s="286" t="s">
        <v>853</v>
      </c>
      <c r="AP48" s="286" t="s">
        <v>853</v>
      </c>
      <c r="AQ48" s="283">
        <v>9</v>
      </c>
      <c r="AR48" s="286" t="s">
        <v>853</v>
      </c>
      <c r="AS48" s="283">
        <v>0</v>
      </c>
      <c r="AT48" s="286" t="s">
        <v>853</v>
      </c>
      <c r="AU48" s="283">
        <v>0</v>
      </c>
      <c r="AV48" s="283">
        <f t="shared" si="41"/>
        <v>0</v>
      </c>
      <c r="AW48" s="283">
        <v>0</v>
      </c>
      <c r="AX48" s="283">
        <v>0</v>
      </c>
      <c r="AY48" s="283"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853</v>
      </c>
      <c r="BI48" s="286" t="s">
        <v>853</v>
      </c>
      <c r="BJ48" s="286" t="s">
        <v>853</v>
      </c>
      <c r="BK48" s="286" t="s">
        <v>853</v>
      </c>
      <c r="BL48" s="286" t="s">
        <v>853</v>
      </c>
      <c r="BM48" s="286" t="s">
        <v>853</v>
      </c>
      <c r="BN48" s="286" t="s">
        <v>853</v>
      </c>
      <c r="BO48" s="286" t="s">
        <v>853</v>
      </c>
      <c r="BP48" s="286" t="s">
        <v>853</v>
      </c>
      <c r="BQ48" s="283">
        <v>0</v>
      </c>
      <c r="BR48" s="283">
        <f t="shared" si="42"/>
        <v>0</v>
      </c>
      <c r="BS48" s="286" t="s">
        <v>853</v>
      </c>
      <c r="BT48" s="286" t="s">
        <v>853</v>
      </c>
      <c r="BU48" s="286" t="s">
        <v>853</v>
      </c>
      <c r="BV48" s="286" t="s">
        <v>853</v>
      </c>
      <c r="BW48" s="286" t="s">
        <v>853</v>
      </c>
      <c r="BX48" s="286" t="s">
        <v>853</v>
      </c>
      <c r="BY48" s="286" t="s">
        <v>853</v>
      </c>
      <c r="BZ48" s="286" t="s">
        <v>853</v>
      </c>
      <c r="CA48" s="286" t="s">
        <v>853</v>
      </c>
      <c r="CB48" s="286" t="s">
        <v>853</v>
      </c>
      <c r="CC48" s="286" t="s">
        <v>853</v>
      </c>
      <c r="CD48" s="283">
        <v>0</v>
      </c>
      <c r="CE48" s="286" t="s">
        <v>853</v>
      </c>
      <c r="CF48" s="286" t="s">
        <v>853</v>
      </c>
      <c r="CG48" s="286" t="s">
        <v>853</v>
      </c>
      <c r="CH48" s="286" t="s">
        <v>853</v>
      </c>
      <c r="CI48" s="286" t="s">
        <v>853</v>
      </c>
      <c r="CJ48" s="286" t="s">
        <v>853</v>
      </c>
      <c r="CK48" s="286" t="s">
        <v>853</v>
      </c>
      <c r="CL48" s="286" t="s">
        <v>853</v>
      </c>
      <c r="CM48" s="283">
        <v>0</v>
      </c>
      <c r="CN48" s="283">
        <f t="shared" si="43"/>
        <v>0</v>
      </c>
      <c r="CO48" s="286" t="s">
        <v>853</v>
      </c>
      <c r="CP48" s="286" t="s">
        <v>853</v>
      </c>
      <c r="CQ48" s="286" t="s">
        <v>853</v>
      </c>
      <c r="CR48" s="286" t="s">
        <v>853</v>
      </c>
      <c r="CS48" s="286" t="s">
        <v>853</v>
      </c>
      <c r="CT48" s="286" t="s">
        <v>853</v>
      </c>
      <c r="CU48" s="286" t="s">
        <v>853</v>
      </c>
      <c r="CV48" s="286" t="s">
        <v>853</v>
      </c>
      <c r="CW48" s="286" t="s">
        <v>853</v>
      </c>
      <c r="CX48" s="286" t="s">
        <v>853</v>
      </c>
      <c r="CY48" s="286" t="s">
        <v>853</v>
      </c>
      <c r="CZ48" s="286" t="s">
        <v>853</v>
      </c>
      <c r="DA48" s="283">
        <v>0</v>
      </c>
      <c r="DB48" s="286" t="s">
        <v>853</v>
      </c>
      <c r="DC48" s="286" t="s">
        <v>853</v>
      </c>
      <c r="DD48" s="286" t="s">
        <v>853</v>
      </c>
      <c r="DE48" s="286" t="s">
        <v>853</v>
      </c>
      <c r="DF48" s="286" t="s">
        <v>853</v>
      </c>
      <c r="DG48" s="286" t="s">
        <v>853</v>
      </c>
      <c r="DH48" s="286" t="s">
        <v>853</v>
      </c>
      <c r="DI48" s="283">
        <v>0</v>
      </c>
      <c r="DJ48" s="283">
        <f t="shared" si="44"/>
        <v>0</v>
      </c>
      <c r="DK48" s="286" t="s">
        <v>853</v>
      </c>
      <c r="DL48" s="286" t="s">
        <v>853</v>
      </c>
      <c r="DM48" s="286" t="s">
        <v>853</v>
      </c>
      <c r="DN48" s="286" t="s">
        <v>853</v>
      </c>
      <c r="DO48" s="286" t="s">
        <v>853</v>
      </c>
      <c r="DP48" s="286" t="s">
        <v>853</v>
      </c>
      <c r="DQ48" s="286" t="s">
        <v>853</v>
      </c>
      <c r="DR48" s="286" t="s">
        <v>853</v>
      </c>
      <c r="DS48" s="286" t="s">
        <v>853</v>
      </c>
      <c r="DT48" s="286" t="s">
        <v>853</v>
      </c>
      <c r="DU48" s="286" t="s">
        <v>853</v>
      </c>
      <c r="DV48" s="283">
        <v>0</v>
      </c>
      <c r="DW48" s="286" t="s">
        <v>853</v>
      </c>
      <c r="DX48" s="286" t="s">
        <v>853</v>
      </c>
      <c r="DY48" s="286" t="s">
        <v>853</v>
      </c>
      <c r="DZ48" s="283">
        <v>0</v>
      </c>
      <c r="EA48" s="286" t="s">
        <v>853</v>
      </c>
      <c r="EB48" s="286" t="s">
        <v>853</v>
      </c>
      <c r="EC48" s="286" t="s">
        <v>853</v>
      </c>
      <c r="ED48" s="286" t="s">
        <v>853</v>
      </c>
      <c r="EE48" s="283">
        <v>0</v>
      </c>
      <c r="EF48" s="283">
        <f t="shared" si="45"/>
        <v>0</v>
      </c>
      <c r="EG48" s="283">
        <v>0</v>
      </c>
      <c r="EH48" s="286" t="s">
        <v>853</v>
      </c>
      <c r="EI48" s="286" t="s">
        <v>853</v>
      </c>
      <c r="EJ48" s="283">
        <v>0</v>
      </c>
      <c r="EK48" s="286" t="s">
        <v>853</v>
      </c>
      <c r="EL48" s="286" t="s">
        <v>853</v>
      </c>
      <c r="EM48" s="286" t="s">
        <v>853</v>
      </c>
      <c r="EN48" s="283">
        <v>0</v>
      </c>
      <c r="EO48" s="283">
        <v>0</v>
      </c>
      <c r="EP48" s="283">
        <v>0</v>
      </c>
      <c r="EQ48" s="286" t="s">
        <v>853</v>
      </c>
      <c r="ER48" s="286" t="s">
        <v>853</v>
      </c>
      <c r="ES48" s="286" t="s">
        <v>853</v>
      </c>
      <c r="ET48" s="286" t="s">
        <v>853</v>
      </c>
      <c r="EU48" s="283">
        <v>0</v>
      </c>
      <c r="EV48" s="283">
        <v>0</v>
      </c>
      <c r="EW48" s="286" t="s">
        <v>853</v>
      </c>
      <c r="EX48" s="286" t="s">
        <v>853</v>
      </c>
      <c r="EY48" s="286" t="s">
        <v>853</v>
      </c>
      <c r="EZ48" s="283">
        <v>0</v>
      </c>
      <c r="FA48" s="283">
        <v>0</v>
      </c>
      <c r="FB48" s="283">
        <f t="shared" si="46"/>
        <v>230</v>
      </c>
      <c r="FC48" s="283">
        <v>0</v>
      </c>
      <c r="FD48" s="283">
        <v>0</v>
      </c>
      <c r="FE48" s="283">
        <v>0</v>
      </c>
      <c r="FF48" s="283">
        <v>76</v>
      </c>
      <c r="FG48" s="283">
        <v>97</v>
      </c>
      <c r="FH48" s="283">
        <v>24</v>
      </c>
      <c r="FI48" s="283">
        <v>0</v>
      </c>
      <c r="FJ48" s="283">
        <v>33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853</v>
      </c>
      <c r="FQ48" s="286" t="s">
        <v>853</v>
      </c>
      <c r="FR48" s="286" t="s">
        <v>853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414</v>
      </c>
      <c r="E49" s="283">
        <f t="shared" si="48"/>
        <v>51</v>
      </c>
      <c r="F49" s="283">
        <f t="shared" si="49"/>
        <v>0</v>
      </c>
      <c r="G49" s="283">
        <f t="shared" si="50"/>
        <v>37</v>
      </c>
      <c r="H49" s="283">
        <f t="shared" si="51"/>
        <v>125</v>
      </c>
      <c r="I49" s="283">
        <f t="shared" si="52"/>
        <v>99</v>
      </c>
      <c r="J49" s="283">
        <f t="shared" si="53"/>
        <v>31</v>
      </c>
      <c r="K49" s="283">
        <f t="shared" si="54"/>
        <v>0</v>
      </c>
      <c r="L49" s="283">
        <f t="shared" si="55"/>
        <v>41</v>
      </c>
      <c r="M49" s="283">
        <f t="shared" si="56"/>
        <v>0</v>
      </c>
      <c r="N49" s="283">
        <f t="shared" si="57"/>
        <v>0</v>
      </c>
      <c r="O49" s="283">
        <f t="shared" si="58"/>
        <v>30</v>
      </c>
      <c r="P49" s="283">
        <f t="shared" si="59"/>
        <v>0</v>
      </c>
      <c r="Q49" s="283">
        <f t="shared" si="60"/>
        <v>0</v>
      </c>
      <c r="R49" s="283">
        <f t="shared" si="61"/>
        <v>0</v>
      </c>
      <c r="S49" s="283">
        <f t="shared" si="62"/>
        <v>0</v>
      </c>
      <c r="T49" s="283">
        <f t="shared" si="63"/>
        <v>0</v>
      </c>
      <c r="U49" s="283">
        <f t="shared" si="64"/>
        <v>0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0</v>
      </c>
      <c r="Z49" s="283">
        <f t="shared" si="40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853</v>
      </c>
      <c r="AM49" s="286" t="s">
        <v>853</v>
      </c>
      <c r="AN49" s="283">
        <v>0</v>
      </c>
      <c r="AO49" s="286" t="s">
        <v>853</v>
      </c>
      <c r="AP49" s="286" t="s">
        <v>853</v>
      </c>
      <c r="AQ49" s="283">
        <v>0</v>
      </c>
      <c r="AR49" s="286" t="s">
        <v>853</v>
      </c>
      <c r="AS49" s="283">
        <v>0</v>
      </c>
      <c r="AT49" s="286" t="s">
        <v>853</v>
      </c>
      <c r="AU49" s="283">
        <v>0</v>
      </c>
      <c r="AV49" s="283">
        <f t="shared" si="41"/>
        <v>0</v>
      </c>
      <c r="AW49" s="283">
        <v>0</v>
      </c>
      <c r="AX49" s="283">
        <v>0</v>
      </c>
      <c r="AY49" s="283"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853</v>
      </c>
      <c r="BI49" s="286" t="s">
        <v>853</v>
      </c>
      <c r="BJ49" s="286" t="s">
        <v>853</v>
      </c>
      <c r="BK49" s="286" t="s">
        <v>853</v>
      </c>
      <c r="BL49" s="286" t="s">
        <v>853</v>
      </c>
      <c r="BM49" s="286" t="s">
        <v>853</v>
      </c>
      <c r="BN49" s="286" t="s">
        <v>853</v>
      </c>
      <c r="BO49" s="286" t="s">
        <v>853</v>
      </c>
      <c r="BP49" s="286" t="s">
        <v>853</v>
      </c>
      <c r="BQ49" s="283">
        <v>0</v>
      </c>
      <c r="BR49" s="283">
        <f t="shared" si="42"/>
        <v>0</v>
      </c>
      <c r="BS49" s="286" t="s">
        <v>853</v>
      </c>
      <c r="BT49" s="286" t="s">
        <v>853</v>
      </c>
      <c r="BU49" s="286" t="s">
        <v>853</v>
      </c>
      <c r="BV49" s="286" t="s">
        <v>853</v>
      </c>
      <c r="BW49" s="286" t="s">
        <v>853</v>
      </c>
      <c r="BX49" s="286" t="s">
        <v>853</v>
      </c>
      <c r="BY49" s="286" t="s">
        <v>853</v>
      </c>
      <c r="BZ49" s="286" t="s">
        <v>853</v>
      </c>
      <c r="CA49" s="286" t="s">
        <v>853</v>
      </c>
      <c r="CB49" s="286" t="s">
        <v>853</v>
      </c>
      <c r="CC49" s="286" t="s">
        <v>853</v>
      </c>
      <c r="CD49" s="283">
        <v>0</v>
      </c>
      <c r="CE49" s="286" t="s">
        <v>853</v>
      </c>
      <c r="CF49" s="286" t="s">
        <v>853</v>
      </c>
      <c r="CG49" s="286" t="s">
        <v>853</v>
      </c>
      <c r="CH49" s="286" t="s">
        <v>853</v>
      </c>
      <c r="CI49" s="286" t="s">
        <v>853</v>
      </c>
      <c r="CJ49" s="286" t="s">
        <v>853</v>
      </c>
      <c r="CK49" s="286" t="s">
        <v>853</v>
      </c>
      <c r="CL49" s="286" t="s">
        <v>853</v>
      </c>
      <c r="CM49" s="283">
        <v>0</v>
      </c>
      <c r="CN49" s="283">
        <f t="shared" si="43"/>
        <v>0</v>
      </c>
      <c r="CO49" s="286" t="s">
        <v>853</v>
      </c>
      <c r="CP49" s="286" t="s">
        <v>853</v>
      </c>
      <c r="CQ49" s="286" t="s">
        <v>853</v>
      </c>
      <c r="CR49" s="286" t="s">
        <v>853</v>
      </c>
      <c r="CS49" s="286" t="s">
        <v>853</v>
      </c>
      <c r="CT49" s="286" t="s">
        <v>853</v>
      </c>
      <c r="CU49" s="286" t="s">
        <v>853</v>
      </c>
      <c r="CV49" s="286" t="s">
        <v>853</v>
      </c>
      <c r="CW49" s="286" t="s">
        <v>853</v>
      </c>
      <c r="CX49" s="286" t="s">
        <v>853</v>
      </c>
      <c r="CY49" s="286" t="s">
        <v>853</v>
      </c>
      <c r="CZ49" s="286" t="s">
        <v>853</v>
      </c>
      <c r="DA49" s="283">
        <v>0</v>
      </c>
      <c r="DB49" s="286" t="s">
        <v>853</v>
      </c>
      <c r="DC49" s="286" t="s">
        <v>853</v>
      </c>
      <c r="DD49" s="286" t="s">
        <v>853</v>
      </c>
      <c r="DE49" s="286" t="s">
        <v>853</v>
      </c>
      <c r="DF49" s="286" t="s">
        <v>853</v>
      </c>
      <c r="DG49" s="286" t="s">
        <v>853</v>
      </c>
      <c r="DH49" s="286" t="s">
        <v>853</v>
      </c>
      <c r="DI49" s="283">
        <v>0</v>
      </c>
      <c r="DJ49" s="283">
        <f t="shared" si="44"/>
        <v>0</v>
      </c>
      <c r="DK49" s="286" t="s">
        <v>853</v>
      </c>
      <c r="DL49" s="286" t="s">
        <v>853</v>
      </c>
      <c r="DM49" s="286" t="s">
        <v>853</v>
      </c>
      <c r="DN49" s="286" t="s">
        <v>853</v>
      </c>
      <c r="DO49" s="286" t="s">
        <v>853</v>
      </c>
      <c r="DP49" s="286" t="s">
        <v>853</v>
      </c>
      <c r="DQ49" s="286" t="s">
        <v>853</v>
      </c>
      <c r="DR49" s="286" t="s">
        <v>853</v>
      </c>
      <c r="DS49" s="286" t="s">
        <v>853</v>
      </c>
      <c r="DT49" s="286" t="s">
        <v>853</v>
      </c>
      <c r="DU49" s="286" t="s">
        <v>853</v>
      </c>
      <c r="DV49" s="283">
        <v>0</v>
      </c>
      <c r="DW49" s="286" t="s">
        <v>853</v>
      </c>
      <c r="DX49" s="286" t="s">
        <v>853</v>
      </c>
      <c r="DY49" s="286" t="s">
        <v>853</v>
      </c>
      <c r="DZ49" s="283">
        <v>0</v>
      </c>
      <c r="EA49" s="286" t="s">
        <v>853</v>
      </c>
      <c r="EB49" s="286" t="s">
        <v>853</v>
      </c>
      <c r="EC49" s="286" t="s">
        <v>853</v>
      </c>
      <c r="ED49" s="286" t="s">
        <v>853</v>
      </c>
      <c r="EE49" s="283">
        <v>0</v>
      </c>
      <c r="EF49" s="283">
        <f t="shared" si="45"/>
        <v>0</v>
      </c>
      <c r="EG49" s="283">
        <v>0</v>
      </c>
      <c r="EH49" s="286" t="s">
        <v>853</v>
      </c>
      <c r="EI49" s="286" t="s">
        <v>853</v>
      </c>
      <c r="EJ49" s="283">
        <v>0</v>
      </c>
      <c r="EK49" s="286" t="s">
        <v>853</v>
      </c>
      <c r="EL49" s="286" t="s">
        <v>853</v>
      </c>
      <c r="EM49" s="286" t="s">
        <v>853</v>
      </c>
      <c r="EN49" s="283">
        <v>0</v>
      </c>
      <c r="EO49" s="283">
        <v>0</v>
      </c>
      <c r="EP49" s="283">
        <v>0</v>
      </c>
      <c r="EQ49" s="286" t="s">
        <v>853</v>
      </c>
      <c r="ER49" s="286" t="s">
        <v>853</v>
      </c>
      <c r="ES49" s="286" t="s">
        <v>853</v>
      </c>
      <c r="ET49" s="286" t="s">
        <v>853</v>
      </c>
      <c r="EU49" s="283">
        <v>0</v>
      </c>
      <c r="EV49" s="283">
        <v>0</v>
      </c>
      <c r="EW49" s="286" t="s">
        <v>853</v>
      </c>
      <c r="EX49" s="286" t="s">
        <v>853</v>
      </c>
      <c r="EY49" s="286" t="s">
        <v>853</v>
      </c>
      <c r="EZ49" s="283">
        <v>0</v>
      </c>
      <c r="FA49" s="283">
        <v>0</v>
      </c>
      <c r="FB49" s="283">
        <f t="shared" si="46"/>
        <v>414</v>
      </c>
      <c r="FC49" s="283">
        <v>51</v>
      </c>
      <c r="FD49" s="283">
        <v>0</v>
      </c>
      <c r="FE49" s="283">
        <v>37</v>
      </c>
      <c r="FF49" s="283">
        <v>125</v>
      </c>
      <c r="FG49" s="283">
        <v>99</v>
      </c>
      <c r="FH49" s="283">
        <v>31</v>
      </c>
      <c r="FI49" s="283">
        <v>0</v>
      </c>
      <c r="FJ49" s="283">
        <v>41</v>
      </c>
      <c r="FK49" s="283">
        <v>0</v>
      </c>
      <c r="FL49" s="283">
        <v>0</v>
      </c>
      <c r="FM49" s="283">
        <v>30</v>
      </c>
      <c r="FN49" s="283">
        <v>0</v>
      </c>
      <c r="FO49" s="283">
        <v>0</v>
      </c>
      <c r="FP49" s="286" t="s">
        <v>853</v>
      </c>
      <c r="FQ49" s="286" t="s">
        <v>853</v>
      </c>
      <c r="FR49" s="286" t="s">
        <v>853</v>
      </c>
      <c r="FS49" s="283">
        <v>0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782</v>
      </c>
      <c r="E50" s="283">
        <f t="shared" si="48"/>
        <v>0</v>
      </c>
      <c r="F50" s="283">
        <f t="shared" si="49"/>
        <v>0</v>
      </c>
      <c r="G50" s="283">
        <f t="shared" si="50"/>
        <v>0</v>
      </c>
      <c r="H50" s="283">
        <f t="shared" si="51"/>
        <v>80</v>
      </c>
      <c r="I50" s="283">
        <f t="shared" si="52"/>
        <v>76</v>
      </c>
      <c r="J50" s="283">
        <f t="shared" si="53"/>
        <v>0</v>
      </c>
      <c r="K50" s="283">
        <f t="shared" si="54"/>
        <v>0</v>
      </c>
      <c r="L50" s="283">
        <f t="shared" si="55"/>
        <v>0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613</v>
      </c>
      <c r="S50" s="283">
        <f t="shared" si="62"/>
        <v>0</v>
      </c>
      <c r="T50" s="283">
        <f t="shared" si="63"/>
        <v>0</v>
      </c>
      <c r="U50" s="283">
        <f t="shared" si="64"/>
        <v>0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13</v>
      </c>
      <c r="Z50" s="283">
        <f t="shared" si="40"/>
        <v>614</v>
      </c>
      <c r="AA50" s="283">
        <v>0</v>
      </c>
      <c r="AB50" s="283">
        <v>0</v>
      </c>
      <c r="AC50" s="283">
        <v>0</v>
      </c>
      <c r="AD50" s="283">
        <v>1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853</v>
      </c>
      <c r="AM50" s="286" t="s">
        <v>853</v>
      </c>
      <c r="AN50" s="283">
        <v>613</v>
      </c>
      <c r="AO50" s="286" t="s">
        <v>853</v>
      </c>
      <c r="AP50" s="286" t="s">
        <v>853</v>
      </c>
      <c r="AQ50" s="283">
        <v>0</v>
      </c>
      <c r="AR50" s="286" t="s">
        <v>853</v>
      </c>
      <c r="AS50" s="283">
        <v>0</v>
      </c>
      <c r="AT50" s="286" t="s">
        <v>853</v>
      </c>
      <c r="AU50" s="283">
        <v>0</v>
      </c>
      <c r="AV50" s="283">
        <f t="shared" si="41"/>
        <v>86</v>
      </c>
      <c r="AW50" s="283">
        <v>0</v>
      </c>
      <c r="AX50" s="283">
        <v>0</v>
      </c>
      <c r="AY50" s="283">
        <v>0</v>
      </c>
      <c r="AZ50" s="283">
        <v>79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853</v>
      </c>
      <c r="BI50" s="286" t="s">
        <v>853</v>
      </c>
      <c r="BJ50" s="286" t="s">
        <v>853</v>
      </c>
      <c r="BK50" s="286" t="s">
        <v>853</v>
      </c>
      <c r="BL50" s="286" t="s">
        <v>853</v>
      </c>
      <c r="BM50" s="286" t="s">
        <v>853</v>
      </c>
      <c r="BN50" s="286" t="s">
        <v>853</v>
      </c>
      <c r="BO50" s="286" t="s">
        <v>853</v>
      </c>
      <c r="BP50" s="286" t="s">
        <v>853</v>
      </c>
      <c r="BQ50" s="283">
        <v>7</v>
      </c>
      <c r="BR50" s="283">
        <f t="shared" si="42"/>
        <v>0</v>
      </c>
      <c r="BS50" s="286" t="s">
        <v>853</v>
      </c>
      <c r="BT50" s="286" t="s">
        <v>853</v>
      </c>
      <c r="BU50" s="286" t="s">
        <v>853</v>
      </c>
      <c r="BV50" s="286" t="s">
        <v>853</v>
      </c>
      <c r="BW50" s="286" t="s">
        <v>853</v>
      </c>
      <c r="BX50" s="286" t="s">
        <v>853</v>
      </c>
      <c r="BY50" s="286" t="s">
        <v>853</v>
      </c>
      <c r="BZ50" s="286" t="s">
        <v>853</v>
      </c>
      <c r="CA50" s="286" t="s">
        <v>853</v>
      </c>
      <c r="CB50" s="286" t="s">
        <v>853</v>
      </c>
      <c r="CC50" s="286" t="s">
        <v>853</v>
      </c>
      <c r="CD50" s="283">
        <v>0</v>
      </c>
      <c r="CE50" s="286" t="s">
        <v>853</v>
      </c>
      <c r="CF50" s="286" t="s">
        <v>853</v>
      </c>
      <c r="CG50" s="286" t="s">
        <v>853</v>
      </c>
      <c r="CH50" s="286" t="s">
        <v>853</v>
      </c>
      <c r="CI50" s="286" t="s">
        <v>853</v>
      </c>
      <c r="CJ50" s="286" t="s">
        <v>853</v>
      </c>
      <c r="CK50" s="286" t="s">
        <v>853</v>
      </c>
      <c r="CL50" s="286" t="s">
        <v>853</v>
      </c>
      <c r="CM50" s="283">
        <v>0</v>
      </c>
      <c r="CN50" s="283">
        <f t="shared" si="43"/>
        <v>0</v>
      </c>
      <c r="CO50" s="286" t="s">
        <v>853</v>
      </c>
      <c r="CP50" s="286" t="s">
        <v>853</v>
      </c>
      <c r="CQ50" s="286" t="s">
        <v>853</v>
      </c>
      <c r="CR50" s="286" t="s">
        <v>853</v>
      </c>
      <c r="CS50" s="286" t="s">
        <v>853</v>
      </c>
      <c r="CT50" s="286" t="s">
        <v>853</v>
      </c>
      <c r="CU50" s="286" t="s">
        <v>853</v>
      </c>
      <c r="CV50" s="286" t="s">
        <v>853</v>
      </c>
      <c r="CW50" s="286" t="s">
        <v>853</v>
      </c>
      <c r="CX50" s="286" t="s">
        <v>853</v>
      </c>
      <c r="CY50" s="286" t="s">
        <v>853</v>
      </c>
      <c r="CZ50" s="286" t="s">
        <v>853</v>
      </c>
      <c r="DA50" s="283">
        <v>0</v>
      </c>
      <c r="DB50" s="286" t="s">
        <v>853</v>
      </c>
      <c r="DC50" s="286" t="s">
        <v>853</v>
      </c>
      <c r="DD50" s="286" t="s">
        <v>853</v>
      </c>
      <c r="DE50" s="286" t="s">
        <v>853</v>
      </c>
      <c r="DF50" s="286" t="s">
        <v>853</v>
      </c>
      <c r="DG50" s="286" t="s">
        <v>853</v>
      </c>
      <c r="DH50" s="286" t="s">
        <v>853</v>
      </c>
      <c r="DI50" s="283">
        <v>0</v>
      </c>
      <c r="DJ50" s="283">
        <f t="shared" si="44"/>
        <v>0</v>
      </c>
      <c r="DK50" s="286" t="s">
        <v>853</v>
      </c>
      <c r="DL50" s="286" t="s">
        <v>853</v>
      </c>
      <c r="DM50" s="286" t="s">
        <v>853</v>
      </c>
      <c r="DN50" s="286" t="s">
        <v>853</v>
      </c>
      <c r="DO50" s="286" t="s">
        <v>853</v>
      </c>
      <c r="DP50" s="286" t="s">
        <v>853</v>
      </c>
      <c r="DQ50" s="286" t="s">
        <v>853</v>
      </c>
      <c r="DR50" s="286" t="s">
        <v>853</v>
      </c>
      <c r="DS50" s="286" t="s">
        <v>853</v>
      </c>
      <c r="DT50" s="286" t="s">
        <v>853</v>
      </c>
      <c r="DU50" s="286" t="s">
        <v>853</v>
      </c>
      <c r="DV50" s="283">
        <v>0</v>
      </c>
      <c r="DW50" s="286" t="s">
        <v>853</v>
      </c>
      <c r="DX50" s="286" t="s">
        <v>853</v>
      </c>
      <c r="DY50" s="286" t="s">
        <v>853</v>
      </c>
      <c r="DZ50" s="283">
        <v>0</v>
      </c>
      <c r="EA50" s="286" t="s">
        <v>853</v>
      </c>
      <c r="EB50" s="286" t="s">
        <v>853</v>
      </c>
      <c r="EC50" s="286" t="s">
        <v>853</v>
      </c>
      <c r="ED50" s="286" t="s">
        <v>853</v>
      </c>
      <c r="EE50" s="283">
        <v>0</v>
      </c>
      <c r="EF50" s="283">
        <f t="shared" si="45"/>
        <v>0</v>
      </c>
      <c r="EG50" s="283">
        <v>0</v>
      </c>
      <c r="EH50" s="286" t="s">
        <v>853</v>
      </c>
      <c r="EI50" s="286" t="s">
        <v>853</v>
      </c>
      <c r="EJ50" s="283">
        <v>0</v>
      </c>
      <c r="EK50" s="286" t="s">
        <v>853</v>
      </c>
      <c r="EL50" s="286" t="s">
        <v>853</v>
      </c>
      <c r="EM50" s="286" t="s">
        <v>853</v>
      </c>
      <c r="EN50" s="283">
        <v>0</v>
      </c>
      <c r="EO50" s="283">
        <v>0</v>
      </c>
      <c r="EP50" s="283">
        <v>0</v>
      </c>
      <c r="EQ50" s="286" t="s">
        <v>853</v>
      </c>
      <c r="ER50" s="286" t="s">
        <v>853</v>
      </c>
      <c r="ES50" s="286" t="s">
        <v>853</v>
      </c>
      <c r="ET50" s="286" t="s">
        <v>853</v>
      </c>
      <c r="EU50" s="283">
        <v>0</v>
      </c>
      <c r="EV50" s="283">
        <v>0</v>
      </c>
      <c r="EW50" s="286" t="s">
        <v>853</v>
      </c>
      <c r="EX50" s="286" t="s">
        <v>853</v>
      </c>
      <c r="EY50" s="286" t="s">
        <v>853</v>
      </c>
      <c r="EZ50" s="283">
        <v>0</v>
      </c>
      <c r="FA50" s="283">
        <v>0</v>
      </c>
      <c r="FB50" s="283">
        <f t="shared" si="46"/>
        <v>82</v>
      </c>
      <c r="FC50" s="283">
        <v>0</v>
      </c>
      <c r="FD50" s="283">
        <v>0</v>
      </c>
      <c r="FE50" s="283">
        <v>0</v>
      </c>
      <c r="FF50" s="283">
        <v>0</v>
      </c>
      <c r="FG50" s="283">
        <v>76</v>
      </c>
      <c r="FH50" s="283">
        <v>0</v>
      </c>
      <c r="FI50" s="283">
        <v>0</v>
      </c>
      <c r="FJ50" s="283">
        <v>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853</v>
      </c>
      <c r="FQ50" s="286" t="s">
        <v>853</v>
      </c>
      <c r="FR50" s="286" t="s">
        <v>853</v>
      </c>
      <c r="FS50" s="283">
        <v>0</v>
      </c>
      <c r="FT50" s="283">
        <v>0</v>
      </c>
      <c r="FU50" s="283">
        <v>0</v>
      </c>
      <c r="FV50" s="283">
        <v>0</v>
      </c>
      <c r="FW50" s="283">
        <v>6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193</v>
      </c>
      <c r="E51" s="283">
        <f t="shared" si="48"/>
        <v>23</v>
      </c>
      <c r="F51" s="283">
        <f t="shared" si="49"/>
        <v>0</v>
      </c>
      <c r="G51" s="283">
        <f t="shared" si="50"/>
        <v>0</v>
      </c>
      <c r="H51" s="283">
        <f t="shared" si="51"/>
        <v>61</v>
      </c>
      <c r="I51" s="283">
        <f t="shared" si="52"/>
        <v>37</v>
      </c>
      <c r="J51" s="283">
        <f t="shared" si="53"/>
        <v>11</v>
      </c>
      <c r="K51" s="283">
        <f t="shared" si="54"/>
        <v>0</v>
      </c>
      <c r="L51" s="283">
        <f t="shared" si="55"/>
        <v>0</v>
      </c>
      <c r="M51" s="283">
        <f t="shared" si="56"/>
        <v>0</v>
      </c>
      <c r="N51" s="283">
        <f t="shared" si="57"/>
        <v>0</v>
      </c>
      <c r="O51" s="283">
        <f t="shared" si="58"/>
        <v>22</v>
      </c>
      <c r="P51" s="283">
        <f t="shared" si="59"/>
        <v>0</v>
      </c>
      <c r="Q51" s="283">
        <f t="shared" si="60"/>
        <v>0</v>
      </c>
      <c r="R51" s="283">
        <f t="shared" si="61"/>
        <v>0</v>
      </c>
      <c r="S51" s="283">
        <f t="shared" si="62"/>
        <v>0</v>
      </c>
      <c r="T51" s="283">
        <f t="shared" si="63"/>
        <v>0</v>
      </c>
      <c r="U51" s="283">
        <f t="shared" si="64"/>
        <v>0</v>
      </c>
      <c r="V51" s="283">
        <f t="shared" si="65"/>
        <v>0</v>
      </c>
      <c r="W51" s="283">
        <f t="shared" si="66"/>
        <v>0</v>
      </c>
      <c r="X51" s="283">
        <f t="shared" si="67"/>
        <v>0</v>
      </c>
      <c r="Y51" s="283">
        <f t="shared" si="68"/>
        <v>39</v>
      </c>
      <c r="Z51" s="283">
        <f t="shared" si="40"/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853</v>
      </c>
      <c r="AM51" s="286" t="s">
        <v>853</v>
      </c>
      <c r="AN51" s="283">
        <v>0</v>
      </c>
      <c r="AO51" s="286" t="s">
        <v>853</v>
      </c>
      <c r="AP51" s="286" t="s">
        <v>853</v>
      </c>
      <c r="AQ51" s="283">
        <v>0</v>
      </c>
      <c r="AR51" s="286" t="s">
        <v>853</v>
      </c>
      <c r="AS51" s="283">
        <v>0</v>
      </c>
      <c r="AT51" s="286" t="s">
        <v>853</v>
      </c>
      <c r="AU51" s="283">
        <v>0</v>
      </c>
      <c r="AV51" s="283">
        <f t="shared" si="41"/>
        <v>0</v>
      </c>
      <c r="AW51" s="283">
        <v>0</v>
      </c>
      <c r="AX51" s="283">
        <v>0</v>
      </c>
      <c r="AY51" s="283"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853</v>
      </c>
      <c r="BI51" s="286" t="s">
        <v>853</v>
      </c>
      <c r="BJ51" s="286" t="s">
        <v>853</v>
      </c>
      <c r="BK51" s="286" t="s">
        <v>853</v>
      </c>
      <c r="BL51" s="286" t="s">
        <v>853</v>
      </c>
      <c r="BM51" s="286" t="s">
        <v>853</v>
      </c>
      <c r="BN51" s="286" t="s">
        <v>853</v>
      </c>
      <c r="BO51" s="286" t="s">
        <v>853</v>
      </c>
      <c r="BP51" s="286" t="s">
        <v>853</v>
      </c>
      <c r="BQ51" s="283">
        <v>0</v>
      </c>
      <c r="BR51" s="283">
        <f t="shared" si="42"/>
        <v>0</v>
      </c>
      <c r="BS51" s="286" t="s">
        <v>853</v>
      </c>
      <c r="BT51" s="286" t="s">
        <v>853</v>
      </c>
      <c r="BU51" s="286" t="s">
        <v>853</v>
      </c>
      <c r="BV51" s="286" t="s">
        <v>853</v>
      </c>
      <c r="BW51" s="286" t="s">
        <v>853</v>
      </c>
      <c r="BX51" s="286" t="s">
        <v>853</v>
      </c>
      <c r="BY51" s="286" t="s">
        <v>853</v>
      </c>
      <c r="BZ51" s="286" t="s">
        <v>853</v>
      </c>
      <c r="CA51" s="286" t="s">
        <v>853</v>
      </c>
      <c r="CB51" s="286" t="s">
        <v>853</v>
      </c>
      <c r="CC51" s="286" t="s">
        <v>853</v>
      </c>
      <c r="CD51" s="283">
        <v>0</v>
      </c>
      <c r="CE51" s="286" t="s">
        <v>853</v>
      </c>
      <c r="CF51" s="286" t="s">
        <v>853</v>
      </c>
      <c r="CG51" s="286" t="s">
        <v>853</v>
      </c>
      <c r="CH51" s="286" t="s">
        <v>853</v>
      </c>
      <c r="CI51" s="286" t="s">
        <v>853</v>
      </c>
      <c r="CJ51" s="286" t="s">
        <v>853</v>
      </c>
      <c r="CK51" s="286" t="s">
        <v>853</v>
      </c>
      <c r="CL51" s="286" t="s">
        <v>853</v>
      </c>
      <c r="CM51" s="283">
        <v>0</v>
      </c>
      <c r="CN51" s="283">
        <f t="shared" si="43"/>
        <v>0</v>
      </c>
      <c r="CO51" s="286" t="s">
        <v>853</v>
      </c>
      <c r="CP51" s="286" t="s">
        <v>853</v>
      </c>
      <c r="CQ51" s="286" t="s">
        <v>853</v>
      </c>
      <c r="CR51" s="286" t="s">
        <v>853</v>
      </c>
      <c r="CS51" s="286" t="s">
        <v>853</v>
      </c>
      <c r="CT51" s="286" t="s">
        <v>853</v>
      </c>
      <c r="CU51" s="286" t="s">
        <v>853</v>
      </c>
      <c r="CV51" s="286" t="s">
        <v>853</v>
      </c>
      <c r="CW51" s="286" t="s">
        <v>853</v>
      </c>
      <c r="CX51" s="286" t="s">
        <v>853</v>
      </c>
      <c r="CY51" s="286" t="s">
        <v>853</v>
      </c>
      <c r="CZ51" s="286" t="s">
        <v>853</v>
      </c>
      <c r="DA51" s="283">
        <v>0</v>
      </c>
      <c r="DB51" s="286" t="s">
        <v>853</v>
      </c>
      <c r="DC51" s="286" t="s">
        <v>853</v>
      </c>
      <c r="DD51" s="286" t="s">
        <v>853</v>
      </c>
      <c r="DE51" s="286" t="s">
        <v>853</v>
      </c>
      <c r="DF51" s="286" t="s">
        <v>853</v>
      </c>
      <c r="DG51" s="286" t="s">
        <v>853</v>
      </c>
      <c r="DH51" s="286" t="s">
        <v>853</v>
      </c>
      <c r="DI51" s="283">
        <v>0</v>
      </c>
      <c r="DJ51" s="283">
        <f t="shared" si="44"/>
        <v>0</v>
      </c>
      <c r="DK51" s="286" t="s">
        <v>853</v>
      </c>
      <c r="DL51" s="286" t="s">
        <v>853</v>
      </c>
      <c r="DM51" s="286" t="s">
        <v>853</v>
      </c>
      <c r="DN51" s="286" t="s">
        <v>853</v>
      </c>
      <c r="DO51" s="286" t="s">
        <v>853</v>
      </c>
      <c r="DP51" s="286" t="s">
        <v>853</v>
      </c>
      <c r="DQ51" s="286" t="s">
        <v>853</v>
      </c>
      <c r="DR51" s="286" t="s">
        <v>853</v>
      </c>
      <c r="DS51" s="286" t="s">
        <v>853</v>
      </c>
      <c r="DT51" s="286" t="s">
        <v>853</v>
      </c>
      <c r="DU51" s="286" t="s">
        <v>853</v>
      </c>
      <c r="DV51" s="283">
        <v>0</v>
      </c>
      <c r="DW51" s="286" t="s">
        <v>853</v>
      </c>
      <c r="DX51" s="286" t="s">
        <v>853</v>
      </c>
      <c r="DY51" s="286" t="s">
        <v>853</v>
      </c>
      <c r="DZ51" s="283">
        <v>0</v>
      </c>
      <c r="EA51" s="286" t="s">
        <v>853</v>
      </c>
      <c r="EB51" s="286" t="s">
        <v>853</v>
      </c>
      <c r="EC51" s="286" t="s">
        <v>853</v>
      </c>
      <c r="ED51" s="286" t="s">
        <v>853</v>
      </c>
      <c r="EE51" s="283">
        <v>0</v>
      </c>
      <c r="EF51" s="283">
        <f t="shared" si="45"/>
        <v>0</v>
      </c>
      <c r="EG51" s="283">
        <v>0</v>
      </c>
      <c r="EH51" s="286" t="s">
        <v>853</v>
      </c>
      <c r="EI51" s="286" t="s">
        <v>853</v>
      </c>
      <c r="EJ51" s="283">
        <v>0</v>
      </c>
      <c r="EK51" s="286" t="s">
        <v>853</v>
      </c>
      <c r="EL51" s="286" t="s">
        <v>853</v>
      </c>
      <c r="EM51" s="286" t="s">
        <v>853</v>
      </c>
      <c r="EN51" s="283">
        <v>0</v>
      </c>
      <c r="EO51" s="283">
        <v>0</v>
      </c>
      <c r="EP51" s="283">
        <v>0</v>
      </c>
      <c r="EQ51" s="286" t="s">
        <v>853</v>
      </c>
      <c r="ER51" s="286" t="s">
        <v>853</v>
      </c>
      <c r="ES51" s="286" t="s">
        <v>853</v>
      </c>
      <c r="ET51" s="286" t="s">
        <v>853</v>
      </c>
      <c r="EU51" s="283">
        <v>0</v>
      </c>
      <c r="EV51" s="283">
        <v>0</v>
      </c>
      <c r="EW51" s="286" t="s">
        <v>853</v>
      </c>
      <c r="EX51" s="286" t="s">
        <v>853</v>
      </c>
      <c r="EY51" s="286" t="s">
        <v>853</v>
      </c>
      <c r="EZ51" s="283">
        <v>0</v>
      </c>
      <c r="FA51" s="283">
        <v>0</v>
      </c>
      <c r="FB51" s="283">
        <f t="shared" si="46"/>
        <v>193</v>
      </c>
      <c r="FC51" s="283">
        <v>23</v>
      </c>
      <c r="FD51" s="283">
        <v>0</v>
      </c>
      <c r="FE51" s="283">
        <v>0</v>
      </c>
      <c r="FF51" s="283">
        <v>61</v>
      </c>
      <c r="FG51" s="283">
        <v>37</v>
      </c>
      <c r="FH51" s="283">
        <v>11</v>
      </c>
      <c r="FI51" s="283">
        <v>0</v>
      </c>
      <c r="FJ51" s="283">
        <v>0</v>
      </c>
      <c r="FK51" s="283">
        <v>0</v>
      </c>
      <c r="FL51" s="283">
        <v>0</v>
      </c>
      <c r="FM51" s="283">
        <v>22</v>
      </c>
      <c r="FN51" s="283">
        <v>0</v>
      </c>
      <c r="FO51" s="283">
        <v>0</v>
      </c>
      <c r="FP51" s="286" t="s">
        <v>853</v>
      </c>
      <c r="FQ51" s="286" t="s">
        <v>853</v>
      </c>
      <c r="FR51" s="286" t="s">
        <v>853</v>
      </c>
      <c r="FS51" s="283">
        <v>0</v>
      </c>
      <c r="FT51" s="283">
        <v>0</v>
      </c>
      <c r="FU51" s="283">
        <v>0</v>
      </c>
      <c r="FV51" s="283">
        <v>0</v>
      </c>
      <c r="FW51" s="283">
        <v>39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562</v>
      </c>
      <c r="E52" s="283">
        <f t="shared" si="48"/>
        <v>67</v>
      </c>
      <c r="F52" s="283">
        <f t="shared" si="49"/>
        <v>0</v>
      </c>
      <c r="G52" s="283">
        <f t="shared" si="50"/>
        <v>0</v>
      </c>
      <c r="H52" s="283">
        <f t="shared" si="51"/>
        <v>178</v>
      </c>
      <c r="I52" s="283">
        <f t="shared" si="52"/>
        <v>106</v>
      </c>
      <c r="J52" s="283">
        <f t="shared" si="53"/>
        <v>31</v>
      </c>
      <c r="K52" s="283">
        <f t="shared" si="54"/>
        <v>0</v>
      </c>
      <c r="L52" s="283">
        <f t="shared" si="55"/>
        <v>0</v>
      </c>
      <c r="M52" s="283">
        <f t="shared" si="56"/>
        <v>0</v>
      </c>
      <c r="N52" s="283">
        <f t="shared" si="57"/>
        <v>0</v>
      </c>
      <c r="O52" s="283">
        <f t="shared" si="58"/>
        <v>64</v>
      </c>
      <c r="P52" s="283">
        <f t="shared" si="59"/>
        <v>0</v>
      </c>
      <c r="Q52" s="283">
        <f t="shared" si="60"/>
        <v>0</v>
      </c>
      <c r="R52" s="283">
        <f t="shared" si="61"/>
        <v>0</v>
      </c>
      <c r="S52" s="283">
        <f t="shared" si="62"/>
        <v>0</v>
      </c>
      <c r="T52" s="283">
        <f t="shared" si="63"/>
        <v>0</v>
      </c>
      <c r="U52" s="283">
        <f t="shared" si="64"/>
        <v>0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116</v>
      </c>
      <c r="Z52" s="283">
        <f t="shared" si="40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853</v>
      </c>
      <c r="AM52" s="286" t="s">
        <v>853</v>
      </c>
      <c r="AN52" s="283">
        <v>0</v>
      </c>
      <c r="AO52" s="286" t="s">
        <v>853</v>
      </c>
      <c r="AP52" s="286" t="s">
        <v>853</v>
      </c>
      <c r="AQ52" s="283">
        <v>0</v>
      </c>
      <c r="AR52" s="286" t="s">
        <v>853</v>
      </c>
      <c r="AS52" s="283">
        <v>0</v>
      </c>
      <c r="AT52" s="286" t="s">
        <v>853</v>
      </c>
      <c r="AU52" s="283">
        <v>0</v>
      </c>
      <c r="AV52" s="283">
        <f t="shared" si="41"/>
        <v>0</v>
      </c>
      <c r="AW52" s="283">
        <v>0</v>
      </c>
      <c r="AX52" s="283">
        <v>0</v>
      </c>
      <c r="AY52" s="283"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853</v>
      </c>
      <c r="BI52" s="286" t="s">
        <v>853</v>
      </c>
      <c r="BJ52" s="286" t="s">
        <v>853</v>
      </c>
      <c r="BK52" s="286" t="s">
        <v>853</v>
      </c>
      <c r="BL52" s="286" t="s">
        <v>853</v>
      </c>
      <c r="BM52" s="286" t="s">
        <v>853</v>
      </c>
      <c r="BN52" s="286" t="s">
        <v>853</v>
      </c>
      <c r="BO52" s="286" t="s">
        <v>853</v>
      </c>
      <c r="BP52" s="286" t="s">
        <v>853</v>
      </c>
      <c r="BQ52" s="283">
        <v>0</v>
      </c>
      <c r="BR52" s="283">
        <f t="shared" si="42"/>
        <v>0</v>
      </c>
      <c r="BS52" s="286" t="s">
        <v>853</v>
      </c>
      <c r="BT52" s="286" t="s">
        <v>853</v>
      </c>
      <c r="BU52" s="286" t="s">
        <v>853</v>
      </c>
      <c r="BV52" s="286" t="s">
        <v>853</v>
      </c>
      <c r="BW52" s="286" t="s">
        <v>853</v>
      </c>
      <c r="BX52" s="286" t="s">
        <v>853</v>
      </c>
      <c r="BY52" s="286" t="s">
        <v>853</v>
      </c>
      <c r="BZ52" s="286" t="s">
        <v>853</v>
      </c>
      <c r="CA52" s="286" t="s">
        <v>853</v>
      </c>
      <c r="CB52" s="286" t="s">
        <v>853</v>
      </c>
      <c r="CC52" s="286" t="s">
        <v>853</v>
      </c>
      <c r="CD52" s="283">
        <v>0</v>
      </c>
      <c r="CE52" s="286" t="s">
        <v>853</v>
      </c>
      <c r="CF52" s="286" t="s">
        <v>853</v>
      </c>
      <c r="CG52" s="286" t="s">
        <v>853</v>
      </c>
      <c r="CH52" s="286" t="s">
        <v>853</v>
      </c>
      <c r="CI52" s="286" t="s">
        <v>853</v>
      </c>
      <c r="CJ52" s="286" t="s">
        <v>853</v>
      </c>
      <c r="CK52" s="286" t="s">
        <v>853</v>
      </c>
      <c r="CL52" s="286" t="s">
        <v>853</v>
      </c>
      <c r="CM52" s="283">
        <v>0</v>
      </c>
      <c r="CN52" s="283">
        <f t="shared" si="43"/>
        <v>0</v>
      </c>
      <c r="CO52" s="286" t="s">
        <v>853</v>
      </c>
      <c r="CP52" s="286" t="s">
        <v>853</v>
      </c>
      <c r="CQ52" s="286" t="s">
        <v>853</v>
      </c>
      <c r="CR52" s="286" t="s">
        <v>853</v>
      </c>
      <c r="CS52" s="286" t="s">
        <v>853</v>
      </c>
      <c r="CT52" s="286" t="s">
        <v>853</v>
      </c>
      <c r="CU52" s="286" t="s">
        <v>853</v>
      </c>
      <c r="CV52" s="286" t="s">
        <v>853</v>
      </c>
      <c r="CW52" s="286" t="s">
        <v>853</v>
      </c>
      <c r="CX52" s="286" t="s">
        <v>853</v>
      </c>
      <c r="CY52" s="286" t="s">
        <v>853</v>
      </c>
      <c r="CZ52" s="286" t="s">
        <v>853</v>
      </c>
      <c r="DA52" s="283">
        <v>0</v>
      </c>
      <c r="DB52" s="286" t="s">
        <v>853</v>
      </c>
      <c r="DC52" s="286" t="s">
        <v>853</v>
      </c>
      <c r="DD52" s="286" t="s">
        <v>853</v>
      </c>
      <c r="DE52" s="286" t="s">
        <v>853</v>
      </c>
      <c r="DF52" s="286" t="s">
        <v>853</v>
      </c>
      <c r="DG52" s="286" t="s">
        <v>853</v>
      </c>
      <c r="DH52" s="286" t="s">
        <v>853</v>
      </c>
      <c r="DI52" s="283">
        <v>0</v>
      </c>
      <c r="DJ52" s="283">
        <f t="shared" si="44"/>
        <v>0</v>
      </c>
      <c r="DK52" s="286" t="s">
        <v>853</v>
      </c>
      <c r="DL52" s="286" t="s">
        <v>853</v>
      </c>
      <c r="DM52" s="286" t="s">
        <v>853</v>
      </c>
      <c r="DN52" s="286" t="s">
        <v>853</v>
      </c>
      <c r="DO52" s="286" t="s">
        <v>853</v>
      </c>
      <c r="DP52" s="286" t="s">
        <v>853</v>
      </c>
      <c r="DQ52" s="286" t="s">
        <v>853</v>
      </c>
      <c r="DR52" s="286" t="s">
        <v>853</v>
      </c>
      <c r="DS52" s="286" t="s">
        <v>853</v>
      </c>
      <c r="DT52" s="286" t="s">
        <v>853</v>
      </c>
      <c r="DU52" s="286" t="s">
        <v>853</v>
      </c>
      <c r="DV52" s="283">
        <v>0</v>
      </c>
      <c r="DW52" s="286" t="s">
        <v>853</v>
      </c>
      <c r="DX52" s="286" t="s">
        <v>853</v>
      </c>
      <c r="DY52" s="286" t="s">
        <v>853</v>
      </c>
      <c r="DZ52" s="283">
        <v>0</v>
      </c>
      <c r="EA52" s="286" t="s">
        <v>853</v>
      </c>
      <c r="EB52" s="286" t="s">
        <v>853</v>
      </c>
      <c r="EC52" s="286" t="s">
        <v>853</v>
      </c>
      <c r="ED52" s="286" t="s">
        <v>853</v>
      </c>
      <c r="EE52" s="283">
        <v>0</v>
      </c>
      <c r="EF52" s="283">
        <f t="shared" si="45"/>
        <v>0</v>
      </c>
      <c r="EG52" s="283">
        <v>0</v>
      </c>
      <c r="EH52" s="286" t="s">
        <v>853</v>
      </c>
      <c r="EI52" s="286" t="s">
        <v>853</v>
      </c>
      <c r="EJ52" s="283">
        <v>0</v>
      </c>
      <c r="EK52" s="286" t="s">
        <v>853</v>
      </c>
      <c r="EL52" s="286" t="s">
        <v>853</v>
      </c>
      <c r="EM52" s="286" t="s">
        <v>853</v>
      </c>
      <c r="EN52" s="283">
        <v>0</v>
      </c>
      <c r="EO52" s="283">
        <v>0</v>
      </c>
      <c r="EP52" s="283">
        <v>0</v>
      </c>
      <c r="EQ52" s="286" t="s">
        <v>853</v>
      </c>
      <c r="ER52" s="286" t="s">
        <v>853</v>
      </c>
      <c r="ES52" s="286" t="s">
        <v>853</v>
      </c>
      <c r="ET52" s="286" t="s">
        <v>853</v>
      </c>
      <c r="EU52" s="283">
        <v>0</v>
      </c>
      <c r="EV52" s="283">
        <v>0</v>
      </c>
      <c r="EW52" s="286" t="s">
        <v>853</v>
      </c>
      <c r="EX52" s="286" t="s">
        <v>853</v>
      </c>
      <c r="EY52" s="286" t="s">
        <v>853</v>
      </c>
      <c r="EZ52" s="283">
        <v>0</v>
      </c>
      <c r="FA52" s="283">
        <v>0</v>
      </c>
      <c r="FB52" s="283">
        <f t="shared" si="46"/>
        <v>562</v>
      </c>
      <c r="FC52" s="283">
        <v>67</v>
      </c>
      <c r="FD52" s="283">
        <v>0</v>
      </c>
      <c r="FE52" s="283">
        <v>0</v>
      </c>
      <c r="FF52" s="283">
        <v>178</v>
      </c>
      <c r="FG52" s="283">
        <v>106</v>
      </c>
      <c r="FH52" s="283">
        <v>31</v>
      </c>
      <c r="FI52" s="283">
        <v>0</v>
      </c>
      <c r="FJ52" s="283">
        <v>0</v>
      </c>
      <c r="FK52" s="283">
        <v>0</v>
      </c>
      <c r="FL52" s="283">
        <v>0</v>
      </c>
      <c r="FM52" s="283">
        <v>64</v>
      </c>
      <c r="FN52" s="283">
        <v>0</v>
      </c>
      <c r="FO52" s="283">
        <v>0</v>
      </c>
      <c r="FP52" s="286" t="s">
        <v>853</v>
      </c>
      <c r="FQ52" s="286" t="s">
        <v>853</v>
      </c>
      <c r="FR52" s="286" t="s">
        <v>853</v>
      </c>
      <c r="FS52" s="283">
        <v>0</v>
      </c>
      <c r="FT52" s="283">
        <v>0</v>
      </c>
      <c r="FU52" s="283">
        <v>0</v>
      </c>
      <c r="FV52" s="283">
        <v>0</v>
      </c>
      <c r="FW52" s="283">
        <v>116</v>
      </c>
    </row>
    <row r="53" spans="1:179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327</v>
      </c>
      <c r="E53" s="283">
        <f t="shared" si="48"/>
        <v>0</v>
      </c>
      <c r="F53" s="283">
        <f t="shared" si="49"/>
        <v>0</v>
      </c>
      <c r="G53" s="283">
        <f t="shared" si="50"/>
        <v>0</v>
      </c>
      <c r="H53" s="283">
        <f t="shared" si="51"/>
        <v>104</v>
      </c>
      <c r="I53" s="283">
        <f t="shared" si="52"/>
        <v>60</v>
      </c>
      <c r="J53" s="283">
        <f t="shared" si="53"/>
        <v>23</v>
      </c>
      <c r="K53" s="283">
        <f t="shared" si="54"/>
        <v>0</v>
      </c>
      <c r="L53" s="283">
        <f t="shared" si="55"/>
        <v>0</v>
      </c>
      <c r="M53" s="283">
        <f t="shared" si="56"/>
        <v>0</v>
      </c>
      <c r="N53" s="283">
        <f t="shared" si="57"/>
        <v>0</v>
      </c>
      <c r="O53" s="283">
        <f t="shared" si="58"/>
        <v>0</v>
      </c>
      <c r="P53" s="283">
        <f t="shared" si="59"/>
        <v>0</v>
      </c>
      <c r="Q53" s="283">
        <f t="shared" si="60"/>
        <v>0</v>
      </c>
      <c r="R53" s="283">
        <f t="shared" si="61"/>
        <v>139</v>
      </c>
      <c r="S53" s="283">
        <f t="shared" si="62"/>
        <v>0</v>
      </c>
      <c r="T53" s="283">
        <f t="shared" si="63"/>
        <v>0</v>
      </c>
      <c r="U53" s="283">
        <f t="shared" si="64"/>
        <v>0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1</v>
      </c>
      <c r="Z53" s="283">
        <f t="shared" si="40"/>
        <v>139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853</v>
      </c>
      <c r="AM53" s="286" t="s">
        <v>853</v>
      </c>
      <c r="AN53" s="283">
        <v>139</v>
      </c>
      <c r="AO53" s="286" t="s">
        <v>853</v>
      </c>
      <c r="AP53" s="286" t="s">
        <v>853</v>
      </c>
      <c r="AQ53" s="283">
        <v>0</v>
      </c>
      <c r="AR53" s="286" t="s">
        <v>853</v>
      </c>
      <c r="AS53" s="283">
        <v>0</v>
      </c>
      <c r="AT53" s="286" t="s">
        <v>853</v>
      </c>
      <c r="AU53" s="283">
        <v>0</v>
      </c>
      <c r="AV53" s="283">
        <f t="shared" si="41"/>
        <v>188</v>
      </c>
      <c r="AW53" s="283">
        <v>0</v>
      </c>
      <c r="AX53" s="283">
        <v>0</v>
      </c>
      <c r="AY53" s="283">
        <v>0</v>
      </c>
      <c r="AZ53" s="283">
        <v>104</v>
      </c>
      <c r="BA53" s="283">
        <v>60</v>
      </c>
      <c r="BB53" s="283">
        <v>23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853</v>
      </c>
      <c r="BI53" s="286" t="s">
        <v>853</v>
      </c>
      <c r="BJ53" s="286" t="s">
        <v>853</v>
      </c>
      <c r="BK53" s="286" t="s">
        <v>853</v>
      </c>
      <c r="BL53" s="286" t="s">
        <v>853</v>
      </c>
      <c r="BM53" s="286" t="s">
        <v>853</v>
      </c>
      <c r="BN53" s="286" t="s">
        <v>853</v>
      </c>
      <c r="BO53" s="286" t="s">
        <v>853</v>
      </c>
      <c r="BP53" s="286" t="s">
        <v>853</v>
      </c>
      <c r="BQ53" s="283">
        <v>1</v>
      </c>
      <c r="BR53" s="283">
        <f t="shared" si="42"/>
        <v>0</v>
      </c>
      <c r="BS53" s="286" t="s">
        <v>853</v>
      </c>
      <c r="BT53" s="286" t="s">
        <v>853</v>
      </c>
      <c r="BU53" s="286" t="s">
        <v>853</v>
      </c>
      <c r="BV53" s="286" t="s">
        <v>853</v>
      </c>
      <c r="BW53" s="286" t="s">
        <v>853</v>
      </c>
      <c r="BX53" s="286" t="s">
        <v>853</v>
      </c>
      <c r="BY53" s="286" t="s">
        <v>853</v>
      </c>
      <c r="BZ53" s="286" t="s">
        <v>853</v>
      </c>
      <c r="CA53" s="286" t="s">
        <v>853</v>
      </c>
      <c r="CB53" s="286" t="s">
        <v>853</v>
      </c>
      <c r="CC53" s="286" t="s">
        <v>853</v>
      </c>
      <c r="CD53" s="283">
        <v>0</v>
      </c>
      <c r="CE53" s="286" t="s">
        <v>853</v>
      </c>
      <c r="CF53" s="286" t="s">
        <v>853</v>
      </c>
      <c r="CG53" s="286" t="s">
        <v>853</v>
      </c>
      <c r="CH53" s="286" t="s">
        <v>853</v>
      </c>
      <c r="CI53" s="286" t="s">
        <v>853</v>
      </c>
      <c r="CJ53" s="286" t="s">
        <v>853</v>
      </c>
      <c r="CK53" s="286" t="s">
        <v>853</v>
      </c>
      <c r="CL53" s="286" t="s">
        <v>853</v>
      </c>
      <c r="CM53" s="283">
        <v>0</v>
      </c>
      <c r="CN53" s="283">
        <f t="shared" si="43"/>
        <v>0</v>
      </c>
      <c r="CO53" s="286" t="s">
        <v>853</v>
      </c>
      <c r="CP53" s="286" t="s">
        <v>853</v>
      </c>
      <c r="CQ53" s="286" t="s">
        <v>853</v>
      </c>
      <c r="CR53" s="286" t="s">
        <v>853</v>
      </c>
      <c r="CS53" s="286" t="s">
        <v>853</v>
      </c>
      <c r="CT53" s="286" t="s">
        <v>853</v>
      </c>
      <c r="CU53" s="286" t="s">
        <v>853</v>
      </c>
      <c r="CV53" s="286" t="s">
        <v>853</v>
      </c>
      <c r="CW53" s="286" t="s">
        <v>853</v>
      </c>
      <c r="CX53" s="286" t="s">
        <v>853</v>
      </c>
      <c r="CY53" s="286" t="s">
        <v>853</v>
      </c>
      <c r="CZ53" s="286" t="s">
        <v>853</v>
      </c>
      <c r="DA53" s="283">
        <v>0</v>
      </c>
      <c r="DB53" s="286" t="s">
        <v>853</v>
      </c>
      <c r="DC53" s="286" t="s">
        <v>853</v>
      </c>
      <c r="DD53" s="286" t="s">
        <v>853</v>
      </c>
      <c r="DE53" s="286" t="s">
        <v>853</v>
      </c>
      <c r="DF53" s="286" t="s">
        <v>853</v>
      </c>
      <c r="DG53" s="286" t="s">
        <v>853</v>
      </c>
      <c r="DH53" s="286" t="s">
        <v>853</v>
      </c>
      <c r="DI53" s="283">
        <v>0</v>
      </c>
      <c r="DJ53" s="283">
        <f t="shared" si="44"/>
        <v>0</v>
      </c>
      <c r="DK53" s="286" t="s">
        <v>853</v>
      </c>
      <c r="DL53" s="286" t="s">
        <v>853</v>
      </c>
      <c r="DM53" s="286" t="s">
        <v>853</v>
      </c>
      <c r="DN53" s="286" t="s">
        <v>853</v>
      </c>
      <c r="DO53" s="286" t="s">
        <v>853</v>
      </c>
      <c r="DP53" s="286" t="s">
        <v>853</v>
      </c>
      <c r="DQ53" s="286" t="s">
        <v>853</v>
      </c>
      <c r="DR53" s="286" t="s">
        <v>853</v>
      </c>
      <c r="DS53" s="286" t="s">
        <v>853</v>
      </c>
      <c r="DT53" s="286" t="s">
        <v>853</v>
      </c>
      <c r="DU53" s="286" t="s">
        <v>853</v>
      </c>
      <c r="DV53" s="283">
        <v>0</v>
      </c>
      <c r="DW53" s="286" t="s">
        <v>853</v>
      </c>
      <c r="DX53" s="286" t="s">
        <v>853</v>
      </c>
      <c r="DY53" s="286" t="s">
        <v>853</v>
      </c>
      <c r="DZ53" s="283">
        <v>0</v>
      </c>
      <c r="EA53" s="286" t="s">
        <v>853</v>
      </c>
      <c r="EB53" s="286" t="s">
        <v>853</v>
      </c>
      <c r="EC53" s="286" t="s">
        <v>853</v>
      </c>
      <c r="ED53" s="286" t="s">
        <v>853</v>
      </c>
      <c r="EE53" s="283">
        <v>0</v>
      </c>
      <c r="EF53" s="283">
        <f t="shared" si="45"/>
        <v>0</v>
      </c>
      <c r="EG53" s="283">
        <v>0</v>
      </c>
      <c r="EH53" s="286" t="s">
        <v>853</v>
      </c>
      <c r="EI53" s="286" t="s">
        <v>853</v>
      </c>
      <c r="EJ53" s="283">
        <v>0</v>
      </c>
      <c r="EK53" s="286" t="s">
        <v>853</v>
      </c>
      <c r="EL53" s="286" t="s">
        <v>853</v>
      </c>
      <c r="EM53" s="286" t="s">
        <v>853</v>
      </c>
      <c r="EN53" s="283">
        <v>0</v>
      </c>
      <c r="EO53" s="283">
        <v>0</v>
      </c>
      <c r="EP53" s="283">
        <v>0</v>
      </c>
      <c r="EQ53" s="286" t="s">
        <v>853</v>
      </c>
      <c r="ER53" s="286" t="s">
        <v>853</v>
      </c>
      <c r="ES53" s="286" t="s">
        <v>853</v>
      </c>
      <c r="ET53" s="286" t="s">
        <v>853</v>
      </c>
      <c r="EU53" s="283">
        <v>0</v>
      </c>
      <c r="EV53" s="283">
        <v>0</v>
      </c>
      <c r="EW53" s="286" t="s">
        <v>853</v>
      </c>
      <c r="EX53" s="286" t="s">
        <v>853</v>
      </c>
      <c r="EY53" s="286" t="s">
        <v>853</v>
      </c>
      <c r="EZ53" s="283">
        <v>0</v>
      </c>
      <c r="FA53" s="283">
        <v>0</v>
      </c>
      <c r="FB53" s="283">
        <f t="shared" si="46"/>
        <v>0</v>
      </c>
      <c r="FC53" s="283">
        <v>0</v>
      </c>
      <c r="FD53" s="283">
        <v>0</v>
      </c>
      <c r="FE53" s="283">
        <v>0</v>
      </c>
      <c r="FF53" s="283">
        <v>0</v>
      </c>
      <c r="FG53" s="283">
        <v>0</v>
      </c>
      <c r="FH53" s="283">
        <v>0</v>
      </c>
      <c r="FI53" s="283">
        <v>0</v>
      </c>
      <c r="FJ53" s="283">
        <v>0</v>
      </c>
      <c r="FK53" s="283">
        <v>0</v>
      </c>
      <c r="FL53" s="283">
        <v>0</v>
      </c>
      <c r="FM53" s="283">
        <v>0</v>
      </c>
      <c r="FN53" s="283">
        <v>0</v>
      </c>
      <c r="FO53" s="283">
        <v>0</v>
      </c>
      <c r="FP53" s="286" t="s">
        <v>853</v>
      </c>
      <c r="FQ53" s="286" t="s">
        <v>853</v>
      </c>
      <c r="FR53" s="286" t="s">
        <v>853</v>
      </c>
      <c r="FS53" s="283">
        <v>0</v>
      </c>
      <c r="FT53" s="283">
        <v>0</v>
      </c>
      <c r="FU53" s="283">
        <v>0</v>
      </c>
      <c r="FV53" s="283">
        <v>0</v>
      </c>
      <c r="FW53" s="283">
        <v>0</v>
      </c>
    </row>
    <row r="54" spans="1:179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151</v>
      </c>
      <c r="E54" s="283">
        <f t="shared" si="48"/>
        <v>0</v>
      </c>
      <c r="F54" s="283">
        <f t="shared" si="49"/>
        <v>0</v>
      </c>
      <c r="G54" s="283">
        <f t="shared" si="50"/>
        <v>0</v>
      </c>
      <c r="H54" s="283">
        <f t="shared" si="51"/>
        <v>48</v>
      </c>
      <c r="I54" s="283">
        <f t="shared" si="52"/>
        <v>28</v>
      </c>
      <c r="J54" s="283">
        <f t="shared" si="53"/>
        <v>13</v>
      </c>
      <c r="K54" s="283">
        <f t="shared" si="54"/>
        <v>0</v>
      </c>
      <c r="L54" s="283">
        <f t="shared" si="55"/>
        <v>0</v>
      </c>
      <c r="M54" s="283">
        <f t="shared" si="56"/>
        <v>0</v>
      </c>
      <c r="N54" s="283">
        <f t="shared" si="57"/>
        <v>0</v>
      </c>
      <c r="O54" s="283">
        <f t="shared" si="58"/>
        <v>0</v>
      </c>
      <c r="P54" s="283">
        <f t="shared" si="59"/>
        <v>0</v>
      </c>
      <c r="Q54" s="283">
        <f t="shared" si="60"/>
        <v>0</v>
      </c>
      <c r="R54" s="283">
        <f t="shared" si="61"/>
        <v>61</v>
      </c>
      <c r="S54" s="283">
        <f t="shared" si="62"/>
        <v>0</v>
      </c>
      <c r="T54" s="283">
        <f t="shared" si="63"/>
        <v>0</v>
      </c>
      <c r="U54" s="283">
        <f t="shared" si="64"/>
        <v>0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1</v>
      </c>
      <c r="Z54" s="283">
        <f t="shared" si="40"/>
        <v>61</v>
      </c>
      <c r="AA54" s="283">
        <v>0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6" t="s">
        <v>853</v>
      </c>
      <c r="AM54" s="286" t="s">
        <v>853</v>
      </c>
      <c r="AN54" s="283">
        <v>61</v>
      </c>
      <c r="AO54" s="286" t="s">
        <v>853</v>
      </c>
      <c r="AP54" s="286" t="s">
        <v>853</v>
      </c>
      <c r="AQ54" s="283">
        <v>0</v>
      </c>
      <c r="AR54" s="286" t="s">
        <v>853</v>
      </c>
      <c r="AS54" s="283">
        <v>0</v>
      </c>
      <c r="AT54" s="286" t="s">
        <v>853</v>
      </c>
      <c r="AU54" s="283">
        <v>0</v>
      </c>
      <c r="AV54" s="283">
        <f t="shared" si="41"/>
        <v>90</v>
      </c>
      <c r="AW54" s="283">
        <v>0</v>
      </c>
      <c r="AX54" s="283">
        <v>0</v>
      </c>
      <c r="AY54" s="283">
        <v>0</v>
      </c>
      <c r="AZ54" s="283">
        <v>48</v>
      </c>
      <c r="BA54" s="283">
        <v>28</v>
      </c>
      <c r="BB54" s="283">
        <v>13</v>
      </c>
      <c r="BC54" s="283">
        <v>0</v>
      </c>
      <c r="BD54" s="283">
        <v>0</v>
      </c>
      <c r="BE54" s="283">
        <v>0</v>
      </c>
      <c r="BF54" s="283">
        <v>0</v>
      </c>
      <c r="BG54" s="283">
        <v>0</v>
      </c>
      <c r="BH54" s="286" t="s">
        <v>853</v>
      </c>
      <c r="BI54" s="286" t="s">
        <v>853</v>
      </c>
      <c r="BJ54" s="286" t="s">
        <v>853</v>
      </c>
      <c r="BK54" s="286" t="s">
        <v>853</v>
      </c>
      <c r="BL54" s="286" t="s">
        <v>853</v>
      </c>
      <c r="BM54" s="286" t="s">
        <v>853</v>
      </c>
      <c r="BN54" s="286" t="s">
        <v>853</v>
      </c>
      <c r="BO54" s="286" t="s">
        <v>853</v>
      </c>
      <c r="BP54" s="286" t="s">
        <v>853</v>
      </c>
      <c r="BQ54" s="283">
        <v>1</v>
      </c>
      <c r="BR54" s="283">
        <f t="shared" si="42"/>
        <v>0</v>
      </c>
      <c r="BS54" s="286" t="s">
        <v>853</v>
      </c>
      <c r="BT54" s="286" t="s">
        <v>853</v>
      </c>
      <c r="BU54" s="286" t="s">
        <v>853</v>
      </c>
      <c r="BV54" s="286" t="s">
        <v>853</v>
      </c>
      <c r="BW54" s="286" t="s">
        <v>853</v>
      </c>
      <c r="BX54" s="286" t="s">
        <v>853</v>
      </c>
      <c r="BY54" s="286" t="s">
        <v>853</v>
      </c>
      <c r="BZ54" s="286" t="s">
        <v>853</v>
      </c>
      <c r="CA54" s="286" t="s">
        <v>853</v>
      </c>
      <c r="CB54" s="286" t="s">
        <v>853</v>
      </c>
      <c r="CC54" s="286" t="s">
        <v>853</v>
      </c>
      <c r="CD54" s="283">
        <v>0</v>
      </c>
      <c r="CE54" s="286" t="s">
        <v>853</v>
      </c>
      <c r="CF54" s="286" t="s">
        <v>853</v>
      </c>
      <c r="CG54" s="286" t="s">
        <v>853</v>
      </c>
      <c r="CH54" s="286" t="s">
        <v>853</v>
      </c>
      <c r="CI54" s="286" t="s">
        <v>853</v>
      </c>
      <c r="CJ54" s="286" t="s">
        <v>853</v>
      </c>
      <c r="CK54" s="286" t="s">
        <v>853</v>
      </c>
      <c r="CL54" s="286" t="s">
        <v>853</v>
      </c>
      <c r="CM54" s="283">
        <v>0</v>
      </c>
      <c r="CN54" s="283">
        <f t="shared" si="43"/>
        <v>0</v>
      </c>
      <c r="CO54" s="286" t="s">
        <v>853</v>
      </c>
      <c r="CP54" s="286" t="s">
        <v>853</v>
      </c>
      <c r="CQ54" s="286" t="s">
        <v>853</v>
      </c>
      <c r="CR54" s="286" t="s">
        <v>853</v>
      </c>
      <c r="CS54" s="286" t="s">
        <v>853</v>
      </c>
      <c r="CT54" s="286" t="s">
        <v>853</v>
      </c>
      <c r="CU54" s="286" t="s">
        <v>853</v>
      </c>
      <c r="CV54" s="286" t="s">
        <v>853</v>
      </c>
      <c r="CW54" s="286" t="s">
        <v>853</v>
      </c>
      <c r="CX54" s="286" t="s">
        <v>853</v>
      </c>
      <c r="CY54" s="286" t="s">
        <v>853</v>
      </c>
      <c r="CZ54" s="286" t="s">
        <v>853</v>
      </c>
      <c r="DA54" s="283">
        <v>0</v>
      </c>
      <c r="DB54" s="286" t="s">
        <v>853</v>
      </c>
      <c r="DC54" s="286" t="s">
        <v>853</v>
      </c>
      <c r="DD54" s="286" t="s">
        <v>853</v>
      </c>
      <c r="DE54" s="286" t="s">
        <v>853</v>
      </c>
      <c r="DF54" s="286" t="s">
        <v>853</v>
      </c>
      <c r="DG54" s="286" t="s">
        <v>853</v>
      </c>
      <c r="DH54" s="286" t="s">
        <v>853</v>
      </c>
      <c r="DI54" s="283">
        <v>0</v>
      </c>
      <c r="DJ54" s="283">
        <f t="shared" si="44"/>
        <v>0</v>
      </c>
      <c r="DK54" s="286" t="s">
        <v>853</v>
      </c>
      <c r="DL54" s="286" t="s">
        <v>853</v>
      </c>
      <c r="DM54" s="286" t="s">
        <v>853</v>
      </c>
      <c r="DN54" s="286" t="s">
        <v>853</v>
      </c>
      <c r="DO54" s="286" t="s">
        <v>853</v>
      </c>
      <c r="DP54" s="286" t="s">
        <v>853</v>
      </c>
      <c r="DQ54" s="286" t="s">
        <v>853</v>
      </c>
      <c r="DR54" s="286" t="s">
        <v>853</v>
      </c>
      <c r="DS54" s="286" t="s">
        <v>853</v>
      </c>
      <c r="DT54" s="286" t="s">
        <v>853</v>
      </c>
      <c r="DU54" s="286" t="s">
        <v>853</v>
      </c>
      <c r="DV54" s="283">
        <v>0</v>
      </c>
      <c r="DW54" s="286" t="s">
        <v>853</v>
      </c>
      <c r="DX54" s="286" t="s">
        <v>853</v>
      </c>
      <c r="DY54" s="286" t="s">
        <v>853</v>
      </c>
      <c r="DZ54" s="283">
        <v>0</v>
      </c>
      <c r="EA54" s="286" t="s">
        <v>853</v>
      </c>
      <c r="EB54" s="286" t="s">
        <v>853</v>
      </c>
      <c r="EC54" s="286" t="s">
        <v>853</v>
      </c>
      <c r="ED54" s="286" t="s">
        <v>853</v>
      </c>
      <c r="EE54" s="283">
        <v>0</v>
      </c>
      <c r="EF54" s="283">
        <f t="shared" si="45"/>
        <v>0</v>
      </c>
      <c r="EG54" s="283">
        <v>0</v>
      </c>
      <c r="EH54" s="286" t="s">
        <v>853</v>
      </c>
      <c r="EI54" s="286" t="s">
        <v>853</v>
      </c>
      <c r="EJ54" s="283">
        <v>0</v>
      </c>
      <c r="EK54" s="286" t="s">
        <v>853</v>
      </c>
      <c r="EL54" s="286" t="s">
        <v>853</v>
      </c>
      <c r="EM54" s="286" t="s">
        <v>853</v>
      </c>
      <c r="EN54" s="283">
        <v>0</v>
      </c>
      <c r="EO54" s="283">
        <v>0</v>
      </c>
      <c r="EP54" s="283">
        <v>0</v>
      </c>
      <c r="EQ54" s="286" t="s">
        <v>853</v>
      </c>
      <c r="ER54" s="286" t="s">
        <v>853</v>
      </c>
      <c r="ES54" s="286" t="s">
        <v>853</v>
      </c>
      <c r="ET54" s="286" t="s">
        <v>853</v>
      </c>
      <c r="EU54" s="283">
        <v>0</v>
      </c>
      <c r="EV54" s="283">
        <v>0</v>
      </c>
      <c r="EW54" s="286" t="s">
        <v>853</v>
      </c>
      <c r="EX54" s="286" t="s">
        <v>853</v>
      </c>
      <c r="EY54" s="286" t="s">
        <v>853</v>
      </c>
      <c r="EZ54" s="283">
        <v>0</v>
      </c>
      <c r="FA54" s="283">
        <v>0</v>
      </c>
      <c r="FB54" s="283">
        <f t="shared" si="46"/>
        <v>0</v>
      </c>
      <c r="FC54" s="283">
        <v>0</v>
      </c>
      <c r="FD54" s="283">
        <v>0</v>
      </c>
      <c r="FE54" s="283">
        <v>0</v>
      </c>
      <c r="FF54" s="283">
        <v>0</v>
      </c>
      <c r="FG54" s="283">
        <v>0</v>
      </c>
      <c r="FH54" s="283">
        <v>0</v>
      </c>
      <c r="FI54" s="283">
        <v>0</v>
      </c>
      <c r="FJ54" s="283">
        <v>0</v>
      </c>
      <c r="FK54" s="283">
        <v>0</v>
      </c>
      <c r="FL54" s="283">
        <v>0</v>
      </c>
      <c r="FM54" s="283">
        <v>0</v>
      </c>
      <c r="FN54" s="283">
        <v>0</v>
      </c>
      <c r="FO54" s="283">
        <v>0</v>
      </c>
      <c r="FP54" s="286" t="s">
        <v>853</v>
      </c>
      <c r="FQ54" s="286" t="s">
        <v>853</v>
      </c>
      <c r="FR54" s="286" t="s">
        <v>853</v>
      </c>
      <c r="FS54" s="283">
        <v>0</v>
      </c>
      <c r="FT54" s="283">
        <v>0</v>
      </c>
      <c r="FU54" s="283">
        <v>0</v>
      </c>
      <c r="FV54" s="283">
        <v>0</v>
      </c>
      <c r="FW54" s="283">
        <v>0</v>
      </c>
    </row>
    <row r="55" spans="1:179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268</v>
      </c>
      <c r="E55" s="283">
        <f t="shared" si="48"/>
        <v>0</v>
      </c>
      <c r="F55" s="283">
        <f t="shared" si="49"/>
        <v>0</v>
      </c>
      <c r="G55" s="283">
        <f t="shared" si="50"/>
        <v>0</v>
      </c>
      <c r="H55" s="283">
        <f t="shared" si="51"/>
        <v>90</v>
      </c>
      <c r="I55" s="283">
        <f t="shared" si="52"/>
        <v>43</v>
      </c>
      <c r="J55" s="283">
        <f t="shared" si="53"/>
        <v>18</v>
      </c>
      <c r="K55" s="283">
        <f t="shared" si="54"/>
        <v>0</v>
      </c>
      <c r="L55" s="283">
        <f t="shared" si="55"/>
        <v>0</v>
      </c>
      <c r="M55" s="283">
        <f t="shared" si="56"/>
        <v>0</v>
      </c>
      <c r="N55" s="283">
        <f t="shared" si="57"/>
        <v>0</v>
      </c>
      <c r="O55" s="283">
        <f t="shared" si="58"/>
        <v>0</v>
      </c>
      <c r="P55" s="283">
        <f t="shared" si="59"/>
        <v>0</v>
      </c>
      <c r="Q55" s="283">
        <f t="shared" si="60"/>
        <v>0</v>
      </c>
      <c r="R55" s="283">
        <f t="shared" si="61"/>
        <v>116</v>
      </c>
      <c r="S55" s="283">
        <f t="shared" si="62"/>
        <v>0</v>
      </c>
      <c r="T55" s="283">
        <f t="shared" si="63"/>
        <v>0</v>
      </c>
      <c r="U55" s="283">
        <f t="shared" si="64"/>
        <v>0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1</v>
      </c>
      <c r="Z55" s="283">
        <f t="shared" si="40"/>
        <v>116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853</v>
      </c>
      <c r="AM55" s="286" t="s">
        <v>853</v>
      </c>
      <c r="AN55" s="283">
        <v>116</v>
      </c>
      <c r="AO55" s="286" t="s">
        <v>853</v>
      </c>
      <c r="AP55" s="286" t="s">
        <v>853</v>
      </c>
      <c r="AQ55" s="283">
        <v>0</v>
      </c>
      <c r="AR55" s="286" t="s">
        <v>853</v>
      </c>
      <c r="AS55" s="283">
        <v>0</v>
      </c>
      <c r="AT55" s="286" t="s">
        <v>853</v>
      </c>
      <c r="AU55" s="283">
        <v>0</v>
      </c>
      <c r="AV55" s="283">
        <f t="shared" si="41"/>
        <v>152</v>
      </c>
      <c r="AW55" s="283">
        <v>0</v>
      </c>
      <c r="AX55" s="283">
        <v>0</v>
      </c>
      <c r="AY55" s="283">
        <v>0</v>
      </c>
      <c r="AZ55" s="283">
        <v>90</v>
      </c>
      <c r="BA55" s="283">
        <v>43</v>
      </c>
      <c r="BB55" s="283">
        <v>18</v>
      </c>
      <c r="BC55" s="283">
        <v>0</v>
      </c>
      <c r="BD55" s="283">
        <v>0</v>
      </c>
      <c r="BE55" s="283">
        <v>0</v>
      </c>
      <c r="BF55" s="283">
        <v>0</v>
      </c>
      <c r="BG55" s="283">
        <v>0</v>
      </c>
      <c r="BH55" s="286" t="s">
        <v>853</v>
      </c>
      <c r="BI55" s="286" t="s">
        <v>853</v>
      </c>
      <c r="BJ55" s="286" t="s">
        <v>853</v>
      </c>
      <c r="BK55" s="286" t="s">
        <v>853</v>
      </c>
      <c r="BL55" s="286" t="s">
        <v>853</v>
      </c>
      <c r="BM55" s="286" t="s">
        <v>853</v>
      </c>
      <c r="BN55" s="286" t="s">
        <v>853</v>
      </c>
      <c r="BO55" s="286" t="s">
        <v>853</v>
      </c>
      <c r="BP55" s="286" t="s">
        <v>853</v>
      </c>
      <c r="BQ55" s="283">
        <v>1</v>
      </c>
      <c r="BR55" s="283">
        <f t="shared" si="42"/>
        <v>0</v>
      </c>
      <c r="BS55" s="286" t="s">
        <v>853</v>
      </c>
      <c r="BT55" s="286" t="s">
        <v>853</v>
      </c>
      <c r="BU55" s="286" t="s">
        <v>853</v>
      </c>
      <c r="BV55" s="286" t="s">
        <v>853</v>
      </c>
      <c r="BW55" s="286" t="s">
        <v>853</v>
      </c>
      <c r="BX55" s="286" t="s">
        <v>853</v>
      </c>
      <c r="BY55" s="286" t="s">
        <v>853</v>
      </c>
      <c r="BZ55" s="286" t="s">
        <v>853</v>
      </c>
      <c r="CA55" s="286" t="s">
        <v>853</v>
      </c>
      <c r="CB55" s="286" t="s">
        <v>853</v>
      </c>
      <c r="CC55" s="286" t="s">
        <v>853</v>
      </c>
      <c r="CD55" s="283">
        <v>0</v>
      </c>
      <c r="CE55" s="286" t="s">
        <v>853</v>
      </c>
      <c r="CF55" s="286" t="s">
        <v>853</v>
      </c>
      <c r="CG55" s="286" t="s">
        <v>853</v>
      </c>
      <c r="CH55" s="286" t="s">
        <v>853</v>
      </c>
      <c r="CI55" s="286" t="s">
        <v>853</v>
      </c>
      <c r="CJ55" s="286" t="s">
        <v>853</v>
      </c>
      <c r="CK55" s="286" t="s">
        <v>853</v>
      </c>
      <c r="CL55" s="286" t="s">
        <v>853</v>
      </c>
      <c r="CM55" s="283">
        <v>0</v>
      </c>
      <c r="CN55" s="283">
        <f t="shared" si="43"/>
        <v>0</v>
      </c>
      <c r="CO55" s="286" t="s">
        <v>853</v>
      </c>
      <c r="CP55" s="286" t="s">
        <v>853</v>
      </c>
      <c r="CQ55" s="286" t="s">
        <v>853</v>
      </c>
      <c r="CR55" s="286" t="s">
        <v>853</v>
      </c>
      <c r="CS55" s="286" t="s">
        <v>853</v>
      </c>
      <c r="CT55" s="286" t="s">
        <v>853</v>
      </c>
      <c r="CU55" s="286" t="s">
        <v>853</v>
      </c>
      <c r="CV55" s="286" t="s">
        <v>853</v>
      </c>
      <c r="CW55" s="286" t="s">
        <v>853</v>
      </c>
      <c r="CX55" s="286" t="s">
        <v>853</v>
      </c>
      <c r="CY55" s="286" t="s">
        <v>853</v>
      </c>
      <c r="CZ55" s="286" t="s">
        <v>853</v>
      </c>
      <c r="DA55" s="283">
        <v>0</v>
      </c>
      <c r="DB55" s="286" t="s">
        <v>853</v>
      </c>
      <c r="DC55" s="286" t="s">
        <v>853</v>
      </c>
      <c r="DD55" s="286" t="s">
        <v>853</v>
      </c>
      <c r="DE55" s="286" t="s">
        <v>853</v>
      </c>
      <c r="DF55" s="286" t="s">
        <v>853</v>
      </c>
      <c r="DG55" s="286" t="s">
        <v>853</v>
      </c>
      <c r="DH55" s="286" t="s">
        <v>853</v>
      </c>
      <c r="DI55" s="283">
        <v>0</v>
      </c>
      <c r="DJ55" s="283">
        <f t="shared" si="44"/>
        <v>0</v>
      </c>
      <c r="DK55" s="286" t="s">
        <v>853</v>
      </c>
      <c r="DL55" s="286" t="s">
        <v>853</v>
      </c>
      <c r="DM55" s="286" t="s">
        <v>853</v>
      </c>
      <c r="DN55" s="286" t="s">
        <v>853</v>
      </c>
      <c r="DO55" s="286" t="s">
        <v>853</v>
      </c>
      <c r="DP55" s="286" t="s">
        <v>853</v>
      </c>
      <c r="DQ55" s="286" t="s">
        <v>853</v>
      </c>
      <c r="DR55" s="286" t="s">
        <v>853</v>
      </c>
      <c r="DS55" s="286" t="s">
        <v>853</v>
      </c>
      <c r="DT55" s="286" t="s">
        <v>853</v>
      </c>
      <c r="DU55" s="286" t="s">
        <v>853</v>
      </c>
      <c r="DV55" s="283">
        <v>0</v>
      </c>
      <c r="DW55" s="286" t="s">
        <v>853</v>
      </c>
      <c r="DX55" s="286" t="s">
        <v>853</v>
      </c>
      <c r="DY55" s="286" t="s">
        <v>853</v>
      </c>
      <c r="DZ55" s="283">
        <v>0</v>
      </c>
      <c r="EA55" s="286" t="s">
        <v>853</v>
      </c>
      <c r="EB55" s="286" t="s">
        <v>853</v>
      </c>
      <c r="EC55" s="286" t="s">
        <v>853</v>
      </c>
      <c r="ED55" s="286" t="s">
        <v>853</v>
      </c>
      <c r="EE55" s="283">
        <v>0</v>
      </c>
      <c r="EF55" s="283">
        <f t="shared" si="45"/>
        <v>0</v>
      </c>
      <c r="EG55" s="283">
        <v>0</v>
      </c>
      <c r="EH55" s="286" t="s">
        <v>853</v>
      </c>
      <c r="EI55" s="286" t="s">
        <v>853</v>
      </c>
      <c r="EJ55" s="283">
        <v>0</v>
      </c>
      <c r="EK55" s="286" t="s">
        <v>853</v>
      </c>
      <c r="EL55" s="286" t="s">
        <v>853</v>
      </c>
      <c r="EM55" s="286" t="s">
        <v>853</v>
      </c>
      <c r="EN55" s="283">
        <v>0</v>
      </c>
      <c r="EO55" s="283">
        <v>0</v>
      </c>
      <c r="EP55" s="283">
        <v>0</v>
      </c>
      <c r="EQ55" s="286" t="s">
        <v>853</v>
      </c>
      <c r="ER55" s="286" t="s">
        <v>853</v>
      </c>
      <c r="ES55" s="286" t="s">
        <v>853</v>
      </c>
      <c r="ET55" s="286" t="s">
        <v>853</v>
      </c>
      <c r="EU55" s="283">
        <v>0</v>
      </c>
      <c r="EV55" s="283">
        <v>0</v>
      </c>
      <c r="EW55" s="286" t="s">
        <v>853</v>
      </c>
      <c r="EX55" s="286" t="s">
        <v>853</v>
      </c>
      <c r="EY55" s="286" t="s">
        <v>853</v>
      </c>
      <c r="EZ55" s="283">
        <v>0</v>
      </c>
      <c r="FA55" s="283">
        <v>0</v>
      </c>
      <c r="FB55" s="283">
        <f t="shared" si="46"/>
        <v>0</v>
      </c>
      <c r="FC55" s="283">
        <v>0</v>
      </c>
      <c r="FD55" s="283">
        <v>0</v>
      </c>
      <c r="FE55" s="283">
        <v>0</v>
      </c>
      <c r="FF55" s="283">
        <v>0</v>
      </c>
      <c r="FG55" s="283">
        <v>0</v>
      </c>
      <c r="FH55" s="283">
        <v>0</v>
      </c>
      <c r="FI55" s="283">
        <v>0</v>
      </c>
      <c r="FJ55" s="283">
        <v>0</v>
      </c>
      <c r="FK55" s="283">
        <v>0</v>
      </c>
      <c r="FL55" s="283">
        <v>0</v>
      </c>
      <c r="FM55" s="283">
        <v>0</v>
      </c>
      <c r="FN55" s="283">
        <v>0</v>
      </c>
      <c r="FO55" s="283">
        <v>0</v>
      </c>
      <c r="FP55" s="286" t="s">
        <v>853</v>
      </c>
      <c r="FQ55" s="286" t="s">
        <v>853</v>
      </c>
      <c r="FR55" s="286" t="s">
        <v>853</v>
      </c>
      <c r="FS55" s="283">
        <v>0</v>
      </c>
      <c r="FT55" s="283">
        <v>0</v>
      </c>
      <c r="FU55" s="283">
        <v>0</v>
      </c>
      <c r="FV55" s="283">
        <v>0</v>
      </c>
      <c r="FW55" s="283">
        <v>0</v>
      </c>
    </row>
    <row r="56" spans="1:179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250</v>
      </c>
      <c r="E56" s="283">
        <f t="shared" si="48"/>
        <v>0</v>
      </c>
      <c r="F56" s="283">
        <f t="shared" si="49"/>
        <v>0</v>
      </c>
      <c r="G56" s="283">
        <f t="shared" si="50"/>
        <v>0</v>
      </c>
      <c r="H56" s="283">
        <f t="shared" si="51"/>
        <v>79</v>
      </c>
      <c r="I56" s="283">
        <f t="shared" si="52"/>
        <v>38</v>
      </c>
      <c r="J56" s="283">
        <f t="shared" si="53"/>
        <v>18</v>
      </c>
      <c r="K56" s="283">
        <f t="shared" si="54"/>
        <v>0</v>
      </c>
      <c r="L56" s="283">
        <f t="shared" si="55"/>
        <v>0</v>
      </c>
      <c r="M56" s="283">
        <f t="shared" si="56"/>
        <v>0</v>
      </c>
      <c r="N56" s="283">
        <f t="shared" si="57"/>
        <v>0</v>
      </c>
      <c r="O56" s="283">
        <f t="shared" si="58"/>
        <v>0</v>
      </c>
      <c r="P56" s="283">
        <f t="shared" si="59"/>
        <v>0</v>
      </c>
      <c r="Q56" s="283">
        <f t="shared" si="60"/>
        <v>0</v>
      </c>
      <c r="R56" s="283">
        <f t="shared" si="61"/>
        <v>114</v>
      </c>
      <c r="S56" s="283">
        <f t="shared" si="62"/>
        <v>0</v>
      </c>
      <c r="T56" s="283">
        <f t="shared" si="63"/>
        <v>0</v>
      </c>
      <c r="U56" s="283">
        <f t="shared" si="64"/>
        <v>0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1</v>
      </c>
      <c r="Z56" s="283">
        <f t="shared" si="40"/>
        <v>114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853</v>
      </c>
      <c r="AM56" s="286" t="s">
        <v>853</v>
      </c>
      <c r="AN56" s="283">
        <v>114</v>
      </c>
      <c r="AO56" s="286" t="s">
        <v>853</v>
      </c>
      <c r="AP56" s="286" t="s">
        <v>853</v>
      </c>
      <c r="AQ56" s="283">
        <v>0</v>
      </c>
      <c r="AR56" s="286" t="s">
        <v>853</v>
      </c>
      <c r="AS56" s="283">
        <v>0</v>
      </c>
      <c r="AT56" s="286" t="s">
        <v>853</v>
      </c>
      <c r="AU56" s="283">
        <v>0</v>
      </c>
      <c r="AV56" s="283">
        <f t="shared" si="41"/>
        <v>136</v>
      </c>
      <c r="AW56" s="283">
        <v>0</v>
      </c>
      <c r="AX56" s="283">
        <v>0</v>
      </c>
      <c r="AY56" s="283">
        <v>0</v>
      </c>
      <c r="AZ56" s="283">
        <v>79</v>
      </c>
      <c r="BA56" s="283">
        <v>38</v>
      </c>
      <c r="BB56" s="283">
        <v>18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853</v>
      </c>
      <c r="BI56" s="286" t="s">
        <v>853</v>
      </c>
      <c r="BJ56" s="286" t="s">
        <v>853</v>
      </c>
      <c r="BK56" s="286" t="s">
        <v>853</v>
      </c>
      <c r="BL56" s="286" t="s">
        <v>853</v>
      </c>
      <c r="BM56" s="286" t="s">
        <v>853</v>
      </c>
      <c r="BN56" s="286" t="s">
        <v>853</v>
      </c>
      <c r="BO56" s="286" t="s">
        <v>853</v>
      </c>
      <c r="BP56" s="286" t="s">
        <v>853</v>
      </c>
      <c r="BQ56" s="283">
        <v>1</v>
      </c>
      <c r="BR56" s="283">
        <f t="shared" si="42"/>
        <v>0</v>
      </c>
      <c r="BS56" s="286" t="s">
        <v>853</v>
      </c>
      <c r="BT56" s="286" t="s">
        <v>853</v>
      </c>
      <c r="BU56" s="286" t="s">
        <v>853</v>
      </c>
      <c r="BV56" s="286" t="s">
        <v>853</v>
      </c>
      <c r="BW56" s="286" t="s">
        <v>853</v>
      </c>
      <c r="BX56" s="286" t="s">
        <v>853</v>
      </c>
      <c r="BY56" s="286" t="s">
        <v>853</v>
      </c>
      <c r="BZ56" s="286" t="s">
        <v>853</v>
      </c>
      <c r="CA56" s="286" t="s">
        <v>853</v>
      </c>
      <c r="CB56" s="286" t="s">
        <v>853</v>
      </c>
      <c r="CC56" s="286" t="s">
        <v>853</v>
      </c>
      <c r="CD56" s="283">
        <v>0</v>
      </c>
      <c r="CE56" s="286" t="s">
        <v>853</v>
      </c>
      <c r="CF56" s="286" t="s">
        <v>853</v>
      </c>
      <c r="CG56" s="286" t="s">
        <v>853</v>
      </c>
      <c r="CH56" s="286" t="s">
        <v>853</v>
      </c>
      <c r="CI56" s="286" t="s">
        <v>853</v>
      </c>
      <c r="CJ56" s="286" t="s">
        <v>853</v>
      </c>
      <c r="CK56" s="286" t="s">
        <v>853</v>
      </c>
      <c r="CL56" s="286" t="s">
        <v>853</v>
      </c>
      <c r="CM56" s="283">
        <v>0</v>
      </c>
      <c r="CN56" s="283">
        <f t="shared" si="43"/>
        <v>0</v>
      </c>
      <c r="CO56" s="286" t="s">
        <v>853</v>
      </c>
      <c r="CP56" s="286" t="s">
        <v>853</v>
      </c>
      <c r="CQ56" s="286" t="s">
        <v>853</v>
      </c>
      <c r="CR56" s="286" t="s">
        <v>853</v>
      </c>
      <c r="CS56" s="286" t="s">
        <v>853</v>
      </c>
      <c r="CT56" s="286" t="s">
        <v>853</v>
      </c>
      <c r="CU56" s="286" t="s">
        <v>853</v>
      </c>
      <c r="CV56" s="286" t="s">
        <v>853</v>
      </c>
      <c r="CW56" s="286" t="s">
        <v>853</v>
      </c>
      <c r="CX56" s="286" t="s">
        <v>853</v>
      </c>
      <c r="CY56" s="286" t="s">
        <v>853</v>
      </c>
      <c r="CZ56" s="286" t="s">
        <v>853</v>
      </c>
      <c r="DA56" s="283">
        <v>0</v>
      </c>
      <c r="DB56" s="286" t="s">
        <v>853</v>
      </c>
      <c r="DC56" s="286" t="s">
        <v>853</v>
      </c>
      <c r="DD56" s="286" t="s">
        <v>853</v>
      </c>
      <c r="DE56" s="286" t="s">
        <v>853</v>
      </c>
      <c r="DF56" s="286" t="s">
        <v>853</v>
      </c>
      <c r="DG56" s="286" t="s">
        <v>853</v>
      </c>
      <c r="DH56" s="286" t="s">
        <v>853</v>
      </c>
      <c r="DI56" s="283">
        <v>0</v>
      </c>
      <c r="DJ56" s="283">
        <f t="shared" si="44"/>
        <v>0</v>
      </c>
      <c r="DK56" s="286" t="s">
        <v>853</v>
      </c>
      <c r="DL56" s="286" t="s">
        <v>853</v>
      </c>
      <c r="DM56" s="286" t="s">
        <v>853</v>
      </c>
      <c r="DN56" s="286" t="s">
        <v>853</v>
      </c>
      <c r="DO56" s="286" t="s">
        <v>853</v>
      </c>
      <c r="DP56" s="286" t="s">
        <v>853</v>
      </c>
      <c r="DQ56" s="286" t="s">
        <v>853</v>
      </c>
      <c r="DR56" s="286" t="s">
        <v>853</v>
      </c>
      <c r="DS56" s="286" t="s">
        <v>853</v>
      </c>
      <c r="DT56" s="286" t="s">
        <v>853</v>
      </c>
      <c r="DU56" s="286" t="s">
        <v>853</v>
      </c>
      <c r="DV56" s="283">
        <v>0</v>
      </c>
      <c r="DW56" s="286" t="s">
        <v>853</v>
      </c>
      <c r="DX56" s="286" t="s">
        <v>853</v>
      </c>
      <c r="DY56" s="286" t="s">
        <v>853</v>
      </c>
      <c r="DZ56" s="283">
        <v>0</v>
      </c>
      <c r="EA56" s="286" t="s">
        <v>853</v>
      </c>
      <c r="EB56" s="286" t="s">
        <v>853</v>
      </c>
      <c r="EC56" s="286" t="s">
        <v>853</v>
      </c>
      <c r="ED56" s="286" t="s">
        <v>853</v>
      </c>
      <c r="EE56" s="283">
        <v>0</v>
      </c>
      <c r="EF56" s="283">
        <f t="shared" si="45"/>
        <v>0</v>
      </c>
      <c r="EG56" s="283">
        <v>0</v>
      </c>
      <c r="EH56" s="286" t="s">
        <v>853</v>
      </c>
      <c r="EI56" s="286" t="s">
        <v>853</v>
      </c>
      <c r="EJ56" s="283">
        <v>0</v>
      </c>
      <c r="EK56" s="286" t="s">
        <v>853</v>
      </c>
      <c r="EL56" s="286" t="s">
        <v>853</v>
      </c>
      <c r="EM56" s="286" t="s">
        <v>853</v>
      </c>
      <c r="EN56" s="283">
        <v>0</v>
      </c>
      <c r="EO56" s="283">
        <v>0</v>
      </c>
      <c r="EP56" s="283">
        <v>0</v>
      </c>
      <c r="EQ56" s="286" t="s">
        <v>853</v>
      </c>
      <c r="ER56" s="286" t="s">
        <v>853</v>
      </c>
      <c r="ES56" s="286" t="s">
        <v>853</v>
      </c>
      <c r="ET56" s="286" t="s">
        <v>853</v>
      </c>
      <c r="EU56" s="283">
        <v>0</v>
      </c>
      <c r="EV56" s="283">
        <v>0</v>
      </c>
      <c r="EW56" s="286" t="s">
        <v>853</v>
      </c>
      <c r="EX56" s="286" t="s">
        <v>853</v>
      </c>
      <c r="EY56" s="286" t="s">
        <v>853</v>
      </c>
      <c r="EZ56" s="283">
        <v>0</v>
      </c>
      <c r="FA56" s="283">
        <v>0</v>
      </c>
      <c r="FB56" s="283">
        <f t="shared" si="46"/>
        <v>0</v>
      </c>
      <c r="FC56" s="283">
        <v>0</v>
      </c>
      <c r="FD56" s="283">
        <v>0</v>
      </c>
      <c r="FE56" s="283">
        <v>0</v>
      </c>
      <c r="FF56" s="283">
        <v>0</v>
      </c>
      <c r="FG56" s="283">
        <v>0</v>
      </c>
      <c r="FH56" s="283">
        <v>0</v>
      </c>
      <c r="FI56" s="283">
        <v>0</v>
      </c>
      <c r="FJ56" s="283">
        <v>0</v>
      </c>
      <c r="FK56" s="283">
        <v>0</v>
      </c>
      <c r="FL56" s="283">
        <v>0</v>
      </c>
      <c r="FM56" s="283">
        <v>0</v>
      </c>
      <c r="FN56" s="283">
        <v>0</v>
      </c>
      <c r="FO56" s="283">
        <v>0</v>
      </c>
      <c r="FP56" s="286" t="s">
        <v>853</v>
      </c>
      <c r="FQ56" s="286" t="s">
        <v>853</v>
      </c>
      <c r="FR56" s="286" t="s">
        <v>853</v>
      </c>
      <c r="FS56" s="283">
        <v>0</v>
      </c>
      <c r="FT56" s="283">
        <v>0</v>
      </c>
      <c r="FU56" s="283">
        <v>0</v>
      </c>
      <c r="FV56" s="283">
        <v>0</v>
      </c>
      <c r="FW56" s="283">
        <v>0</v>
      </c>
    </row>
    <row r="57" spans="1:179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162</v>
      </c>
      <c r="E57" s="283">
        <f t="shared" si="48"/>
        <v>0</v>
      </c>
      <c r="F57" s="283">
        <f t="shared" si="49"/>
        <v>0</v>
      </c>
      <c r="G57" s="283">
        <f t="shared" si="50"/>
        <v>0</v>
      </c>
      <c r="H57" s="283">
        <f t="shared" si="51"/>
        <v>46</v>
      </c>
      <c r="I57" s="283">
        <f t="shared" si="52"/>
        <v>28</v>
      </c>
      <c r="J57" s="283">
        <f t="shared" si="53"/>
        <v>13</v>
      </c>
      <c r="K57" s="283">
        <f t="shared" si="54"/>
        <v>0</v>
      </c>
      <c r="L57" s="283">
        <f t="shared" si="55"/>
        <v>0</v>
      </c>
      <c r="M57" s="283">
        <f t="shared" si="56"/>
        <v>0</v>
      </c>
      <c r="N57" s="283">
        <f t="shared" si="57"/>
        <v>0</v>
      </c>
      <c r="O57" s="283">
        <f t="shared" si="58"/>
        <v>0</v>
      </c>
      <c r="P57" s="283">
        <f t="shared" si="59"/>
        <v>0</v>
      </c>
      <c r="Q57" s="283">
        <f t="shared" si="60"/>
        <v>0</v>
      </c>
      <c r="R57" s="283">
        <f t="shared" si="61"/>
        <v>75</v>
      </c>
      <c r="S57" s="283">
        <f t="shared" si="62"/>
        <v>0</v>
      </c>
      <c r="T57" s="283">
        <f t="shared" si="63"/>
        <v>0</v>
      </c>
      <c r="U57" s="283">
        <f t="shared" si="64"/>
        <v>0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0</v>
      </c>
      <c r="Z57" s="283">
        <f t="shared" si="40"/>
        <v>75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853</v>
      </c>
      <c r="AM57" s="286" t="s">
        <v>853</v>
      </c>
      <c r="AN57" s="283">
        <v>75</v>
      </c>
      <c r="AO57" s="286" t="s">
        <v>853</v>
      </c>
      <c r="AP57" s="286" t="s">
        <v>853</v>
      </c>
      <c r="AQ57" s="283">
        <v>0</v>
      </c>
      <c r="AR57" s="286" t="s">
        <v>853</v>
      </c>
      <c r="AS57" s="283">
        <v>0</v>
      </c>
      <c r="AT57" s="286" t="s">
        <v>853</v>
      </c>
      <c r="AU57" s="283">
        <v>0</v>
      </c>
      <c r="AV57" s="283">
        <f t="shared" si="41"/>
        <v>87</v>
      </c>
      <c r="AW57" s="283">
        <v>0</v>
      </c>
      <c r="AX57" s="283">
        <v>0</v>
      </c>
      <c r="AY57" s="283">
        <v>0</v>
      </c>
      <c r="AZ57" s="283">
        <v>46</v>
      </c>
      <c r="BA57" s="283">
        <v>28</v>
      </c>
      <c r="BB57" s="283">
        <v>13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853</v>
      </c>
      <c r="BI57" s="286" t="s">
        <v>853</v>
      </c>
      <c r="BJ57" s="286" t="s">
        <v>853</v>
      </c>
      <c r="BK57" s="286" t="s">
        <v>853</v>
      </c>
      <c r="BL57" s="286" t="s">
        <v>853</v>
      </c>
      <c r="BM57" s="286" t="s">
        <v>853</v>
      </c>
      <c r="BN57" s="286" t="s">
        <v>853</v>
      </c>
      <c r="BO57" s="286" t="s">
        <v>853</v>
      </c>
      <c r="BP57" s="286" t="s">
        <v>853</v>
      </c>
      <c r="BQ57" s="283">
        <v>0</v>
      </c>
      <c r="BR57" s="283">
        <f t="shared" si="42"/>
        <v>0</v>
      </c>
      <c r="BS57" s="286" t="s">
        <v>853</v>
      </c>
      <c r="BT57" s="286" t="s">
        <v>853</v>
      </c>
      <c r="BU57" s="286" t="s">
        <v>853</v>
      </c>
      <c r="BV57" s="286" t="s">
        <v>853</v>
      </c>
      <c r="BW57" s="286" t="s">
        <v>853</v>
      </c>
      <c r="BX57" s="286" t="s">
        <v>853</v>
      </c>
      <c r="BY57" s="286" t="s">
        <v>853</v>
      </c>
      <c r="BZ57" s="286" t="s">
        <v>853</v>
      </c>
      <c r="CA57" s="286" t="s">
        <v>853</v>
      </c>
      <c r="CB57" s="286" t="s">
        <v>853</v>
      </c>
      <c r="CC57" s="286" t="s">
        <v>853</v>
      </c>
      <c r="CD57" s="283">
        <v>0</v>
      </c>
      <c r="CE57" s="286" t="s">
        <v>853</v>
      </c>
      <c r="CF57" s="286" t="s">
        <v>853</v>
      </c>
      <c r="CG57" s="286" t="s">
        <v>853</v>
      </c>
      <c r="CH57" s="286" t="s">
        <v>853</v>
      </c>
      <c r="CI57" s="286" t="s">
        <v>853</v>
      </c>
      <c r="CJ57" s="286" t="s">
        <v>853</v>
      </c>
      <c r="CK57" s="286" t="s">
        <v>853</v>
      </c>
      <c r="CL57" s="286" t="s">
        <v>853</v>
      </c>
      <c r="CM57" s="283">
        <v>0</v>
      </c>
      <c r="CN57" s="283">
        <f t="shared" si="43"/>
        <v>0</v>
      </c>
      <c r="CO57" s="286" t="s">
        <v>853</v>
      </c>
      <c r="CP57" s="286" t="s">
        <v>853</v>
      </c>
      <c r="CQ57" s="286" t="s">
        <v>853</v>
      </c>
      <c r="CR57" s="286" t="s">
        <v>853</v>
      </c>
      <c r="CS57" s="286" t="s">
        <v>853</v>
      </c>
      <c r="CT57" s="286" t="s">
        <v>853</v>
      </c>
      <c r="CU57" s="286" t="s">
        <v>853</v>
      </c>
      <c r="CV57" s="286" t="s">
        <v>853</v>
      </c>
      <c r="CW57" s="286" t="s">
        <v>853</v>
      </c>
      <c r="CX57" s="286" t="s">
        <v>853</v>
      </c>
      <c r="CY57" s="286" t="s">
        <v>853</v>
      </c>
      <c r="CZ57" s="286" t="s">
        <v>853</v>
      </c>
      <c r="DA57" s="283">
        <v>0</v>
      </c>
      <c r="DB57" s="286" t="s">
        <v>853</v>
      </c>
      <c r="DC57" s="286" t="s">
        <v>853</v>
      </c>
      <c r="DD57" s="286" t="s">
        <v>853</v>
      </c>
      <c r="DE57" s="286" t="s">
        <v>853</v>
      </c>
      <c r="DF57" s="286" t="s">
        <v>853</v>
      </c>
      <c r="DG57" s="286" t="s">
        <v>853</v>
      </c>
      <c r="DH57" s="286" t="s">
        <v>853</v>
      </c>
      <c r="DI57" s="283">
        <v>0</v>
      </c>
      <c r="DJ57" s="283">
        <f t="shared" si="44"/>
        <v>0</v>
      </c>
      <c r="DK57" s="286" t="s">
        <v>853</v>
      </c>
      <c r="DL57" s="286" t="s">
        <v>853</v>
      </c>
      <c r="DM57" s="286" t="s">
        <v>853</v>
      </c>
      <c r="DN57" s="286" t="s">
        <v>853</v>
      </c>
      <c r="DO57" s="286" t="s">
        <v>853</v>
      </c>
      <c r="DP57" s="286" t="s">
        <v>853</v>
      </c>
      <c r="DQ57" s="286" t="s">
        <v>853</v>
      </c>
      <c r="DR57" s="286" t="s">
        <v>853</v>
      </c>
      <c r="DS57" s="286" t="s">
        <v>853</v>
      </c>
      <c r="DT57" s="286" t="s">
        <v>853</v>
      </c>
      <c r="DU57" s="286" t="s">
        <v>853</v>
      </c>
      <c r="DV57" s="283">
        <v>0</v>
      </c>
      <c r="DW57" s="286" t="s">
        <v>853</v>
      </c>
      <c r="DX57" s="286" t="s">
        <v>853</v>
      </c>
      <c r="DY57" s="286" t="s">
        <v>853</v>
      </c>
      <c r="DZ57" s="283">
        <v>0</v>
      </c>
      <c r="EA57" s="286" t="s">
        <v>853</v>
      </c>
      <c r="EB57" s="286" t="s">
        <v>853</v>
      </c>
      <c r="EC57" s="286" t="s">
        <v>853</v>
      </c>
      <c r="ED57" s="286" t="s">
        <v>853</v>
      </c>
      <c r="EE57" s="283">
        <v>0</v>
      </c>
      <c r="EF57" s="283">
        <f t="shared" si="45"/>
        <v>0</v>
      </c>
      <c r="EG57" s="283">
        <v>0</v>
      </c>
      <c r="EH57" s="286" t="s">
        <v>853</v>
      </c>
      <c r="EI57" s="286" t="s">
        <v>853</v>
      </c>
      <c r="EJ57" s="283">
        <v>0</v>
      </c>
      <c r="EK57" s="286" t="s">
        <v>853</v>
      </c>
      <c r="EL57" s="286" t="s">
        <v>853</v>
      </c>
      <c r="EM57" s="286" t="s">
        <v>853</v>
      </c>
      <c r="EN57" s="283">
        <v>0</v>
      </c>
      <c r="EO57" s="283">
        <v>0</v>
      </c>
      <c r="EP57" s="283">
        <v>0</v>
      </c>
      <c r="EQ57" s="286" t="s">
        <v>853</v>
      </c>
      <c r="ER57" s="286" t="s">
        <v>853</v>
      </c>
      <c r="ES57" s="286" t="s">
        <v>853</v>
      </c>
      <c r="ET57" s="286" t="s">
        <v>853</v>
      </c>
      <c r="EU57" s="283">
        <v>0</v>
      </c>
      <c r="EV57" s="283">
        <v>0</v>
      </c>
      <c r="EW57" s="286" t="s">
        <v>853</v>
      </c>
      <c r="EX57" s="286" t="s">
        <v>853</v>
      </c>
      <c r="EY57" s="286" t="s">
        <v>853</v>
      </c>
      <c r="EZ57" s="283">
        <v>0</v>
      </c>
      <c r="FA57" s="283">
        <v>0</v>
      </c>
      <c r="FB57" s="283">
        <f t="shared" si="46"/>
        <v>0</v>
      </c>
      <c r="FC57" s="283">
        <v>0</v>
      </c>
      <c r="FD57" s="283">
        <v>0</v>
      </c>
      <c r="FE57" s="283">
        <v>0</v>
      </c>
      <c r="FF57" s="283">
        <v>0</v>
      </c>
      <c r="FG57" s="283">
        <v>0</v>
      </c>
      <c r="FH57" s="283">
        <v>0</v>
      </c>
      <c r="FI57" s="283">
        <v>0</v>
      </c>
      <c r="FJ57" s="283">
        <v>0</v>
      </c>
      <c r="FK57" s="283">
        <v>0</v>
      </c>
      <c r="FL57" s="283">
        <v>0</v>
      </c>
      <c r="FM57" s="283">
        <v>0</v>
      </c>
      <c r="FN57" s="283">
        <v>0</v>
      </c>
      <c r="FO57" s="283">
        <v>0</v>
      </c>
      <c r="FP57" s="286" t="s">
        <v>853</v>
      </c>
      <c r="FQ57" s="286" t="s">
        <v>853</v>
      </c>
      <c r="FR57" s="286" t="s">
        <v>853</v>
      </c>
      <c r="FS57" s="283">
        <v>0</v>
      </c>
      <c r="FT57" s="283">
        <v>0</v>
      </c>
      <c r="FU57" s="283">
        <v>0</v>
      </c>
      <c r="FV57" s="283">
        <v>0</v>
      </c>
      <c r="FW57" s="283">
        <v>0</v>
      </c>
    </row>
    <row r="58" spans="1:179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187</v>
      </c>
      <c r="E58" s="283">
        <f t="shared" si="48"/>
        <v>0</v>
      </c>
      <c r="F58" s="283">
        <f t="shared" si="49"/>
        <v>0</v>
      </c>
      <c r="G58" s="283">
        <f t="shared" si="50"/>
        <v>0</v>
      </c>
      <c r="H58" s="283">
        <f t="shared" si="51"/>
        <v>74</v>
      </c>
      <c r="I58" s="283">
        <f t="shared" si="52"/>
        <v>36</v>
      </c>
      <c r="J58" s="283">
        <f t="shared" si="53"/>
        <v>19</v>
      </c>
      <c r="K58" s="283">
        <f t="shared" si="54"/>
        <v>0</v>
      </c>
      <c r="L58" s="283">
        <f t="shared" si="55"/>
        <v>0</v>
      </c>
      <c r="M58" s="283">
        <f t="shared" si="56"/>
        <v>0</v>
      </c>
      <c r="N58" s="283">
        <f t="shared" si="57"/>
        <v>0</v>
      </c>
      <c r="O58" s="283">
        <f t="shared" si="58"/>
        <v>0</v>
      </c>
      <c r="P58" s="283">
        <f t="shared" si="59"/>
        <v>0</v>
      </c>
      <c r="Q58" s="283">
        <f t="shared" si="60"/>
        <v>0</v>
      </c>
      <c r="R58" s="283">
        <f t="shared" si="61"/>
        <v>56</v>
      </c>
      <c r="S58" s="283">
        <f t="shared" si="62"/>
        <v>0</v>
      </c>
      <c r="T58" s="283">
        <f t="shared" si="63"/>
        <v>0</v>
      </c>
      <c r="U58" s="283">
        <f t="shared" si="64"/>
        <v>0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2</v>
      </c>
      <c r="Z58" s="283">
        <f t="shared" si="40"/>
        <v>56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853</v>
      </c>
      <c r="AM58" s="286" t="s">
        <v>853</v>
      </c>
      <c r="AN58" s="283">
        <v>56</v>
      </c>
      <c r="AO58" s="286" t="s">
        <v>853</v>
      </c>
      <c r="AP58" s="286" t="s">
        <v>853</v>
      </c>
      <c r="AQ58" s="283">
        <v>0</v>
      </c>
      <c r="AR58" s="286" t="s">
        <v>853</v>
      </c>
      <c r="AS58" s="283">
        <v>0</v>
      </c>
      <c r="AT58" s="286" t="s">
        <v>853</v>
      </c>
      <c r="AU58" s="283">
        <v>0</v>
      </c>
      <c r="AV58" s="283">
        <f t="shared" si="41"/>
        <v>131</v>
      </c>
      <c r="AW58" s="283">
        <v>0</v>
      </c>
      <c r="AX58" s="283">
        <v>0</v>
      </c>
      <c r="AY58" s="283">
        <v>0</v>
      </c>
      <c r="AZ58" s="283">
        <v>74</v>
      </c>
      <c r="BA58" s="283">
        <v>36</v>
      </c>
      <c r="BB58" s="283">
        <v>19</v>
      </c>
      <c r="BC58" s="283">
        <v>0</v>
      </c>
      <c r="BD58" s="283">
        <v>0</v>
      </c>
      <c r="BE58" s="283">
        <v>0</v>
      </c>
      <c r="BF58" s="283">
        <v>0</v>
      </c>
      <c r="BG58" s="283">
        <v>0</v>
      </c>
      <c r="BH58" s="286" t="s">
        <v>853</v>
      </c>
      <c r="BI58" s="286" t="s">
        <v>853</v>
      </c>
      <c r="BJ58" s="286" t="s">
        <v>853</v>
      </c>
      <c r="BK58" s="286" t="s">
        <v>853</v>
      </c>
      <c r="BL58" s="286" t="s">
        <v>853</v>
      </c>
      <c r="BM58" s="286" t="s">
        <v>853</v>
      </c>
      <c r="BN58" s="286" t="s">
        <v>853</v>
      </c>
      <c r="BO58" s="286" t="s">
        <v>853</v>
      </c>
      <c r="BP58" s="286" t="s">
        <v>853</v>
      </c>
      <c r="BQ58" s="283">
        <v>2</v>
      </c>
      <c r="BR58" s="283">
        <f t="shared" si="42"/>
        <v>0</v>
      </c>
      <c r="BS58" s="286" t="s">
        <v>853</v>
      </c>
      <c r="BT58" s="286" t="s">
        <v>853</v>
      </c>
      <c r="BU58" s="286" t="s">
        <v>853</v>
      </c>
      <c r="BV58" s="286" t="s">
        <v>853</v>
      </c>
      <c r="BW58" s="286" t="s">
        <v>853</v>
      </c>
      <c r="BX58" s="286" t="s">
        <v>853</v>
      </c>
      <c r="BY58" s="286" t="s">
        <v>853</v>
      </c>
      <c r="BZ58" s="286" t="s">
        <v>853</v>
      </c>
      <c r="CA58" s="286" t="s">
        <v>853</v>
      </c>
      <c r="CB58" s="286" t="s">
        <v>853</v>
      </c>
      <c r="CC58" s="286" t="s">
        <v>853</v>
      </c>
      <c r="CD58" s="283">
        <v>0</v>
      </c>
      <c r="CE58" s="286" t="s">
        <v>853</v>
      </c>
      <c r="CF58" s="286" t="s">
        <v>853</v>
      </c>
      <c r="CG58" s="286" t="s">
        <v>853</v>
      </c>
      <c r="CH58" s="286" t="s">
        <v>853</v>
      </c>
      <c r="CI58" s="286" t="s">
        <v>853</v>
      </c>
      <c r="CJ58" s="286" t="s">
        <v>853</v>
      </c>
      <c r="CK58" s="286" t="s">
        <v>853</v>
      </c>
      <c r="CL58" s="286" t="s">
        <v>853</v>
      </c>
      <c r="CM58" s="283">
        <v>0</v>
      </c>
      <c r="CN58" s="283">
        <f t="shared" si="43"/>
        <v>0</v>
      </c>
      <c r="CO58" s="286" t="s">
        <v>853</v>
      </c>
      <c r="CP58" s="286" t="s">
        <v>853</v>
      </c>
      <c r="CQ58" s="286" t="s">
        <v>853</v>
      </c>
      <c r="CR58" s="286" t="s">
        <v>853</v>
      </c>
      <c r="CS58" s="286" t="s">
        <v>853</v>
      </c>
      <c r="CT58" s="286" t="s">
        <v>853</v>
      </c>
      <c r="CU58" s="286" t="s">
        <v>853</v>
      </c>
      <c r="CV58" s="286" t="s">
        <v>853</v>
      </c>
      <c r="CW58" s="286" t="s">
        <v>853</v>
      </c>
      <c r="CX58" s="286" t="s">
        <v>853</v>
      </c>
      <c r="CY58" s="286" t="s">
        <v>853</v>
      </c>
      <c r="CZ58" s="286" t="s">
        <v>853</v>
      </c>
      <c r="DA58" s="283">
        <v>0</v>
      </c>
      <c r="DB58" s="286" t="s">
        <v>853</v>
      </c>
      <c r="DC58" s="286" t="s">
        <v>853</v>
      </c>
      <c r="DD58" s="286" t="s">
        <v>853</v>
      </c>
      <c r="DE58" s="286" t="s">
        <v>853</v>
      </c>
      <c r="DF58" s="286" t="s">
        <v>853</v>
      </c>
      <c r="DG58" s="286" t="s">
        <v>853</v>
      </c>
      <c r="DH58" s="286" t="s">
        <v>853</v>
      </c>
      <c r="DI58" s="283">
        <v>0</v>
      </c>
      <c r="DJ58" s="283">
        <f t="shared" si="44"/>
        <v>0</v>
      </c>
      <c r="DK58" s="286" t="s">
        <v>853</v>
      </c>
      <c r="DL58" s="286" t="s">
        <v>853</v>
      </c>
      <c r="DM58" s="286" t="s">
        <v>853</v>
      </c>
      <c r="DN58" s="286" t="s">
        <v>853</v>
      </c>
      <c r="DO58" s="286" t="s">
        <v>853</v>
      </c>
      <c r="DP58" s="286" t="s">
        <v>853</v>
      </c>
      <c r="DQ58" s="286" t="s">
        <v>853</v>
      </c>
      <c r="DR58" s="286" t="s">
        <v>853</v>
      </c>
      <c r="DS58" s="286" t="s">
        <v>853</v>
      </c>
      <c r="DT58" s="286" t="s">
        <v>853</v>
      </c>
      <c r="DU58" s="286" t="s">
        <v>853</v>
      </c>
      <c r="DV58" s="283">
        <v>0</v>
      </c>
      <c r="DW58" s="286" t="s">
        <v>853</v>
      </c>
      <c r="DX58" s="286" t="s">
        <v>853</v>
      </c>
      <c r="DY58" s="286" t="s">
        <v>853</v>
      </c>
      <c r="DZ58" s="283">
        <v>0</v>
      </c>
      <c r="EA58" s="286" t="s">
        <v>853</v>
      </c>
      <c r="EB58" s="286" t="s">
        <v>853</v>
      </c>
      <c r="EC58" s="286" t="s">
        <v>853</v>
      </c>
      <c r="ED58" s="286" t="s">
        <v>853</v>
      </c>
      <c r="EE58" s="283">
        <v>0</v>
      </c>
      <c r="EF58" s="283">
        <f t="shared" si="45"/>
        <v>0</v>
      </c>
      <c r="EG58" s="283">
        <v>0</v>
      </c>
      <c r="EH58" s="286" t="s">
        <v>853</v>
      </c>
      <c r="EI58" s="286" t="s">
        <v>853</v>
      </c>
      <c r="EJ58" s="283">
        <v>0</v>
      </c>
      <c r="EK58" s="286" t="s">
        <v>853</v>
      </c>
      <c r="EL58" s="286" t="s">
        <v>853</v>
      </c>
      <c r="EM58" s="286" t="s">
        <v>853</v>
      </c>
      <c r="EN58" s="283">
        <v>0</v>
      </c>
      <c r="EO58" s="283">
        <v>0</v>
      </c>
      <c r="EP58" s="283">
        <v>0</v>
      </c>
      <c r="EQ58" s="286" t="s">
        <v>853</v>
      </c>
      <c r="ER58" s="286" t="s">
        <v>853</v>
      </c>
      <c r="ES58" s="286" t="s">
        <v>853</v>
      </c>
      <c r="ET58" s="286" t="s">
        <v>853</v>
      </c>
      <c r="EU58" s="283">
        <v>0</v>
      </c>
      <c r="EV58" s="283">
        <v>0</v>
      </c>
      <c r="EW58" s="286" t="s">
        <v>853</v>
      </c>
      <c r="EX58" s="286" t="s">
        <v>853</v>
      </c>
      <c r="EY58" s="286" t="s">
        <v>853</v>
      </c>
      <c r="EZ58" s="283">
        <v>0</v>
      </c>
      <c r="FA58" s="283">
        <v>0</v>
      </c>
      <c r="FB58" s="283">
        <f t="shared" si="46"/>
        <v>0</v>
      </c>
      <c r="FC58" s="283">
        <v>0</v>
      </c>
      <c r="FD58" s="283">
        <v>0</v>
      </c>
      <c r="FE58" s="283">
        <v>0</v>
      </c>
      <c r="FF58" s="283">
        <v>0</v>
      </c>
      <c r="FG58" s="283">
        <v>0</v>
      </c>
      <c r="FH58" s="283">
        <v>0</v>
      </c>
      <c r="FI58" s="283">
        <v>0</v>
      </c>
      <c r="FJ58" s="283">
        <v>0</v>
      </c>
      <c r="FK58" s="283">
        <v>0</v>
      </c>
      <c r="FL58" s="283">
        <v>0</v>
      </c>
      <c r="FM58" s="283">
        <v>0</v>
      </c>
      <c r="FN58" s="283">
        <v>0</v>
      </c>
      <c r="FO58" s="283">
        <v>0</v>
      </c>
      <c r="FP58" s="286" t="s">
        <v>853</v>
      </c>
      <c r="FQ58" s="286" t="s">
        <v>853</v>
      </c>
      <c r="FR58" s="286" t="s">
        <v>853</v>
      </c>
      <c r="FS58" s="283">
        <v>0</v>
      </c>
      <c r="FT58" s="283">
        <v>0</v>
      </c>
      <c r="FU58" s="283">
        <v>0</v>
      </c>
      <c r="FV58" s="283">
        <v>0</v>
      </c>
      <c r="FW58" s="283">
        <v>0</v>
      </c>
    </row>
    <row r="59" spans="1:179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419</v>
      </c>
      <c r="E59" s="283">
        <f t="shared" si="48"/>
        <v>201</v>
      </c>
      <c r="F59" s="283">
        <f t="shared" si="49"/>
        <v>1</v>
      </c>
      <c r="G59" s="283">
        <f t="shared" si="50"/>
        <v>0</v>
      </c>
      <c r="H59" s="283">
        <f t="shared" si="51"/>
        <v>73</v>
      </c>
      <c r="I59" s="283">
        <f t="shared" si="52"/>
        <v>73</v>
      </c>
      <c r="J59" s="283">
        <f t="shared" si="53"/>
        <v>33</v>
      </c>
      <c r="K59" s="283">
        <f t="shared" si="54"/>
        <v>0</v>
      </c>
      <c r="L59" s="283">
        <f t="shared" si="55"/>
        <v>16</v>
      </c>
      <c r="M59" s="283">
        <f t="shared" si="56"/>
        <v>0</v>
      </c>
      <c r="N59" s="283">
        <f t="shared" si="57"/>
        <v>0</v>
      </c>
      <c r="O59" s="283">
        <f t="shared" si="58"/>
        <v>18</v>
      </c>
      <c r="P59" s="283">
        <f t="shared" si="59"/>
        <v>0</v>
      </c>
      <c r="Q59" s="283">
        <f t="shared" si="60"/>
        <v>0</v>
      </c>
      <c r="R59" s="283">
        <f t="shared" si="61"/>
        <v>0</v>
      </c>
      <c r="S59" s="283">
        <f t="shared" si="62"/>
        <v>0</v>
      </c>
      <c r="T59" s="283">
        <f t="shared" si="63"/>
        <v>0</v>
      </c>
      <c r="U59" s="283">
        <f t="shared" si="64"/>
        <v>0</v>
      </c>
      <c r="V59" s="283">
        <f t="shared" si="65"/>
        <v>0</v>
      </c>
      <c r="W59" s="283">
        <f t="shared" si="66"/>
        <v>0</v>
      </c>
      <c r="X59" s="283">
        <f t="shared" si="67"/>
        <v>4</v>
      </c>
      <c r="Y59" s="283">
        <f t="shared" si="68"/>
        <v>0</v>
      </c>
      <c r="Z59" s="283">
        <f t="shared" si="40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853</v>
      </c>
      <c r="AM59" s="286" t="s">
        <v>853</v>
      </c>
      <c r="AN59" s="283">
        <v>0</v>
      </c>
      <c r="AO59" s="286" t="s">
        <v>853</v>
      </c>
      <c r="AP59" s="286" t="s">
        <v>853</v>
      </c>
      <c r="AQ59" s="283">
        <v>0</v>
      </c>
      <c r="AR59" s="286" t="s">
        <v>853</v>
      </c>
      <c r="AS59" s="283">
        <v>0</v>
      </c>
      <c r="AT59" s="286" t="s">
        <v>853</v>
      </c>
      <c r="AU59" s="283">
        <v>0</v>
      </c>
      <c r="AV59" s="283">
        <f t="shared" si="41"/>
        <v>0</v>
      </c>
      <c r="AW59" s="283">
        <v>0</v>
      </c>
      <c r="AX59" s="283">
        <v>0</v>
      </c>
      <c r="AY59" s="283"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853</v>
      </c>
      <c r="BI59" s="286" t="s">
        <v>853</v>
      </c>
      <c r="BJ59" s="286" t="s">
        <v>853</v>
      </c>
      <c r="BK59" s="286" t="s">
        <v>853</v>
      </c>
      <c r="BL59" s="286" t="s">
        <v>853</v>
      </c>
      <c r="BM59" s="286" t="s">
        <v>853</v>
      </c>
      <c r="BN59" s="286" t="s">
        <v>853</v>
      </c>
      <c r="BO59" s="286" t="s">
        <v>853</v>
      </c>
      <c r="BP59" s="286" t="s">
        <v>853</v>
      </c>
      <c r="BQ59" s="283">
        <v>0</v>
      </c>
      <c r="BR59" s="283">
        <f t="shared" si="42"/>
        <v>0</v>
      </c>
      <c r="BS59" s="286" t="s">
        <v>853</v>
      </c>
      <c r="BT59" s="286" t="s">
        <v>853</v>
      </c>
      <c r="BU59" s="286" t="s">
        <v>853</v>
      </c>
      <c r="BV59" s="286" t="s">
        <v>853</v>
      </c>
      <c r="BW59" s="286" t="s">
        <v>853</v>
      </c>
      <c r="BX59" s="286" t="s">
        <v>853</v>
      </c>
      <c r="BY59" s="286" t="s">
        <v>853</v>
      </c>
      <c r="BZ59" s="286" t="s">
        <v>853</v>
      </c>
      <c r="CA59" s="286" t="s">
        <v>853</v>
      </c>
      <c r="CB59" s="286" t="s">
        <v>853</v>
      </c>
      <c r="CC59" s="286" t="s">
        <v>853</v>
      </c>
      <c r="CD59" s="283">
        <v>0</v>
      </c>
      <c r="CE59" s="286" t="s">
        <v>853</v>
      </c>
      <c r="CF59" s="286" t="s">
        <v>853</v>
      </c>
      <c r="CG59" s="286" t="s">
        <v>853</v>
      </c>
      <c r="CH59" s="286" t="s">
        <v>853</v>
      </c>
      <c r="CI59" s="286" t="s">
        <v>853</v>
      </c>
      <c r="CJ59" s="286" t="s">
        <v>853</v>
      </c>
      <c r="CK59" s="286" t="s">
        <v>853</v>
      </c>
      <c r="CL59" s="286" t="s">
        <v>853</v>
      </c>
      <c r="CM59" s="283">
        <v>0</v>
      </c>
      <c r="CN59" s="283">
        <f t="shared" si="43"/>
        <v>0</v>
      </c>
      <c r="CO59" s="286" t="s">
        <v>853</v>
      </c>
      <c r="CP59" s="286" t="s">
        <v>853</v>
      </c>
      <c r="CQ59" s="286" t="s">
        <v>853</v>
      </c>
      <c r="CR59" s="286" t="s">
        <v>853</v>
      </c>
      <c r="CS59" s="286" t="s">
        <v>853</v>
      </c>
      <c r="CT59" s="286" t="s">
        <v>853</v>
      </c>
      <c r="CU59" s="286" t="s">
        <v>853</v>
      </c>
      <c r="CV59" s="286" t="s">
        <v>853</v>
      </c>
      <c r="CW59" s="286" t="s">
        <v>853</v>
      </c>
      <c r="CX59" s="286" t="s">
        <v>853</v>
      </c>
      <c r="CY59" s="286" t="s">
        <v>853</v>
      </c>
      <c r="CZ59" s="286" t="s">
        <v>853</v>
      </c>
      <c r="DA59" s="283">
        <v>0</v>
      </c>
      <c r="DB59" s="286" t="s">
        <v>853</v>
      </c>
      <c r="DC59" s="286" t="s">
        <v>853</v>
      </c>
      <c r="DD59" s="286" t="s">
        <v>853</v>
      </c>
      <c r="DE59" s="286" t="s">
        <v>853</v>
      </c>
      <c r="DF59" s="286" t="s">
        <v>853</v>
      </c>
      <c r="DG59" s="286" t="s">
        <v>853</v>
      </c>
      <c r="DH59" s="286" t="s">
        <v>853</v>
      </c>
      <c r="DI59" s="283">
        <v>0</v>
      </c>
      <c r="DJ59" s="283">
        <f t="shared" si="44"/>
        <v>0</v>
      </c>
      <c r="DK59" s="286" t="s">
        <v>853</v>
      </c>
      <c r="DL59" s="286" t="s">
        <v>853</v>
      </c>
      <c r="DM59" s="286" t="s">
        <v>853</v>
      </c>
      <c r="DN59" s="286" t="s">
        <v>853</v>
      </c>
      <c r="DO59" s="286" t="s">
        <v>853</v>
      </c>
      <c r="DP59" s="286" t="s">
        <v>853</v>
      </c>
      <c r="DQ59" s="286" t="s">
        <v>853</v>
      </c>
      <c r="DR59" s="286" t="s">
        <v>853</v>
      </c>
      <c r="DS59" s="286" t="s">
        <v>853</v>
      </c>
      <c r="DT59" s="286" t="s">
        <v>853</v>
      </c>
      <c r="DU59" s="286" t="s">
        <v>853</v>
      </c>
      <c r="DV59" s="283">
        <v>0</v>
      </c>
      <c r="DW59" s="286" t="s">
        <v>853</v>
      </c>
      <c r="DX59" s="286" t="s">
        <v>853</v>
      </c>
      <c r="DY59" s="286" t="s">
        <v>853</v>
      </c>
      <c r="DZ59" s="283">
        <v>0</v>
      </c>
      <c r="EA59" s="286" t="s">
        <v>853</v>
      </c>
      <c r="EB59" s="286" t="s">
        <v>853</v>
      </c>
      <c r="EC59" s="286" t="s">
        <v>853</v>
      </c>
      <c r="ED59" s="286" t="s">
        <v>853</v>
      </c>
      <c r="EE59" s="283">
        <v>0</v>
      </c>
      <c r="EF59" s="283">
        <f t="shared" si="45"/>
        <v>0</v>
      </c>
      <c r="EG59" s="283">
        <v>0</v>
      </c>
      <c r="EH59" s="286" t="s">
        <v>853</v>
      </c>
      <c r="EI59" s="286" t="s">
        <v>853</v>
      </c>
      <c r="EJ59" s="283">
        <v>0</v>
      </c>
      <c r="EK59" s="286" t="s">
        <v>853</v>
      </c>
      <c r="EL59" s="286" t="s">
        <v>853</v>
      </c>
      <c r="EM59" s="286" t="s">
        <v>853</v>
      </c>
      <c r="EN59" s="283">
        <v>0</v>
      </c>
      <c r="EO59" s="283">
        <v>0</v>
      </c>
      <c r="EP59" s="283">
        <v>0</v>
      </c>
      <c r="EQ59" s="286" t="s">
        <v>853</v>
      </c>
      <c r="ER59" s="286" t="s">
        <v>853</v>
      </c>
      <c r="ES59" s="286" t="s">
        <v>853</v>
      </c>
      <c r="ET59" s="286" t="s">
        <v>853</v>
      </c>
      <c r="EU59" s="283">
        <v>0</v>
      </c>
      <c r="EV59" s="283">
        <v>0</v>
      </c>
      <c r="EW59" s="286" t="s">
        <v>853</v>
      </c>
      <c r="EX59" s="286" t="s">
        <v>853</v>
      </c>
      <c r="EY59" s="286" t="s">
        <v>853</v>
      </c>
      <c r="EZ59" s="283">
        <v>0</v>
      </c>
      <c r="FA59" s="283">
        <v>0</v>
      </c>
      <c r="FB59" s="283">
        <f t="shared" si="46"/>
        <v>419</v>
      </c>
      <c r="FC59" s="283">
        <v>201</v>
      </c>
      <c r="FD59" s="283">
        <v>1</v>
      </c>
      <c r="FE59" s="283">
        <v>0</v>
      </c>
      <c r="FF59" s="283">
        <v>73</v>
      </c>
      <c r="FG59" s="283">
        <v>73</v>
      </c>
      <c r="FH59" s="283">
        <v>33</v>
      </c>
      <c r="FI59" s="283">
        <v>0</v>
      </c>
      <c r="FJ59" s="283">
        <v>16</v>
      </c>
      <c r="FK59" s="283">
        <v>0</v>
      </c>
      <c r="FL59" s="283">
        <v>0</v>
      </c>
      <c r="FM59" s="283">
        <v>18</v>
      </c>
      <c r="FN59" s="283">
        <v>0</v>
      </c>
      <c r="FO59" s="283">
        <v>0</v>
      </c>
      <c r="FP59" s="286" t="s">
        <v>853</v>
      </c>
      <c r="FQ59" s="286" t="s">
        <v>853</v>
      </c>
      <c r="FR59" s="286" t="s">
        <v>853</v>
      </c>
      <c r="FS59" s="283">
        <v>0</v>
      </c>
      <c r="FT59" s="283">
        <v>0</v>
      </c>
      <c r="FU59" s="283">
        <v>0</v>
      </c>
      <c r="FV59" s="283">
        <v>4</v>
      </c>
      <c r="FW59" s="283">
        <v>0</v>
      </c>
    </row>
    <row r="60" spans="1:179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735</v>
      </c>
      <c r="E60" s="283">
        <f t="shared" si="48"/>
        <v>0</v>
      </c>
      <c r="F60" s="283">
        <f t="shared" si="49"/>
        <v>0</v>
      </c>
      <c r="G60" s="283">
        <f t="shared" si="50"/>
        <v>0</v>
      </c>
      <c r="H60" s="283">
        <f t="shared" si="51"/>
        <v>87</v>
      </c>
      <c r="I60" s="283">
        <f t="shared" si="52"/>
        <v>118</v>
      </c>
      <c r="J60" s="283">
        <f t="shared" si="53"/>
        <v>17</v>
      </c>
      <c r="K60" s="283">
        <f t="shared" si="54"/>
        <v>0</v>
      </c>
      <c r="L60" s="283">
        <f t="shared" si="55"/>
        <v>0</v>
      </c>
      <c r="M60" s="283">
        <f t="shared" si="56"/>
        <v>0</v>
      </c>
      <c r="N60" s="283">
        <f t="shared" si="57"/>
        <v>39</v>
      </c>
      <c r="O60" s="283">
        <f t="shared" si="58"/>
        <v>0</v>
      </c>
      <c r="P60" s="283">
        <f t="shared" si="59"/>
        <v>0</v>
      </c>
      <c r="Q60" s="283">
        <f t="shared" si="60"/>
        <v>0</v>
      </c>
      <c r="R60" s="283">
        <f t="shared" si="61"/>
        <v>0</v>
      </c>
      <c r="S60" s="283">
        <f t="shared" si="62"/>
        <v>0</v>
      </c>
      <c r="T60" s="283">
        <f t="shared" si="63"/>
        <v>0</v>
      </c>
      <c r="U60" s="283">
        <f t="shared" si="64"/>
        <v>0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474</v>
      </c>
      <c r="Z60" s="283">
        <f t="shared" si="40"/>
        <v>445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853</v>
      </c>
      <c r="AM60" s="286" t="s">
        <v>853</v>
      </c>
      <c r="AN60" s="283">
        <v>0</v>
      </c>
      <c r="AO60" s="286" t="s">
        <v>853</v>
      </c>
      <c r="AP60" s="286" t="s">
        <v>853</v>
      </c>
      <c r="AQ60" s="283">
        <v>0</v>
      </c>
      <c r="AR60" s="286" t="s">
        <v>853</v>
      </c>
      <c r="AS60" s="283">
        <v>0</v>
      </c>
      <c r="AT60" s="286" t="s">
        <v>853</v>
      </c>
      <c r="AU60" s="283">
        <v>445</v>
      </c>
      <c r="AV60" s="283">
        <f t="shared" si="41"/>
        <v>0</v>
      </c>
      <c r="AW60" s="283">
        <v>0</v>
      </c>
      <c r="AX60" s="283">
        <v>0</v>
      </c>
      <c r="AY60" s="283"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853</v>
      </c>
      <c r="BI60" s="286" t="s">
        <v>853</v>
      </c>
      <c r="BJ60" s="286" t="s">
        <v>853</v>
      </c>
      <c r="BK60" s="286" t="s">
        <v>853</v>
      </c>
      <c r="BL60" s="286" t="s">
        <v>853</v>
      </c>
      <c r="BM60" s="286" t="s">
        <v>853</v>
      </c>
      <c r="BN60" s="286" t="s">
        <v>853</v>
      </c>
      <c r="BO60" s="286" t="s">
        <v>853</v>
      </c>
      <c r="BP60" s="286" t="s">
        <v>853</v>
      </c>
      <c r="BQ60" s="283">
        <v>0</v>
      </c>
      <c r="BR60" s="283">
        <f t="shared" si="42"/>
        <v>0</v>
      </c>
      <c r="BS60" s="286" t="s">
        <v>853</v>
      </c>
      <c r="BT60" s="286" t="s">
        <v>853</v>
      </c>
      <c r="BU60" s="286" t="s">
        <v>853</v>
      </c>
      <c r="BV60" s="286" t="s">
        <v>853</v>
      </c>
      <c r="BW60" s="286" t="s">
        <v>853</v>
      </c>
      <c r="BX60" s="286" t="s">
        <v>853</v>
      </c>
      <c r="BY60" s="286" t="s">
        <v>853</v>
      </c>
      <c r="BZ60" s="286" t="s">
        <v>853</v>
      </c>
      <c r="CA60" s="286" t="s">
        <v>853</v>
      </c>
      <c r="CB60" s="286" t="s">
        <v>853</v>
      </c>
      <c r="CC60" s="286" t="s">
        <v>853</v>
      </c>
      <c r="CD60" s="283">
        <v>0</v>
      </c>
      <c r="CE60" s="286" t="s">
        <v>853</v>
      </c>
      <c r="CF60" s="286" t="s">
        <v>853</v>
      </c>
      <c r="CG60" s="286" t="s">
        <v>853</v>
      </c>
      <c r="CH60" s="286" t="s">
        <v>853</v>
      </c>
      <c r="CI60" s="286" t="s">
        <v>853</v>
      </c>
      <c r="CJ60" s="286" t="s">
        <v>853</v>
      </c>
      <c r="CK60" s="286" t="s">
        <v>853</v>
      </c>
      <c r="CL60" s="286" t="s">
        <v>853</v>
      </c>
      <c r="CM60" s="283">
        <v>0</v>
      </c>
      <c r="CN60" s="283">
        <f t="shared" si="43"/>
        <v>0</v>
      </c>
      <c r="CO60" s="286" t="s">
        <v>853</v>
      </c>
      <c r="CP60" s="286" t="s">
        <v>853</v>
      </c>
      <c r="CQ60" s="286" t="s">
        <v>853</v>
      </c>
      <c r="CR60" s="286" t="s">
        <v>853</v>
      </c>
      <c r="CS60" s="286" t="s">
        <v>853</v>
      </c>
      <c r="CT60" s="286" t="s">
        <v>853</v>
      </c>
      <c r="CU60" s="286" t="s">
        <v>853</v>
      </c>
      <c r="CV60" s="286" t="s">
        <v>853</v>
      </c>
      <c r="CW60" s="286" t="s">
        <v>853</v>
      </c>
      <c r="CX60" s="286" t="s">
        <v>853</v>
      </c>
      <c r="CY60" s="286" t="s">
        <v>853</v>
      </c>
      <c r="CZ60" s="286" t="s">
        <v>853</v>
      </c>
      <c r="DA60" s="283">
        <v>0</v>
      </c>
      <c r="DB60" s="286" t="s">
        <v>853</v>
      </c>
      <c r="DC60" s="286" t="s">
        <v>853</v>
      </c>
      <c r="DD60" s="286" t="s">
        <v>853</v>
      </c>
      <c r="DE60" s="286" t="s">
        <v>853</v>
      </c>
      <c r="DF60" s="286" t="s">
        <v>853</v>
      </c>
      <c r="DG60" s="286" t="s">
        <v>853</v>
      </c>
      <c r="DH60" s="286" t="s">
        <v>853</v>
      </c>
      <c r="DI60" s="283">
        <v>0</v>
      </c>
      <c r="DJ60" s="283">
        <f t="shared" si="44"/>
        <v>0</v>
      </c>
      <c r="DK60" s="286" t="s">
        <v>853</v>
      </c>
      <c r="DL60" s="286" t="s">
        <v>853</v>
      </c>
      <c r="DM60" s="286" t="s">
        <v>853</v>
      </c>
      <c r="DN60" s="286" t="s">
        <v>853</v>
      </c>
      <c r="DO60" s="286" t="s">
        <v>853</v>
      </c>
      <c r="DP60" s="286" t="s">
        <v>853</v>
      </c>
      <c r="DQ60" s="286" t="s">
        <v>853</v>
      </c>
      <c r="DR60" s="286" t="s">
        <v>853</v>
      </c>
      <c r="DS60" s="286" t="s">
        <v>853</v>
      </c>
      <c r="DT60" s="286" t="s">
        <v>853</v>
      </c>
      <c r="DU60" s="286" t="s">
        <v>853</v>
      </c>
      <c r="DV60" s="283">
        <v>0</v>
      </c>
      <c r="DW60" s="286" t="s">
        <v>853</v>
      </c>
      <c r="DX60" s="286" t="s">
        <v>853</v>
      </c>
      <c r="DY60" s="286" t="s">
        <v>853</v>
      </c>
      <c r="DZ60" s="283">
        <v>0</v>
      </c>
      <c r="EA60" s="286" t="s">
        <v>853</v>
      </c>
      <c r="EB60" s="286" t="s">
        <v>853</v>
      </c>
      <c r="EC60" s="286" t="s">
        <v>853</v>
      </c>
      <c r="ED60" s="286" t="s">
        <v>853</v>
      </c>
      <c r="EE60" s="283">
        <v>0</v>
      </c>
      <c r="EF60" s="283">
        <f t="shared" si="45"/>
        <v>0</v>
      </c>
      <c r="EG60" s="283">
        <v>0</v>
      </c>
      <c r="EH60" s="286" t="s">
        <v>853</v>
      </c>
      <c r="EI60" s="286" t="s">
        <v>853</v>
      </c>
      <c r="EJ60" s="283">
        <v>0</v>
      </c>
      <c r="EK60" s="286" t="s">
        <v>853</v>
      </c>
      <c r="EL60" s="286" t="s">
        <v>853</v>
      </c>
      <c r="EM60" s="286" t="s">
        <v>853</v>
      </c>
      <c r="EN60" s="283">
        <v>0</v>
      </c>
      <c r="EO60" s="283">
        <v>0</v>
      </c>
      <c r="EP60" s="283">
        <v>0</v>
      </c>
      <c r="EQ60" s="286" t="s">
        <v>853</v>
      </c>
      <c r="ER60" s="286" t="s">
        <v>853</v>
      </c>
      <c r="ES60" s="286" t="s">
        <v>853</v>
      </c>
      <c r="ET60" s="286" t="s">
        <v>853</v>
      </c>
      <c r="EU60" s="283">
        <v>0</v>
      </c>
      <c r="EV60" s="283">
        <v>0</v>
      </c>
      <c r="EW60" s="286" t="s">
        <v>853</v>
      </c>
      <c r="EX60" s="286" t="s">
        <v>853</v>
      </c>
      <c r="EY60" s="286" t="s">
        <v>853</v>
      </c>
      <c r="EZ60" s="283">
        <v>0</v>
      </c>
      <c r="FA60" s="283">
        <v>0</v>
      </c>
      <c r="FB60" s="283">
        <f t="shared" si="46"/>
        <v>290</v>
      </c>
      <c r="FC60" s="283">
        <v>0</v>
      </c>
      <c r="FD60" s="283">
        <v>0</v>
      </c>
      <c r="FE60" s="283">
        <v>0</v>
      </c>
      <c r="FF60" s="283">
        <v>87</v>
      </c>
      <c r="FG60" s="283">
        <v>118</v>
      </c>
      <c r="FH60" s="283">
        <v>17</v>
      </c>
      <c r="FI60" s="283">
        <v>0</v>
      </c>
      <c r="FJ60" s="283">
        <v>0</v>
      </c>
      <c r="FK60" s="283">
        <v>0</v>
      </c>
      <c r="FL60" s="283">
        <v>39</v>
      </c>
      <c r="FM60" s="283">
        <v>0</v>
      </c>
      <c r="FN60" s="283">
        <v>0</v>
      </c>
      <c r="FO60" s="283">
        <v>0</v>
      </c>
      <c r="FP60" s="286" t="s">
        <v>853</v>
      </c>
      <c r="FQ60" s="286" t="s">
        <v>853</v>
      </c>
      <c r="FR60" s="286" t="s">
        <v>853</v>
      </c>
      <c r="FS60" s="283">
        <v>0</v>
      </c>
      <c r="FT60" s="283">
        <v>0</v>
      </c>
      <c r="FU60" s="283">
        <v>0</v>
      </c>
      <c r="FV60" s="283">
        <v>0</v>
      </c>
      <c r="FW60" s="283">
        <v>29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495</v>
      </c>
      <c r="E61" s="283">
        <f t="shared" si="48"/>
        <v>150</v>
      </c>
      <c r="F61" s="283">
        <f t="shared" si="49"/>
        <v>1</v>
      </c>
      <c r="G61" s="283">
        <f t="shared" si="50"/>
        <v>99</v>
      </c>
      <c r="H61" s="283">
        <f t="shared" si="51"/>
        <v>28</v>
      </c>
      <c r="I61" s="283">
        <f t="shared" si="52"/>
        <v>71</v>
      </c>
      <c r="J61" s="283">
        <f t="shared" si="53"/>
        <v>33</v>
      </c>
      <c r="K61" s="283">
        <f t="shared" si="54"/>
        <v>0</v>
      </c>
      <c r="L61" s="283">
        <f t="shared" si="55"/>
        <v>0</v>
      </c>
      <c r="M61" s="283">
        <f t="shared" si="56"/>
        <v>0</v>
      </c>
      <c r="N61" s="283">
        <f t="shared" si="57"/>
        <v>0</v>
      </c>
      <c r="O61" s="283">
        <f t="shared" si="58"/>
        <v>31</v>
      </c>
      <c r="P61" s="283">
        <f t="shared" si="59"/>
        <v>0</v>
      </c>
      <c r="Q61" s="283">
        <f t="shared" si="60"/>
        <v>0</v>
      </c>
      <c r="R61" s="283">
        <f t="shared" si="61"/>
        <v>0</v>
      </c>
      <c r="S61" s="283">
        <f t="shared" si="62"/>
        <v>0</v>
      </c>
      <c r="T61" s="283">
        <f t="shared" si="63"/>
        <v>0</v>
      </c>
      <c r="U61" s="283">
        <f t="shared" si="64"/>
        <v>0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82</v>
      </c>
      <c r="Z61" s="283">
        <f t="shared" si="40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853</v>
      </c>
      <c r="AM61" s="286" t="s">
        <v>853</v>
      </c>
      <c r="AN61" s="283">
        <v>0</v>
      </c>
      <c r="AO61" s="286" t="s">
        <v>853</v>
      </c>
      <c r="AP61" s="286" t="s">
        <v>853</v>
      </c>
      <c r="AQ61" s="283">
        <v>0</v>
      </c>
      <c r="AR61" s="286" t="s">
        <v>853</v>
      </c>
      <c r="AS61" s="283">
        <v>0</v>
      </c>
      <c r="AT61" s="286" t="s">
        <v>853</v>
      </c>
      <c r="AU61" s="283">
        <v>0</v>
      </c>
      <c r="AV61" s="283">
        <f t="shared" si="41"/>
        <v>0</v>
      </c>
      <c r="AW61" s="283">
        <v>0</v>
      </c>
      <c r="AX61" s="283">
        <v>0</v>
      </c>
      <c r="AY61" s="283"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853</v>
      </c>
      <c r="BI61" s="286" t="s">
        <v>853</v>
      </c>
      <c r="BJ61" s="286" t="s">
        <v>853</v>
      </c>
      <c r="BK61" s="286" t="s">
        <v>853</v>
      </c>
      <c r="BL61" s="286" t="s">
        <v>853</v>
      </c>
      <c r="BM61" s="286" t="s">
        <v>853</v>
      </c>
      <c r="BN61" s="286" t="s">
        <v>853</v>
      </c>
      <c r="BO61" s="286" t="s">
        <v>853</v>
      </c>
      <c r="BP61" s="286" t="s">
        <v>853</v>
      </c>
      <c r="BQ61" s="283">
        <v>0</v>
      </c>
      <c r="BR61" s="283">
        <f t="shared" si="42"/>
        <v>0</v>
      </c>
      <c r="BS61" s="286" t="s">
        <v>853</v>
      </c>
      <c r="BT61" s="286" t="s">
        <v>853</v>
      </c>
      <c r="BU61" s="286" t="s">
        <v>853</v>
      </c>
      <c r="BV61" s="286" t="s">
        <v>853</v>
      </c>
      <c r="BW61" s="286" t="s">
        <v>853</v>
      </c>
      <c r="BX61" s="286" t="s">
        <v>853</v>
      </c>
      <c r="BY61" s="286" t="s">
        <v>853</v>
      </c>
      <c r="BZ61" s="286" t="s">
        <v>853</v>
      </c>
      <c r="CA61" s="286" t="s">
        <v>853</v>
      </c>
      <c r="CB61" s="286" t="s">
        <v>853</v>
      </c>
      <c r="CC61" s="286" t="s">
        <v>853</v>
      </c>
      <c r="CD61" s="283">
        <v>0</v>
      </c>
      <c r="CE61" s="286" t="s">
        <v>853</v>
      </c>
      <c r="CF61" s="286" t="s">
        <v>853</v>
      </c>
      <c r="CG61" s="286" t="s">
        <v>853</v>
      </c>
      <c r="CH61" s="286" t="s">
        <v>853</v>
      </c>
      <c r="CI61" s="286" t="s">
        <v>853</v>
      </c>
      <c r="CJ61" s="286" t="s">
        <v>853</v>
      </c>
      <c r="CK61" s="286" t="s">
        <v>853</v>
      </c>
      <c r="CL61" s="286" t="s">
        <v>853</v>
      </c>
      <c r="CM61" s="283">
        <v>0</v>
      </c>
      <c r="CN61" s="283">
        <f t="shared" si="43"/>
        <v>0</v>
      </c>
      <c r="CO61" s="286" t="s">
        <v>853</v>
      </c>
      <c r="CP61" s="286" t="s">
        <v>853</v>
      </c>
      <c r="CQ61" s="286" t="s">
        <v>853</v>
      </c>
      <c r="CR61" s="286" t="s">
        <v>853</v>
      </c>
      <c r="CS61" s="286" t="s">
        <v>853</v>
      </c>
      <c r="CT61" s="286" t="s">
        <v>853</v>
      </c>
      <c r="CU61" s="286" t="s">
        <v>853</v>
      </c>
      <c r="CV61" s="286" t="s">
        <v>853</v>
      </c>
      <c r="CW61" s="286" t="s">
        <v>853</v>
      </c>
      <c r="CX61" s="286" t="s">
        <v>853</v>
      </c>
      <c r="CY61" s="286" t="s">
        <v>853</v>
      </c>
      <c r="CZ61" s="286" t="s">
        <v>853</v>
      </c>
      <c r="DA61" s="283">
        <v>0</v>
      </c>
      <c r="DB61" s="286" t="s">
        <v>853</v>
      </c>
      <c r="DC61" s="286" t="s">
        <v>853</v>
      </c>
      <c r="DD61" s="286" t="s">
        <v>853</v>
      </c>
      <c r="DE61" s="286" t="s">
        <v>853</v>
      </c>
      <c r="DF61" s="286" t="s">
        <v>853</v>
      </c>
      <c r="DG61" s="286" t="s">
        <v>853</v>
      </c>
      <c r="DH61" s="286" t="s">
        <v>853</v>
      </c>
      <c r="DI61" s="283">
        <v>0</v>
      </c>
      <c r="DJ61" s="283">
        <f t="shared" si="44"/>
        <v>0</v>
      </c>
      <c r="DK61" s="286" t="s">
        <v>853</v>
      </c>
      <c r="DL61" s="286" t="s">
        <v>853</v>
      </c>
      <c r="DM61" s="286" t="s">
        <v>853</v>
      </c>
      <c r="DN61" s="286" t="s">
        <v>853</v>
      </c>
      <c r="DO61" s="286" t="s">
        <v>853</v>
      </c>
      <c r="DP61" s="286" t="s">
        <v>853</v>
      </c>
      <c r="DQ61" s="286" t="s">
        <v>853</v>
      </c>
      <c r="DR61" s="286" t="s">
        <v>853</v>
      </c>
      <c r="DS61" s="286" t="s">
        <v>853</v>
      </c>
      <c r="DT61" s="286" t="s">
        <v>853</v>
      </c>
      <c r="DU61" s="286" t="s">
        <v>853</v>
      </c>
      <c r="DV61" s="283">
        <v>0</v>
      </c>
      <c r="DW61" s="286" t="s">
        <v>853</v>
      </c>
      <c r="DX61" s="286" t="s">
        <v>853</v>
      </c>
      <c r="DY61" s="286" t="s">
        <v>853</v>
      </c>
      <c r="DZ61" s="283">
        <v>0</v>
      </c>
      <c r="EA61" s="286" t="s">
        <v>853</v>
      </c>
      <c r="EB61" s="286" t="s">
        <v>853</v>
      </c>
      <c r="EC61" s="286" t="s">
        <v>853</v>
      </c>
      <c r="ED61" s="286" t="s">
        <v>853</v>
      </c>
      <c r="EE61" s="283">
        <v>0</v>
      </c>
      <c r="EF61" s="283">
        <f t="shared" si="45"/>
        <v>0</v>
      </c>
      <c r="EG61" s="283">
        <v>0</v>
      </c>
      <c r="EH61" s="286" t="s">
        <v>853</v>
      </c>
      <c r="EI61" s="286" t="s">
        <v>853</v>
      </c>
      <c r="EJ61" s="283">
        <v>0</v>
      </c>
      <c r="EK61" s="286" t="s">
        <v>853</v>
      </c>
      <c r="EL61" s="286" t="s">
        <v>853</v>
      </c>
      <c r="EM61" s="286" t="s">
        <v>853</v>
      </c>
      <c r="EN61" s="283">
        <v>0</v>
      </c>
      <c r="EO61" s="283">
        <v>0</v>
      </c>
      <c r="EP61" s="283">
        <v>0</v>
      </c>
      <c r="EQ61" s="286" t="s">
        <v>853</v>
      </c>
      <c r="ER61" s="286" t="s">
        <v>853</v>
      </c>
      <c r="ES61" s="286" t="s">
        <v>853</v>
      </c>
      <c r="ET61" s="286" t="s">
        <v>853</v>
      </c>
      <c r="EU61" s="283">
        <v>0</v>
      </c>
      <c r="EV61" s="283">
        <v>0</v>
      </c>
      <c r="EW61" s="286" t="s">
        <v>853</v>
      </c>
      <c r="EX61" s="286" t="s">
        <v>853</v>
      </c>
      <c r="EY61" s="286" t="s">
        <v>853</v>
      </c>
      <c r="EZ61" s="283">
        <v>0</v>
      </c>
      <c r="FA61" s="283">
        <v>0</v>
      </c>
      <c r="FB61" s="283">
        <f t="shared" si="46"/>
        <v>495</v>
      </c>
      <c r="FC61" s="283">
        <v>150</v>
      </c>
      <c r="FD61" s="283">
        <v>1</v>
      </c>
      <c r="FE61" s="283">
        <v>99</v>
      </c>
      <c r="FF61" s="283">
        <v>28</v>
      </c>
      <c r="FG61" s="283">
        <v>71</v>
      </c>
      <c r="FH61" s="283">
        <v>33</v>
      </c>
      <c r="FI61" s="283">
        <v>0</v>
      </c>
      <c r="FJ61" s="283">
        <v>0</v>
      </c>
      <c r="FK61" s="283">
        <v>0</v>
      </c>
      <c r="FL61" s="283">
        <v>0</v>
      </c>
      <c r="FM61" s="283">
        <v>31</v>
      </c>
      <c r="FN61" s="283">
        <v>0</v>
      </c>
      <c r="FO61" s="283">
        <v>0</v>
      </c>
      <c r="FP61" s="286" t="s">
        <v>853</v>
      </c>
      <c r="FQ61" s="286" t="s">
        <v>853</v>
      </c>
      <c r="FR61" s="286" t="s">
        <v>853</v>
      </c>
      <c r="FS61" s="283">
        <v>0</v>
      </c>
      <c r="FT61" s="283">
        <v>0</v>
      </c>
      <c r="FU61" s="283">
        <v>0</v>
      </c>
      <c r="FV61" s="283">
        <v>0</v>
      </c>
      <c r="FW61" s="283">
        <v>82</v>
      </c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61">
    <sortCondition ref="A8:A61"/>
    <sortCondition ref="B8:B61"/>
    <sortCondition ref="C8:C61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千葉県</v>
      </c>
      <c r="B7" s="293" t="str">
        <f>ごみ処理概要!B7</f>
        <v>12000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23">SUM(E39,F39,N39,O39)</f>
        <v>0</v>
      </c>
      <c r="E39" s="283">
        <f t="shared" ref="E39:E61" si="24">X39</f>
        <v>0</v>
      </c>
      <c r="F39" s="283">
        <f t="shared" ref="F39:F70" si="25">SUM(G39:M39)</f>
        <v>0</v>
      </c>
      <c r="G39" s="283">
        <f t="shared" ref="G39:G61" si="26">AF39</f>
        <v>0</v>
      </c>
      <c r="H39" s="283">
        <f t="shared" ref="H39:H61" si="27">AN39</f>
        <v>0</v>
      </c>
      <c r="I39" s="283">
        <f t="shared" ref="I39:I61" si="28">AV39</f>
        <v>0</v>
      </c>
      <c r="J39" s="283">
        <f t="shared" ref="J39:J61" si="29">BD39</f>
        <v>0</v>
      </c>
      <c r="K39" s="283">
        <f t="shared" ref="K39:K61" si="30">BL39</f>
        <v>0</v>
      </c>
      <c r="L39" s="283">
        <f t="shared" ref="L39:L61" si="31">BT39</f>
        <v>0</v>
      </c>
      <c r="M39" s="283">
        <f t="shared" ref="M39:M61" si="32">CB39</f>
        <v>0</v>
      </c>
      <c r="N39" s="283">
        <f t="shared" ref="N39:N61" si="33">CJ39</f>
        <v>0</v>
      </c>
      <c r="O39" s="283">
        <f t="shared" ref="O39:O61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61">
    <sortCondition ref="A8:A61"/>
    <sortCondition ref="B8:B61"/>
    <sortCondition ref="C8:C6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12000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12100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12202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12203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12204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12205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12206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12207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12208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12210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12211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12212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12213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12215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12216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12217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12218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12219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12220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12221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12222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12223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12224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12225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12226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12227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12228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12229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12230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12231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12232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12233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12234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12235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12236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12237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12238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12239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12322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12329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12342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12347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12349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12403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12409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12410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12421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12422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12423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12424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12426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12427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12441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12443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12463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2024-03-25T07:15:56Z</dcterms:modified>
</cp:coreProperties>
</file>