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1埼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市町村分担金内訳!$A$6:$DU$27</definedName>
    <definedName name="_xlnm._FilterDatabase" localSheetId="4" hidden="1">組合分担金内訳!$A$6:$BE$69</definedName>
    <definedName name="_xlnm._FilterDatabase" localSheetId="3" hidden="1">'廃棄物事業経費（歳出）'!$A$6:$CI$90</definedName>
    <definedName name="_xlnm._FilterDatabase" localSheetId="2" hidden="1">'廃棄物事業経費（歳入）'!$A$6:$AE$90</definedName>
    <definedName name="_xlnm._FilterDatabase" localSheetId="0" hidden="1">'廃棄物事業経費（市町村）'!$A$6:$DJ$69</definedName>
    <definedName name="_xlnm._FilterDatabase" localSheetId="1" hidden="1">'廃棄物事業経費（組合）'!$A$6:$DJ$27</definedName>
    <definedName name="_xlnm.Print_Area" localSheetId="6">経費集計!$A$1:$M$33</definedName>
    <definedName name="_xlnm.Print_Area" localSheetId="5">市町村分担金内訳!$2:$28</definedName>
    <definedName name="_xlnm.Print_Area" localSheetId="4">組合分担金内訳!$2:$70</definedName>
    <definedName name="_xlnm.Print_Area" localSheetId="3">'廃棄物事業経費（歳出）'!$2:$91</definedName>
    <definedName name="_xlnm.Print_Area" localSheetId="2">'廃棄物事業経費（歳入）'!$2:$91</definedName>
    <definedName name="_xlnm.Print_Area" localSheetId="0">'廃棄物事業経費（市町村）'!$2:$70</definedName>
    <definedName name="_xlnm.Print_Area" localSheetId="1">'廃棄物事業経費（組合）'!$2:$28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I12" i="5"/>
  <c r="I18" i="5"/>
  <c r="I24" i="5"/>
  <c r="I36" i="5"/>
  <c r="I48" i="5"/>
  <c r="I54" i="5"/>
  <c r="I6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G8" i="5"/>
  <c r="I8" i="5" s="1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G49" i="5"/>
  <c r="I49" i="5" s="1"/>
  <c r="G50" i="5"/>
  <c r="I50" i="5" s="1"/>
  <c r="G51" i="5"/>
  <c r="I51" i="5" s="1"/>
  <c r="G52" i="5"/>
  <c r="I52" i="5" s="1"/>
  <c r="G53" i="5"/>
  <c r="I53" i="5" s="1"/>
  <c r="G54" i="5"/>
  <c r="G55" i="5"/>
  <c r="I55" i="5" s="1"/>
  <c r="G56" i="5"/>
  <c r="I56" i="5" s="1"/>
  <c r="G57" i="5"/>
  <c r="I57" i="5" s="1"/>
  <c r="G58" i="5"/>
  <c r="I58" i="5" s="1"/>
  <c r="G59" i="5"/>
  <c r="I59" i="5" s="1"/>
  <c r="G60" i="5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G68" i="5"/>
  <c r="I68" i="5" s="1"/>
  <c r="G69" i="5"/>
  <c r="I69" i="5" s="1"/>
  <c r="G70" i="5"/>
  <c r="I70" i="5" s="1"/>
  <c r="F9" i="5"/>
  <c r="F33" i="5"/>
  <c r="F45" i="5"/>
  <c r="F6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D70" i="5"/>
  <c r="F7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N8" i="4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AN45" i="4"/>
  <c r="BG45" i="4" s="1"/>
  <c r="AN46" i="4"/>
  <c r="BG46" i="4" s="1"/>
  <c r="AN47" i="4"/>
  <c r="BG47" i="4" s="1"/>
  <c r="AN48" i="4"/>
  <c r="BG48" i="4" s="1"/>
  <c r="AN49" i="4"/>
  <c r="BG49" i="4" s="1"/>
  <c r="AN50" i="4"/>
  <c r="AN51" i="4"/>
  <c r="BG51" i="4" s="1"/>
  <c r="AN52" i="4"/>
  <c r="BG52" i="4" s="1"/>
  <c r="AN53" i="4"/>
  <c r="BG53" i="4" s="1"/>
  <c r="AN54" i="4"/>
  <c r="BG54" i="4" s="1"/>
  <c r="AN55" i="4"/>
  <c r="BG55" i="4" s="1"/>
  <c r="AN56" i="4"/>
  <c r="AN57" i="4"/>
  <c r="BG57" i="4" s="1"/>
  <c r="AN58" i="4"/>
  <c r="BG58" i="4" s="1"/>
  <c r="AN59" i="4"/>
  <c r="BG59" i="4" s="1"/>
  <c r="AN60" i="4"/>
  <c r="BG60" i="4" s="1"/>
  <c r="AN61" i="4"/>
  <c r="BG61" i="4" s="1"/>
  <c r="AN62" i="4"/>
  <c r="AN63" i="4"/>
  <c r="BG63" i="4" s="1"/>
  <c r="AN64" i="4"/>
  <c r="BG64" i="4" s="1"/>
  <c r="AN65" i="4"/>
  <c r="BG65" i="4" s="1"/>
  <c r="AN66" i="4"/>
  <c r="BG66" i="4" s="1"/>
  <c r="AN67" i="4"/>
  <c r="BG67" i="4" s="1"/>
  <c r="AN68" i="4"/>
  <c r="AN69" i="4"/>
  <c r="BG69" i="4" s="1"/>
  <c r="AN70" i="4"/>
  <c r="BG70" i="4" s="1"/>
  <c r="AN71" i="4"/>
  <c r="BG71" i="4" s="1"/>
  <c r="AN72" i="4"/>
  <c r="BG72" i="4" s="1"/>
  <c r="AN73" i="4"/>
  <c r="BG73" i="4" s="1"/>
  <c r="AN74" i="4"/>
  <c r="AN75" i="4"/>
  <c r="BG75" i="4" s="1"/>
  <c r="AN76" i="4"/>
  <c r="BG76" i="4" s="1"/>
  <c r="AN77" i="4"/>
  <c r="BG77" i="4" s="1"/>
  <c r="AN78" i="4"/>
  <c r="BG78" i="4" s="1"/>
  <c r="AN79" i="4"/>
  <c r="BG79" i="4" s="1"/>
  <c r="AN80" i="4"/>
  <c r="AN81" i="4"/>
  <c r="BG81" i="4" s="1"/>
  <c r="AN82" i="4"/>
  <c r="BG82" i="4" s="1"/>
  <c r="AN83" i="4"/>
  <c r="BG83" i="4" s="1"/>
  <c r="AN84" i="4"/>
  <c r="BG84" i="4" s="1"/>
  <c r="AN85" i="4"/>
  <c r="BG85" i="4" s="1"/>
  <c r="AN86" i="4"/>
  <c r="AN87" i="4"/>
  <c r="BG87" i="4" s="1"/>
  <c r="AN88" i="4"/>
  <c r="BG88" i="4" s="1"/>
  <c r="AN89" i="4"/>
  <c r="BG89" i="4" s="1"/>
  <c r="AN90" i="4"/>
  <c r="BG90" i="4" s="1"/>
  <c r="AN91" i="4"/>
  <c r="BG9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W91" i="4"/>
  <c r="CA9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BV82" i="4" s="1"/>
  <c r="R83" i="4"/>
  <c r="BV83" i="4" s="1"/>
  <c r="R84" i="4"/>
  <c r="BV84" i="4" s="1"/>
  <c r="R85" i="4"/>
  <c r="BV85" i="4" s="1"/>
  <c r="R86" i="4"/>
  <c r="BV86" i="4" s="1"/>
  <c r="R87" i="4"/>
  <c r="BV87" i="4" s="1"/>
  <c r="R88" i="4"/>
  <c r="BV88" i="4" s="1"/>
  <c r="R89" i="4"/>
  <c r="BV89" i="4" s="1"/>
  <c r="R90" i="4"/>
  <c r="BV90" i="4" s="1"/>
  <c r="R91" i="4"/>
  <c r="BV9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BQ77" i="4" s="1"/>
  <c r="M78" i="4"/>
  <c r="BQ78" i="4" s="1"/>
  <c r="M79" i="4"/>
  <c r="BQ79" i="4" s="1"/>
  <c r="M80" i="4"/>
  <c r="BQ80" i="4" s="1"/>
  <c r="M81" i="4"/>
  <c r="BQ81" i="4" s="1"/>
  <c r="M82" i="4"/>
  <c r="BQ82" i="4" s="1"/>
  <c r="M83" i="4"/>
  <c r="BQ83" i="4" s="1"/>
  <c r="M84" i="4"/>
  <c r="BQ84" i="4" s="1"/>
  <c r="M85" i="4"/>
  <c r="BQ85" i="4" s="1"/>
  <c r="M86" i="4"/>
  <c r="BQ86" i="4" s="1"/>
  <c r="M87" i="4"/>
  <c r="BQ87" i="4" s="1"/>
  <c r="M88" i="4"/>
  <c r="BQ88" i="4" s="1"/>
  <c r="M89" i="4"/>
  <c r="BQ89" i="4" s="1"/>
  <c r="M90" i="4"/>
  <c r="BQ90" i="4" s="1"/>
  <c r="M91" i="4"/>
  <c r="BQ9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BP78" i="4" s="1"/>
  <c r="L79" i="4"/>
  <c r="BP79" i="4" s="1"/>
  <c r="L80" i="4"/>
  <c r="BP80" i="4" s="1"/>
  <c r="L81" i="4"/>
  <c r="BP81" i="4" s="1"/>
  <c r="L82" i="4"/>
  <c r="BP82" i="4" s="1"/>
  <c r="L83" i="4"/>
  <c r="BP83" i="4" s="1"/>
  <c r="L84" i="4"/>
  <c r="BP84" i="4" s="1"/>
  <c r="L85" i="4"/>
  <c r="BP85" i="4" s="1"/>
  <c r="L86" i="4"/>
  <c r="BP86" i="4" s="1"/>
  <c r="L87" i="4"/>
  <c r="BP87" i="4" s="1"/>
  <c r="L88" i="4"/>
  <c r="BP88" i="4" s="1"/>
  <c r="L89" i="4"/>
  <c r="BP89" i="4" s="1"/>
  <c r="L90" i="4"/>
  <c r="BP90" i="4" s="1"/>
  <c r="L91" i="4"/>
  <c r="BP9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E80" i="4"/>
  <c r="BI80" i="4" s="1"/>
  <c r="E81" i="4"/>
  <c r="BI81" i="4" s="1"/>
  <c r="E82" i="4"/>
  <c r="BI82" i="4" s="1"/>
  <c r="E83" i="4"/>
  <c r="BI83" i="4" s="1"/>
  <c r="E84" i="4"/>
  <c r="BI84" i="4" s="1"/>
  <c r="E85" i="4"/>
  <c r="BI85" i="4" s="1"/>
  <c r="E86" i="4"/>
  <c r="BI86" i="4" s="1"/>
  <c r="E87" i="4"/>
  <c r="BI87" i="4" s="1"/>
  <c r="E88" i="4"/>
  <c r="BI88" i="4" s="1"/>
  <c r="E89" i="4"/>
  <c r="BI89" i="4" s="1"/>
  <c r="E90" i="4"/>
  <c r="BI90" i="4" s="1"/>
  <c r="E91" i="4"/>
  <c r="BI91" i="4" s="1"/>
  <c r="D8" i="4"/>
  <c r="BH8" i="4" s="1"/>
  <c r="D9" i="4"/>
  <c r="AE9" i="4" s="1"/>
  <c r="CI9" i="4" s="1"/>
  <c r="D10" i="4"/>
  <c r="AE10" i="4" s="1"/>
  <c r="CI10" i="4" s="1"/>
  <c r="D11" i="4"/>
  <c r="D12" i="4"/>
  <c r="D13" i="4"/>
  <c r="D14" i="4"/>
  <c r="BH14" i="4" s="1"/>
  <c r="D15" i="4"/>
  <c r="AE15" i="4" s="1"/>
  <c r="CI15" i="4" s="1"/>
  <c r="D16" i="4"/>
  <c r="BH16" i="4" s="1"/>
  <c r="D17" i="4"/>
  <c r="D18" i="4"/>
  <c r="D19" i="4"/>
  <c r="D20" i="4"/>
  <c r="BH20" i="4" s="1"/>
  <c r="D21" i="4"/>
  <c r="AE21" i="4" s="1"/>
  <c r="CI21" i="4" s="1"/>
  <c r="D22" i="4"/>
  <c r="AE22" i="4" s="1"/>
  <c r="CI22" i="4" s="1"/>
  <c r="D23" i="4"/>
  <c r="D24" i="4"/>
  <c r="D25" i="4"/>
  <c r="D26" i="4"/>
  <c r="BH26" i="4" s="1"/>
  <c r="D27" i="4"/>
  <c r="BH27" i="4" s="1"/>
  <c r="D28" i="4"/>
  <c r="BH28" i="4" s="1"/>
  <c r="D29" i="4"/>
  <c r="D30" i="4"/>
  <c r="D31" i="4"/>
  <c r="D32" i="4"/>
  <c r="BH32" i="4" s="1"/>
  <c r="D33" i="4"/>
  <c r="AE33" i="4" s="1"/>
  <c r="CI33" i="4" s="1"/>
  <c r="D34" i="4"/>
  <c r="BH34" i="4" s="1"/>
  <c r="D35" i="4"/>
  <c r="D36" i="4"/>
  <c r="D37" i="4"/>
  <c r="D38" i="4"/>
  <c r="BH38" i="4" s="1"/>
  <c r="D39" i="4"/>
  <c r="BH39" i="4" s="1"/>
  <c r="D40" i="4"/>
  <c r="BH40" i="4" s="1"/>
  <c r="D41" i="4"/>
  <c r="D42" i="4"/>
  <c r="D43" i="4"/>
  <c r="D44" i="4"/>
  <c r="BH44" i="4" s="1"/>
  <c r="D45" i="4"/>
  <c r="AE45" i="4" s="1"/>
  <c r="CI45" i="4" s="1"/>
  <c r="D46" i="4"/>
  <c r="AE46" i="4" s="1"/>
  <c r="CI46" i="4" s="1"/>
  <c r="D47" i="4"/>
  <c r="D48" i="4"/>
  <c r="D49" i="4"/>
  <c r="D50" i="4"/>
  <c r="BH50" i="4" s="1"/>
  <c r="D51" i="4"/>
  <c r="AE51" i="4" s="1"/>
  <c r="CI51" i="4" s="1"/>
  <c r="D52" i="4"/>
  <c r="BH52" i="4" s="1"/>
  <c r="D53" i="4"/>
  <c r="D54" i="4"/>
  <c r="D55" i="4"/>
  <c r="BH55" i="4" s="1"/>
  <c r="D56" i="4"/>
  <c r="BH56" i="4" s="1"/>
  <c r="D57" i="4"/>
  <c r="BH57" i="4" s="1"/>
  <c r="D58" i="4"/>
  <c r="BH58" i="4" s="1"/>
  <c r="D59" i="4"/>
  <c r="D60" i="4"/>
  <c r="BH60" i="4" s="1"/>
  <c r="D61" i="4"/>
  <c r="BH61" i="4" s="1"/>
  <c r="D62" i="4"/>
  <c r="BH62" i="4" s="1"/>
  <c r="D63" i="4"/>
  <c r="AE63" i="4" s="1"/>
  <c r="CI63" i="4" s="1"/>
  <c r="D64" i="4"/>
  <c r="AE64" i="4" s="1"/>
  <c r="CI64" i="4" s="1"/>
  <c r="D65" i="4"/>
  <c r="D66" i="4"/>
  <c r="BH66" i="4" s="1"/>
  <c r="D67" i="4"/>
  <c r="BH67" i="4" s="1"/>
  <c r="D68" i="4"/>
  <c r="BH68" i="4" s="1"/>
  <c r="D69" i="4"/>
  <c r="BH69" i="4" s="1"/>
  <c r="D70" i="4"/>
  <c r="BH70" i="4" s="1"/>
  <c r="D71" i="4"/>
  <c r="D72" i="4"/>
  <c r="BH72" i="4" s="1"/>
  <c r="D73" i="4"/>
  <c r="BH73" i="4" s="1"/>
  <c r="D74" i="4"/>
  <c r="BH74" i="4" s="1"/>
  <c r="D75" i="4"/>
  <c r="BH75" i="4" s="1"/>
  <c r="D76" i="4"/>
  <c r="BH76" i="4" s="1"/>
  <c r="D77" i="4"/>
  <c r="D78" i="4"/>
  <c r="BH78" i="4" s="1"/>
  <c r="D79" i="4"/>
  <c r="BH79" i="4" s="1"/>
  <c r="D80" i="4"/>
  <c r="BH80" i="4" s="1"/>
  <c r="D81" i="4"/>
  <c r="BH81" i="4" s="1"/>
  <c r="D82" i="4"/>
  <c r="BH82" i="4" s="1"/>
  <c r="D83" i="4"/>
  <c r="D84" i="4"/>
  <c r="BH84" i="4" s="1"/>
  <c r="D85" i="4"/>
  <c r="BH85" i="4" s="1"/>
  <c r="D86" i="4"/>
  <c r="BH86" i="4" s="1"/>
  <c r="D87" i="4"/>
  <c r="AE87" i="4" s="1"/>
  <c r="CI87" i="4" s="1"/>
  <c r="D88" i="4"/>
  <c r="BH88" i="4" s="1"/>
  <c r="D89" i="4"/>
  <c r="D90" i="4"/>
  <c r="BH90" i="4" s="1"/>
  <c r="D91" i="4"/>
  <c r="BH9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E80" i="3"/>
  <c r="W80" i="3" s="1"/>
  <c r="E81" i="3"/>
  <c r="W81" i="3" s="1"/>
  <c r="E82" i="3"/>
  <c r="W82" i="3" s="1"/>
  <c r="E83" i="3"/>
  <c r="W83" i="3" s="1"/>
  <c r="E84" i="3"/>
  <c r="W84" i="3" s="1"/>
  <c r="E85" i="3"/>
  <c r="W85" i="3" s="1"/>
  <c r="E86" i="3"/>
  <c r="W86" i="3" s="1"/>
  <c r="E87" i="3"/>
  <c r="W87" i="3" s="1"/>
  <c r="E88" i="3"/>
  <c r="W88" i="3" s="1"/>
  <c r="E89" i="3"/>
  <c r="W89" i="3" s="1"/>
  <c r="E90" i="3"/>
  <c r="W90" i="3" s="1"/>
  <c r="E91" i="3"/>
  <c r="W9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V67" i="3" s="1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V76" i="3" s="1"/>
  <c r="D77" i="3"/>
  <c r="V77" i="3" s="1"/>
  <c r="D78" i="3"/>
  <c r="V78" i="3" s="1"/>
  <c r="D79" i="3"/>
  <c r="V79" i="3" s="1"/>
  <c r="D80" i="3"/>
  <c r="V80" i="3" s="1"/>
  <c r="D81" i="3"/>
  <c r="V81" i="3" s="1"/>
  <c r="D82" i="3"/>
  <c r="V82" i="3" s="1"/>
  <c r="D83" i="3"/>
  <c r="V83" i="3" s="1"/>
  <c r="D84" i="3"/>
  <c r="V84" i="3" s="1"/>
  <c r="D85" i="3"/>
  <c r="V85" i="3" s="1"/>
  <c r="D86" i="3"/>
  <c r="V86" i="3" s="1"/>
  <c r="D87" i="3"/>
  <c r="V87" i="3" s="1"/>
  <c r="D88" i="3"/>
  <c r="V88" i="3" s="1"/>
  <c r="D89" i="3"/>
  <c r="V89" i="3" s="1"/>
  <c r="D90" i="3"/>
  <c r="V90" i="3" s="1"/>
  <c r="D91" i="3"/>
  <c r="V91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J8" i="2"/>
  <c r="CJ20" i="2"/>
  <c r="BZ8" i="2"/>
  <c r="DB8" i="2" s="1"/>
  <c r="BZ9" i="2"/>
  <c r="BZ10" i="2"/>
  <c r="BZ11" i="2"/>
  <c r="BZ12" i="2"/>
  <c r="DB12" i="2" s="1"/>
  <c r="BZ13" i="2"/>
  <c r="DB13" i="2" s="1"/>
  <c r="BZ14" i="2"/>
  <c r="DB14" i="2" s="1"/>
  <c r="BZ15" i="2"/>
  <c r="BZ16" i="2"/>
  <c r="BZ17" i="2"/>
  <c r="BZ18" i="2"/>
  <c r="DB18" i="2" s="1"/>
  <c r="BZ19" i="2"/>
  <c r="DB19" i="2" s="1"/>
  <c r="BZ20" i="2"/>
  <c r="DB20" i="2" s="1"/>
  <c r="BZ21" i="2"/>
  <c r="DB21" i="2" s="1"/>
  <c r="BZ22" i="2"/>
  <c r="BZ23" i="2"/>
  <c r="BZ24" i="2"/>
  <c r="DB24" i="2" s="1"/>
  <c r="BZ25" i="2"/>
  <c r="DB25" i="2" s="1"/>
  <c r="BZ26" i="2"/>
  <c r="DB26" i="2" s="1"/>
  <c r="BZ27" i="2"/>
  <c r="DB27" i="2" s="1"/>
  <c r="BZ28" i="2"/>
  <c r="BU8" i="2"/>
  <c r="BU9" i="2"/>
  <c r="CW9" i="2" s="1"/>
  <c r="BU10" i="2"/>
  <c r="CW10" i="2" s="1"/>
  <c r="BU11" i="2"/>
  <c r="CW11" i="2" s="1"/>
  <c r="BU12" i="2"/>
  <c r="CW12" i="2" s="1"/>
  <c r="BU13" i="2"/>
  <c r="BU14" i="2"/>
  <c r="BU15" i="2"/>
  <c r="CW15" i="2" s="1"/>
  <c r="BU16" i="2"/>
  <c r="CW16" i="2" s="1"/>
  <c r="BU17" i="2"/>
  <c r="CW17" i="2" s="1"/>
  <c r="BU18" i="2"/>
  <c r="CW18" i="2" s="1"/>
  <c r="BU19" i="2"/>
  <c r="BU20" i="2"/>
  <c r="BU21" i="2"/>
  <c r="CW21" i="2" s="1"/>
  <c r="BU22" i="2"/>
  <c r="CW22" i="2" s="1"/>
  <c r="BU23" i="2"/>
  <c r="CW23" i="2" s="1"/>
  <c r="BU24" i="2"/>
  <c r="CW24" i="2" s="1"/>
  <c r="BU25" i="2"/>
  <c r="BU26" i="2"/>
  <c r="BU27" i="2"/>
  <c r="CW27" i="2" s="1"/>
  <c r="BU28" i="2"/>
  <c r="CW28" i="2" s="1"/>
  <c r="BP8" i="2"/>
  <c r="CR8" i="2" s="1"/>
  <c r="BP9" i="2"/>
  <c r="BP10" i="2"/>
  <c r="BP11" i="2"/>
  <c r="BO11" i="2" s="1"/>
  <c r="BP12" i="2"/>
  <c r="CR12" i="2" s="1"/>
  <c r="BP13" i="2"/>
  <c r="BP14" i="2"/>
  <c r="CR14" i="2" s="1"/>
  <c r="BP15" i="2"/>
  <c r="CR15" i="2" s="1"/>
  <c r="BP16" i="2"/>
  <c r="BP17" i="2"/>
  <c r="BO17" i="2" s="1"/>
  <c r="BP18" i="2"/>
  <c r="CR18" i="2" s="1"/>
  <c r="BP19" i="2"/>
  <c r="BP20" i="2"/>
  <c r="CR20" i="2" s="1"/>
  <c r="BP21" i="2"/>
  <c r="CR21" i="2" s="1"/>
  <c r="BP22" i="2"/>
  <c r="BP23" i="2"/>
  <c r="CR23" i="2" s="1"/>
  <c r="BP24" i="2"/>
  <c r="CR24" i="2" s="1"/>
  <c r="BP25" i="2"/>
  <c r="BP26" i="2"/>
  <c r="CR26" i="2" s="1"/>
  <c r="BP27" i="2"/>
  <c r="BP28" i="2"/>
  <c r="BO8" i="2"/>
  <c r="BO9" i="2"/>
  <c r="BO10" i="2"/>
  <c r="BO14" i="2"/>
  <c r="CQ14" i="2" s="1"/>
  <c r="BO16" i="2"/>
  <c r="BO18" i="2"/>
  <c r="BO20" i="2"/>
  <c r="CH20" i="2" s="1"/>
  <c r="BO23" i="2"/>
  <c r="BO26" i="2"/>
  <c r="CQ26" i="2" s="1"/>
  <c r="BH8" i="2"/>
  <c r="BH9" i="2"/>
  <c r="BH10" i="2"/>
  <c r="BH11" i="2"/>
  <c r="CJ11" i="2" s="1"/>
  <c r="BH12" i="2"/>
  <c r="CJ12" i="2" s="1"/>
  <c r="BH13" i="2"/>
  <c r="BH14" i="2"/>
  <c r="CJ14" i="2" s="1"/>
  <c r="BH15" i="2"/>
  <c r="CJ15" i="2" s="1"/>
  <c r="BH16" i="2"/>
  <c r="BH17" i="2"/>
  <c r="CJ17" i="2" s="1"/>
  <c r="BH18" i="2"/>
  <c r="BG18" i="2" s="1"/>
  <c r="CI18" i="2" s="1"/>
  <c r="BH19" i="2"/>
  <c r="BH20" i="2"/>
  <c r="BH21" i="2"/>
  <c r="BG21" i="2" s="1"/>
  <c r="BH22" i="2"/>
  <c r="BH23" i="2"/>
  <c r="CJ23" i="2" s="1"/>
  <c r="BH24" i="2"/>
  <c r="CJ24" i="2" s="1"/>
  <c r="BH25" i="2"/>
  <c r="BH26" i="2"/>
  <c r="CJ26" i="2" s="1"/>
  <c r="BH27" i="2"/>
  <c r="CJ27" i="2" s="1"/>
  <c r="BH28" i="2"/>
  <c r="BG8" i="2"/>
  <c r="CI8" i="2" s="1"/>
  <c r="BG9" i="2"/>
  <c r="BG10" i="2"/>
  <c r="BG15" i="2"/>
  <c r="CI15" i="2" s="1"/>
  <c r="BG16" i="2"/>
  <c r="BG20" i="2"/>
  <c r="BG22" i="2"/>
  <c r="BG26" i="2"/>
  <c r="BG27" i="2"/>
  <c r="BG28" i="2"/>
  <c r="BF8" i="2"/>
  <c r="AX8" i="2"/>
  <c r="AX9" i="2"/>
  <c r="AX10" i="2"/>
  <c r="AX11" i="2"/>
  <c r="AX12" i="2"/>
  <c r="AX13" i="2"/>
  <c r="AX14" i="2"/>
  <c r="AX15" i="2"/>
  <c r="DB15" i="2" s="1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N8" i="2"/>
  <c r="AN9" i="2"/>
  <c r="AM9" i="2" s="1"/>
  <c r="AN10" i="2"/>
  <c r="AM10" i="2" s="1"/>
  <c r="AN11" i="2"/>
  <c r="CR11" i="2" s="1"/>
  <c r="AN12" i="2"/>
  <c r="AN13" i="2"/>
  <c r="AN14" i="2"/>
  <c r="AN15" i="2"/>
  <c r="AM15" i="2" s="1"/>
  <c r="AN16" i="2"/>
  <c r="AM16" i="2" s="1"/>
  <c r="AN17" i="2"/>
  <c r="CR17" i="2" s="1"/>
  <c r="AN18" i="2"/>
  <c r="AN19" i="2"/>
  <c r="AN20" i="2"/>
  <c r="AN21" i="2"/>
  <c r="AM21" i="2" s="1"/>
  <c r="AN22" i="2"/>
  <c r="AM22" i="2" s="1"/>
  <c r="AN23" i="2"/>
  <c r="AM23" i="2" s="1"/>
  <c r="AN24" i="2"/>
  <c r="AN25" i="2"/>
  <c r="AN26" i="2"/>
  <c r="AN27" i="2"/>
  <c r="AM27" i="2" s="1"/>
  <c r="AN28" i="2"/>
  <c r="AM28" i="2" s="1"/>
  <c r="AM8" i="2"/>
  <c r="CQ8" i="2" s="1"/>
  <c r="AM12" i="2"/>
  <c r="BF12" i="2" s="1"/>
  <c r="AM13" i="2"/>
  <c r="BF13" i="2" s="1"/>
  <c r="AM14" i="2"/>
  <c r="BF14" i="2" s="1"/>
  <c r="AM18" i="2"/>
  <c r="BF18" i="2" s="1"/>
  <c r="AM19" i="2"/>
  <c r="BF19" i="2" s="1"/>
  <c r="AM20" i="2"/>
  <c r="BF20" i="2" s="1"/>
  <c r="AM24" i="2"/>
  <c r="BF24" i="2" s="1"/>
  <c r="AM25" i="2"/>
  <c r="BF25" i="2" s="1"/>
  <c r="AM26" i="2"/>
  <c r="BF26" i="2" s="1"/>
  <c r="AF8" i="2"/>
  <c r="AF9" i="2"/>
  <c r="CJ9" i="2" s="1"/>
  <c r="AF10" i="2"/>
  <c r="CJ10" i="2" s="1"/>
  <c r="AF11" i="2"/>
  <c r="AE11" i="2" s="1"/>
  <c r="AF12" i="2"/>
  <c r="AF13" i="2"/>
  <c r="AF14" i="2"/>
  <c r="AF15" i="2"/>
  <c r="AE15" i="2" s="1"/>
  <c r="AF16" i="2"/>
  <c r="CJ16" i="2" s="1"/>
  <c r="AF17" i="2"/>
  <c r="AE17" i="2" s="1"/>
  <c r="AF18" i="2"/>
  <c r="AF19" i="2"/>
  <c r="AF20" i="2"/>
  <c r="AF21" i="2"/>
  <c r="CJ21" i="2" s="1"/>
  <c r="AF22" i="2"/>
  <c r="CJ22" i="2" s="1"/>
  <c r="AF23" i="2"/>
  <c r="AE23" i="2" s="1"/>
  <c r="AF24" i="2"/>
  <c r="AF25" i="2"/>
  <c r="AF26" i="2"/>
  <c r="AF27" i="2"/>
  <c r="AE27" i="2" s="1"/>
  <c r="AF28" i="2"/>
  <c r="CJ28" i="2" s="1"/>
  <c r="AE8" i="2"/>
  <c r="AE12" i="2"/>
  <c r="AE13" i="2"/>
  <c r="AE14" i="2"/>
  <c r="AE18" i="2"/>
  <c r="AE19" i="2"/>
  <c r="AE20" i="2"/>
  <c r="AE24" i="2"/>
  <c r="AE25" i="2"/>
  <c r="AE26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N8" i="2"/>
  <c r="M8" i="2" s="1"/>
  <c r="N9" i="2"/>
  <c r="N10" i="2"/>
  <c r="N11" i="2"/>
  <c r="N12" i="2"/>
  <c r="M12" i="2" s="1"/>
  <c r="N13" i="2"/>
  <c r="M13" i="2" s="1"/>
  <c r="N14" i="2"/>
  <c r="M14" i="2" s="1"/>
  <c r="N15" i="2"/>
  <c r="N16" i="2"/>
  <c r="N17" i="2"/>
  <c r="N18" i="2"/>
  <c r="M18" i="2" s="1"/>
  <c r="N19" i="2"/>
  <c r="M19" i="2" s="1"/>
  <c r="N20" i="2"/>
  <c r="M20" i="2" s="1"/>
  <c r="N21" i="2"/>
  <c r="N22" i="2"/>
  <c r="N23" i="2"/>
  <c r="N24" i="2"/>
  <c r="M24" i="2" s="1"/>
  <c r="N25" i="2"/>
  <c r="M25" i="2" s="1"/>
  <c r="N26" i="2"/>
  <c r="M26" i="2" s="1"/>
  <c r="N27" i="2"/>
  <c r="N28" i="2"/>
  <c r="M9" i="2"/>
  <c r="M10" i="2"/>
  <c r="M11" i="2"/>
  <c r="M15" i="2"/>
  <c r="M16" i="2"/>
  <c r="M17" i="2"/>
  <c r="M21" i="2"/>
  <c r="M22" i="2"/>
  <c r="M23" i="2"/>
  <c r="M27" i="2"/>
  <c r="M28" i="2"/>
  <c r="E8" i="2"/>
  <c r="W8" i="2" s="1"/>
  <c r="E9" i="2"/>
  <c r="W9" i="2" s="1"/>
  <c r="E10" i="2"/>
  <c r="W10" i="2" s="1"/>
  <c r="E11" i="2"/>
  <c r="W11" i="2" s="1"/>
  <c r="E12" i="2"/>
  <c r="D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D18" i="2" s="1"/>
  <c r="E19" i="2"/>
  <c r="W19" i="2" s="1"/>
  <c r="E20" i="2"/>
  <c r="W20" i="2" s="1"/>
  <c r="E21" i="2"/>
  <c r="W21" i="2" s="1"/>
  <c r="E22" i="2"/>
  <c r="W22" i="2" s="1"/>
  <c r="E23" i="2"/>
  <c r="W23" i="2" s="1"/>
  <c r="E24" i="2"/>
  <c r="D24" i="2" s="1"/>
  <c r="E25" i="2"/>
  <c r="W25" i="2" s="1"/>
  <c r="E26" i="2"/>
  <c r="W26" i="2" s="1"/>
  <c r="E27" i="2"/>
  <c r="W27" i="2" s="1"/>
  <c r="E28" i="2"/>
  <c r="W28" i="2" s="1"/>
  <c r="D9" i="2"/>
  <c r="V9" i="2" s="1"/>
  <c r="D10" i="2"/>
  <c r="V10" i="2" s="1"/>
  <c r="D11" i="2"/>
  <c r="V11" i="2" s="1"/>
  <c r="D15" i="2"/>
  <c r="V15" i="2" s="1"/>
  <c r="D16" i="2"/>
  <c r="V16" i="2" s="1"/>
  <c r="D17" i="2"/>
  <c r="V17" i="2" s="1"/>
  <c r="D21" i="2"/>
  <c r="V21" i="2" s="1"/>
  <c r="D22" i="2"/>
  <c r="V22" i="2" s="1"/>
  <c r="D23" i="2"/>
  <c r="V23" i="2" s="1"/>
  <c r="D27" i="2"/>
  <c r="V27" i="2" s="1"/>
  <c r="D28" i="2"/>
  <c r="V2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R19" i="1"/>
  <c r="CR7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BZ8" i="1"/>
  <c r="DB8" i="1" s="1"/>
  <c r="BZ9" i="1"/>
  <c r="BZ10" i="1"/>
  <c r="BZ11" i="1"/>
  <c r="BZ12" i="1"/>
  <c r="DB12" i="1" s="1"/>
  <c r="BZ13" i="1"/>
  <c r="BZ14" i="1"/>
  <c r="DB14" i="1" s="1"/>
  <c r="BZ15" i="1"/>
  <c r="BZ16" i="1"/>
  <c r="BZ17" i="1"/>
  <c r="BZ18" i="1"/>
  <c r="DB18" i="1" s="1"/>
  <c r="BZ19" i="1"/>
  <c r="BZ20" i="1"/>
  <c r="DB20" i="1" s="1"/>
  <c r="BZ21" i="1"/>
  <c r="BZ22" i="1"/>
  <c r="BZ23" i="1"/>
  <c r="BZ24" i="1"/>
  <c r="DB24" i="1" s="1"/>
  <c r="BZ25" i="1"/>
  <c r="BZ26" i="1"/>
  <c r="DB26" i="1" s="1"/>
  <c r="BZ27" i="1"/>
  <c r="BZ28" i="1"/>
  <c r="BZ29" i="1"/>
  <c r="BZ30" i="1"/>
  <c r="DB30" i="1" s="1"/>
  <c r="BZ31" i="1"/>
  <c r="BZ32" i="1"/>
  <c r="DB32" i="1" s="1"/>
  <c r="BZ33" i="1"/>
  <c r="BZ34" i="1"/>
  <c r="BZ35" i="1"/>
  <c r="BZ36" i="1"/>
  <c r="BZ37" i="1"/>
  <c r="BZ38" i="1"/>
  <c r="DB38" i="1" s="1"/>
  <c r="BZ39" i="1"/>
  <c r="BZ40" i="1"/>
  <c r="BZ41" i="1"/>
  <c r="BZ42" i="1"/>
  <c r="DB42" i="1" s="1"/>
  <c r="BZ43" i="1"/>
  <c r="BZ44" i="1"/>
  <c r="DB44" i="1" s="1"/>
  <c r="BZ45" i="1"/>
  <c r="BZ46" i="1"/>
  <c r="BZ47" i="1"/>
  <c r="BZ48" i="1"/>
  <c r="DB48" i="1" s="1"/>
  <c r="BZ49" i="1"/>
  <c r="BZ50" i="1"/>
  <c r="DB50" i="1" s="1"/>
  <c r="BZ51" i="1"/>
  <c r="BZ52" i="1"/>
  <c r="BZ53" i="1"/>
  <c r="BZ54" i="1"/>
  <c r="DB54" i="1" s="1"/>
  <c r="BZ55" i="1"/>
  <c r="BZ56" i="1"/>
  <c r="DB56" i="1" s="1"/>
  <c r="BZ57" i="1"/>
  <c r="BZ58" i="1"/>
  <c r="BZ59" i="1"/>
  <c r="BZ60" i="1"/>
  <c r="DB60" i="1" s="1"/>
  <c r="BZ61" i="1"/>
  <c r="BZ62" i="1"/>
  <c r="DB62" i="1" s="1"/>
  <c r="BZ63" i="1"/>
  <c r="BZ64" i="1"/>
  <c r="BZ65" i="1"/>
  <c r="BZ66" i="1"/>
  <c r="DB66" i="1" s="1"/>
  <c r="BZ67" i="1"/>
  <c r="BZ68" i="1"/>
  <c r="DB68" i="1" s="1"/>
  <c r="BZ69" i="1"/>
  <c r="BZ70" i="1"/>
  <c r="BU8" i="1"/>
  <c r="BU9" i="1"/>
  <c r="BU10" i="1"/>
  <c r="BU11" i="1"/>
  <c r="CW11" i="1" s="1"/>
  <c r="BU12" i="1"/>
  <c r="BU13" i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BU23" i="1"/>
  <c r="CW23" i="1" s="1"/>
  <c r="BU24" i="1"/>
  <c r="BU25" i="1"/>
  <c r="BU26" i="1"/>
  <c r="BU27" i="1"/>
  <c r="CW27" i="1" s="1"/>
  <c r="BU28" i="1"/>
  <c r="BU29" i="1"/>
  <c r="CW29" i="1" s="1"/>
  <c r="BU30" i="1"/>
  <c r="BU31" i="1"/>
  <c r="BU32" i="1"/>
  <c r="BU33" i="1"/>
  <c r="CW33" i="1" s="1"/>
  <c r="BU34" i="1"/>
  <c r="BU35" i="1"/>
  <c r="CW35" i="1" s="1"/>
  <c r="BU36" i="1"/>
  <c r="BU37" i="1"/>
  <c r="BU38" i="1"/>
  <c r="BU39" i="1"/>
  <c r="CW39" i="1" s="1"/>
  <c r="BU40" i="1"/>
  <c r="BU41" i="1"/>
  <c r="CW41" i="1" s="1"/>
  <c r="BU42" i="1"/>
  <c r="BU43" i="1"/>
  <c r="BU44" i="1"/>
  <c r="BU45" i="1"/>
  <c r="BU46" i="1"/>
  <c r="BU47" i="1"/>
  <c r="CW47" i="1" s="1"/>
  <c r="BU48" i="1"/>
  <c r="BU49" i="1"/>
  <c r="BU50" i="1"/>
  <c r="BU51" i="1"/>
  <c r="CW51" i="1" s="1"/>
  <c r="BU52" i="1"/>
  <c r="BU53" i="1"/>
  <c r="CW53" i="1" s="1"/>
  <c r="BU54" i="1"/>
  <c r="BU55" i="1"/>
  <c r="BU56" i="1"/>
  <c r="BU57" i="1"/>
  <c r="CW57" i="1" s="1"/>
  <c r="BU58" i="1"/>
  <c r="BU59" i="1"/>
  <c r="CW59" i="1" s="1"/>
  <c r="BU60" i="1"/>
  <c r="BU61" i="1"/>
  <c r="BU62" i="1"/>
  <c r="BU63" i="1"/>
  <c r="CW63" i="1" s="1"/>
  <c r="BU64" i="1"/>
  <c r="BU65" i="1"/>
  <c r="CW65" i="1" s="1"/>
  <c r="BU66" i="1"/>
  <c r="BU67" i="1"/>
  <c r="BU68" i="1"/>
  <c r="BU69" i="1"/>
  <c r="CW69" i="1" s="1"/>
  <c r="BU70" i="1"/>
  <c r="BP8" i="1"/>
  <c r="CR8" i="1" s="1"/>
  <c r="BP9" i="1"/>
  <c r="BP10" i="1"/>
  <c r="BP11" i="1"/>
  <c r="BP12" i="1"/>
  <c r="CR12" i="1" s="1"/>
  <c r="BP13" i="1"/>
  <c r="BP14" i="1"/>
  <c r="CR14" i="1" s="1"/>
  <c r="BP15" i="1"/>
  <c r="BP16" i="1"/>
  <c r="CR16" i="1" s="1"/>
  <c r="BP17" i="1"/>
  <c r="BP18" i="1"/>
  <c r="CR18" i="1" s="1"/>
  <c r="BP19" i="1"/>
  <c r="BP20" i="1"/>
  <c r="CR20" i="1" s="1"/>
  <c r="BP21" i="1"/>
  <c r="BP22" i="1"/>
  <c r="CR22" i="1" s="1"/>
  <c r="BP23" i="1"/>
  <c r="BP24" i="1"/>
  <c r="CR24" i="1" s="1"/>
  <c r="BP25" i="1"/>
  <c r="BP26" i="1"/>
  <c r="CR26" i="1" s="1"/>
  <c r="BP27" i="1"/>
  <c r="BP28" i="1"/>
  <c r="BP29" i="1"/>
  <c r="BP30" i="1"/>
  <c r="CR30" i="1" s="1"/>
  <c r="BP31" i="1"/>
  <c r="BP32" i="1"/>
  <c r="CR32" i="1" s="1"/>
  <c r="BP33" i="1"/>
  <c r="BP34" i="1"/>
  <c r="CR34" i="1" s="1"/>
  <c r="BP35" i="1"/>
  <c r="BP36" i="1"/>
  <c r="CR36" i="1" s="1"/>
  <c r="BP37" i="1"/>
  <c r="BP38" i="1"/>
  <c r="CR38" i="1" s="1"/>
  <c r="BP39" i="1"/>
  <c r="BP40" i="1"/>
  <c r="CR40" i="1" s="1"/>
  <c r="BP41" i="1"/>
  <c r="BP42" i="1"/>
  <c r="CR42" i="1" s="1"/>
  <c r="BP43" i="1"/>
  <c r="BP44" i="1"/>
  <c r="CR44" i="1" s="1"/>
  <c r="BP45" i="1"/>
  <c r="BP46" i="1"/>
  <c r="BP47" i="1"/>
  <c r="BP48" i="1"/>
  <c r="CR48" i="1" s="1"/>
  <c r="BP49" i="1"/>
  <c r="BP50" i="1"/>
  <c r="CR50" i="1" s="1"/>
  <c r="BP51" i="1"/>
  <c r="BP52" i="1"/>
  <c r="CR52" i="1" s="1"/>
  <c r="BP53" i="1"/>
  <c r="BP54" i="1"/>
  <c r="CR54" i="1" s="1"/>
  <c r="BP55" i="1"/>
  <c r="BP56" i="1"/>
  <c r="CR56" i="1" s="1"/>
  <c r="BP57" i="1"/>
  <c r="BP58" i="1"/>
  <c r="CR58" i="1" s="1"/>
  <c r="BP59" i="1"/>
  <c r="BP60" i="1"/>
  <c r="CR60" i="1" s="1"/>
  <c r="BP61" i="1"/>
  <c r="BP62" i="1"/>
  <c r="CR62" i="1" s="1"/>
  <c r="BP63" i="1"/>
  <c r="BP64" i="1"/>
  <c r="CR64" i="1" s="1"/>
  <c r="BP65" i="1"/>
  <c r="BP66" i="1"/>
  <c r="CR66" i="1" s="1"/>
  <c r="BP67" i="1"/>
  <c r="BP68" i="1"/>
  <c r="CR68" i="1" s="1"/>
  <c r="BP69" i="1"/>
  <c r="BP70" i="1"/>
  <c r="BO9" i="1"/>
  <c r="BO10" i="1"/>
  <c r="BO11" i="1"/>
  <c r="BO12" i="1"/>
  <c r="BO13" i="1"/>
  <c r="BO15" i="1"/>
  <c r="BO16" i="1"/>
  <c r="BO17" i="1"/>
  <c r="BO18" i="1"/>
  <c r="BO19" i="1"/>
  <c r="BO21" i="1"/>
  <c r="BO22" i="1"/>
  <c r="BO23" i="1"/>
  <c r="BO24" i="1"/>
  <c r="BO25" i="1"/>
  <c r="BO27" i="1"/>
  <c r="BO28" i="1"/>
  <c r="BO29" i="1"/>
  <c r="BO30" i="1"/>
  <c r="BO31" i="1"/>
  <c r="BO33" i="1"/>
  <c r="BO34" i="1"/>
  <c r="BO35" i="1"/>
  <c r="CH35" i="1" s="1"/>
  <c r="BO36" i="1"/>
  <c r="BO37" i="1"/>
  <c r="BO39" i="1"/>
  <c r="BO40" i="1"/>
  <c r="BO41" i="1"/>
  <c r="CH41" i="1" s="1"/>
  <c r="BO42" i="1"/>
  <c r="BO43" i="1"/>
  <c r="BO45" i="1"/>
  <c r="BO46" i="1"/>
  <c r="BO47" i="1"/>
  <c r="BO48" i="1"/>
  <c r="BO49" i="1"/>
  <c r="BO51" i="1"/>
  <c r="BO52" i="1"/>
  <c r="BO53" i="1"/>
  <c r="BO54" i="1"/>
  <c r="BO55" i="1"/>
  <c r="BO57" i="1"/>
  <c r="BO58" i="1"/>
  <c r="BO59" i="1"/>
  <c r="CH59" i="1" s="1"/>
  <c r="BO60" i="1"/>
  <c r="BO61" i="1"/>
  <c r="BO63" i="1"/>
  <c r="BO64" i="1"/>
  <c r="BO65" i="1"/>
  <c r="BO66" i="1"/>
  <c r="BO67" i="1"/>
  <c r="BO69" i="1"/>
  <c r="BO70" i="1"/>
  <c r="BH8" i="1"/>
  <c r="CJ8" i="1" s="1"/>
  <c r="BH9" i="1"/>
  <c r="BH10" i="1"/>
  <c r="CJ10" i="1" s="1"/>
  <c r="BH11" i="1"/>
  <c r="CJ11" i="1" s="1"/>
  <c r="BH12" i="1"/>
  <c r="CJ12" i="1" s="1"/>
  <c r="BH13" i="1"/>
  <c r="BH14" i="1"/>
  <c r="CJ14" i="1" s="1"/>
  <c r="BH15" i="1"/>
  <c r="BH16" i="1"/>
  <c r="CJ16" i="1" s="1"/>
  <c r="BH17" i="1"/>
  <c r="BH18" i="1"/>
  <c r="CJ18" i="1" s="1"/>
  <c r="BH19" i="1"/>
  <c r="BH20" i="1"/>
  <c r="CJ20" i="1" s="1"/>
  <c r="BH21" i="1"/>
  <c r="BH22" i="1"/>
  <c r="CJ22" i="1" s="1"/>
  <c r="BH23" i="1"/>
  <c r="CJ23" i="1" s="1"/>
  <c r="BH24" i="1"/>
  <c r="CJ24" i="1" s="1"/>
  <c r="BH25" i="1"/>
  <c r="BH26" i="1"/>
  <c r="CJ26" i="1" s="1"/>
  <c r="BH27" i="1"/>
  <c r="BH28" i="1"/>
  <c r="CJ28" i="1" s="1"/>
  <c r="BH29" i="1"/>
  <c r="BH30" i="1"/>
  <c r="CJ30" i="1" s="1"/>
  <c r="BH31" i="1"/>
  <c r="BH32" i="1"/>
  <c r="CJ32" i="1" s="1"/>
  <c r="BH33" i="1"/>
  <c r="BH34" i="1"/>
  <c r="CJ34" i="1" s="1"/>
  <c r="BH35" i="1"/>
  <c r="CJ35" i="1" s="1"/>
  <c r="BH36" i="1"/>
  <c r="CJ36" i="1" s="1"/>
  <c r="BH37" i="1"/>
  <c r="BH38" i="1"/>
  <c r="CJ38" i="1" s="1"/>
  <c r="BH39" i="1"/>
  <c r="BH40" i="1"/>
  <c r="CJ40" i="1" s="1"/>
  <c r="BH41" i="1"/>
  <c r="CJ41" i="1" s="1"/>
  <c r="BH42" i="1"/>
  <c r="CJ42" i="1" s="1"/>
  <c r="BH43" i="1"/>
  <c r="BH44" i="1"/>
  <c r="CJ44" i="1" s="1"/>
  <c r="BH45" i="1"/>
  <c r="BH46" i="1"/>
  <c r="CJ46" i="1" s="1"/>
  <c r="BH47" i="1"/>
  <c r="CJ47" i="1" s="1"/>
  <c r="BH48" i="1"/>
  <c r="CJ48" i="1" s="1"/>
  <c r="BH49" i="1"/>
  <c r="BH50" i="1"/>
  <c r="CJ50" i="1" s="1"/>
  <c r="BH51" i="1"/>
  <c r="BH52" i="1"/>
  <c r="CJ52" i="1" s="1"/>
  <c r="BH53" i="1"/>
  <c r="BH54" i="1"/>
  <c r="CJ54" i="1" s="1"/>
  <c r="BH55" i="1"/>
  <c r="BH56" i="1"/>
  <c r="CJ56" i="1" s="1"/>
  <c r="BH57" i="1"/>
  <c r="BH58" i="1"/>
  <c r="CJ58" i="1" s="1"/>
  <c r="BH59" i="1"/>
  <c r="CJ59" i="1" s="1"/>
  <c r="BH60" i="1"/>
  <c r="CJ60" i="1" s="1"/>
  <c r="BH61" i="1"/>
  <c r="BH62" i="1"/>
  <c r="CJ62" i="1" s="1"/>
  <c r="BH63" i="1"/>
  <c r="BH64" i="1"/>
  <c r="CJ64" i="1" s="1"/>
  <c r="BH65" i="1"/>
  <c r="BH66" i="1"/>
  <c r="CJ66" i="1" s="1"/>
  <c r="BH67" i="1"/>
  <c r="BH68" i="1"/>
  <c r="CJ68" i="1" s="1"/>
  <c r="BH69" i="1"/>
  <c r="BH70" i="1"/>
  <c r="CJ70" i="1" s="1"/>
  <c r="BG9" i="1"/>
  <c r="BG10" i="1"/>
  <c r="BG11" i="1"/>
  <c r="BG12" i="1"/>
  <c r="BG13" i="1"/>
  <c r="BG15" i="1"/>
  <c r="BG16" i="1"/>
  <c r="BG17" i="1"/>
  <c r="BG18" i="1"/>
  <c r="BG19" i="1"/>
  <c r="BG21" i="1"/>
  <c r="BG23" i="1"/>
  <c r="BG24" i="1"/>
  <c r="BG25" i="1"/>
  <c r="BG27" i="1"/>
  <c r="BG29" i="1"/>
  <c r="BG30" i="1"/>
  <c r="BG31" i="1"/>
  <c r="BG33" i="1"/>
  <c r="BG35" i="1"/>
  <c r="BG36" i="1"/>
  <c r="BG37" i="1"/>
  <c r="BG39" i="1"/>
  <c r="BG41" i="1"/>
  <c r="BG43" i="1"/>
  <c r="BG45" i="1"/>
  <c r="BG47" i="1"/>
  <c r="BG49" i="1"/>
  <c r="BG51" i="1"/>
  <c r="BG53" i="1"/>
  <c r="BG55" i="1"/>
  <c r="BG57" i="1"/>
  <c r="BG59" i="1"/>
  <c r="BG61" i="1"/>
  <c r="BG63" i="1"/>
  <c r="BG65" i="1"/>
  <c r="BG67" i="1"/>
  <c r="BG69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DB36" i="1" s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S8" i="1"/>
  <c r="AS9" i="1"/>
  <c r="CW9" i="1" s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CW45" i="1" s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N8" i="1"/>
  <c r="AN9" i="1"/>
  <c r="AM9" i="1" s="1"/>
  <c r="AN10" i="1"/>
  <c r="CR10" i="1" s="1"/>
  <c r="AN11" i="1"/>
  <c r="AM11" i="1" s="1"/>
  <c r="AN12" i="1"/>
  <c r="AN13" i="1"/>
  <c r="AM13" i="1" s="1"/>
  <c r="BF13" i="1" s="1"/>
  <c r="AN14" i="1"/>
  <c r="AN15" i="1"/>
  <c r="AM15" i="1" s="1"/>
  <c r="AN16" i="1"/>
  <c r="AN17" i="1"/>
  <c r="AM17" i="1" s="1"/>
  <c r="AN18" i="1"/>
  <c r="AN19" i="1"/>
  <c r="AM19" i="1" s="1"/>
  <c r="BF19" i="1" s="1"/>
  <c r="AN20" i="1"/>
  <c r="AN21" i="1"/>
  <c r="AM21" i="1" s="1"/>
  <c r="AN22" i="1"/>
  <c r="AN23" i="1"/>
  <c r="AM23" i="1" s="1"/>
  <c r="AN24" i="1"/>
  <c r="AN25" i="1"/>
  <c r="AM25" i="1" s="1"/>
  <c r="BF25" i="1" s="1"/>
  <c r="AN26" i="1"/>
  <c r="AN27" i="1"/>
  <c r="AM27" i="1" s="1"/>
  <c r="AN28" i="1"/>
  <c r="CR28" i="1" s="1"/>
  <c r="AN29" i="1"/>
  <c r="AM29" i="1" s="1"/>
  <c r="AN30" i="1"/>
  <c r="AN31" i="1"/>
  <c r="AM31" i="1" s="1"/>
  <c r="BF31" i="1" s="1"/>
  <c r="AN32" i="1"/>
  <c r="AN33" i="1"/>
  <c r="AM33" i="1" s="1"/>
  <c r="AN34" i="1"/>
  <c r="AN35" i="1"/>
  <c r="AM35" i="1" s="1"/>
  <c r="AN36" i="1"/>
  <c r="AN37" i="1"/>
  <c r="CR37" i="1" s="1"/>
  <c r="AN38" i="1"/>
  <c r="AN39" i="1"/>
  <c r="AM39" i="1" s="1"/>
  <c r="AN40" i="1"/>
  <c r="AN41" i="1"/>
  <c r="AM41" i="1" s="1"/>
  <c r="AN42" i="1"/>
  <c r="AN43" i="1"/>
  <c r="AM43" i="1" s="1"/>
  <c r="BF43" i="1" s="1"/>
  <c r="AN44" i="1"/>
  <c r="AN45" i="1"/>
  <c r="AM45" i="1" s="1"/>
  <c r="AN46" i="1"/>
  <c r="CR46" i="1" s="1"/>
  <c r="AN47" i="1"/>
  <c r="AM47" i="1" s="1"/>
  <c r="AN48" i="1"/>
  <c r="AN49" i="1"/>
  <c r="AM49" i="1" s="1"/>
  <c r="BF49" i="1" s="1"/>
  <c r="AN50" i="1"/>
  <c r="AN51" i="1"/>
  <c r="AM51" i="1" s="1"/>
  <c r="AN52" i="1"/>
  <c r="AN53" i="1"/>
  <c r="AM53" i="1" s="1"/>
  <c r="AN54" i="1"/>
  <c r="AN55" i="1"/>
  <c r="CR55" i="1" s="1"/>
  <c r="AN56" i="1"/>
  <c r="AN57" i="1"/>
  <c r="AM57" i="1" s="1"/>
  <c r="AN58" i="1"/>
  <c r="AN59" i="1"/>
  <c r="AM59" i="1" s="1"/>
  <c r="AN60" i="1"/>
  <c r="AN61" i="1"/>
  <c r="AM61" i="1" s="1"/>
  <c r="BF61" i="1" s="1"/>
  <c r="AN62" i="1"/>
  <c r="AN63" i="1"/>
  <c r="CR63" i="1" s="1"/>
  <c r="AN64" i="1"/>
  <c r="AN65" i="1"/>
  <c r="AM65" i="1" s="1"/>
  <c r="AN66" i="1"/>
  <c r="AN67" i="1"/>
  <c r="AM67" i="1" s="1"/>
  <c r="BF67" i="1" s="1"/>
  <c r="AN68" i="1"/>
  <c r="AN69" i="1"/>
  <c r="AM69" i="1" s="1"/>
  <c r="AN70" i="1"/>
  <c r="AM8" i="1"/>
  <c r="BF8" i="1" s="1"/>
  <c r="AM10" i="1"/>
  <c r="BF10" i="1" s="1"/>
  <c r="AM12" i="1"/>
  <c r="BF12" i="1" s="1"/>
  <c r="AM14" i="1"/>
  <c r="BF14" i="1" s="1"/>
  <c r="AM16" i="1"/>
  <c r="BF16" i="1" s="1"/>
  <c r="AM18" i="1"/>
  <c r="BF18" i="1" s="1"/>
  <c r="AM20" i="1"/>
  <c r="BF20" i="1" s="1"/>
  <c r="AM22" i="1"/>
  <c r="BF22" i="1" s="1"/>
  <c r="AM24" i="1"/>
  <c r="BF24" i="1" s="1"/>
  <c r="AM26" i="1"/>
  <c r="BF26" i="1" s="1"/>
  <c r="AM28" i="1"/>
  <c r="BF28" i="1" s="1"/>
  <c r="AM30" i="1"/>
  <c r="BF30" i="1" s="1"/>
  <c r="AM32" i="1"/>
  <c r="BF32" i="1" s="1"/>
  <c r="AM34" i="1"/>
  <c r="BF34" i="1" s="1"/>
  <c r="AM36" i="1"/>
  <c r="BF36" i="1" s="1"/>
  <c r="AM38" i="1"/>
  <c r="BF38" i="1" s="1"/>
  <c r="AM40" i="1"/>
  <c r="BF40" i="1" s="1"/>
  <c r="AM42" i="1"/>
  <c r="BF42" i="1" s="1"/>
  <c r="AM44" i="1"/>
  <c r="BF44" i="1" s="1"/>
  <c r="AM46" i="1"/>
  <c r="BF46" i="1" s="1"/>
  <c r="AM48" i="1"/>
  <c r="BF48" i="1" s="1"/>
  <c r="AM50" i="1"/>
  <c r="BF50" i="1" s="1"/>
  <c r="AM52" i="1"/>
  <c r="BF52" i="1" s="1"/>
  <c r="AM54" i="1"/>
  <c r="BF54" i="1" s="1"/>
  <c r="AM56" i="1"/>
  <c r="BF56" i="1" s="1"/>
  <c r="AM58" i="1"/>
  <c r="BF58" i="1" s="1"/>
  <c r="AM60" i="1"/>
  <c r="BF60" i="1" s="1"/>
  <c r="AM62" i="1"/>
  <c r="BF62" i="1" s="1"/>
  <c r="AM64" i="1"/>
  <c r="BF64" i="1" s="1"/>
  <c r="AM66" i="1"/>
  <c r="BF66" i="1" s="1"/>
  <c r="AM68" i="1"/>
  <c r="BF68" i="1" s="1"/>
  <c r="AM70" i="1"/>
  <c r="BF70" i="1" s="1"/>
  <c r="AF8" i="1"/>
  <c r="AF9" i="1"/>
  <c r="AE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CJ17" i="1" s="1"/>
  <c r="AF18" i="1"/>
  <c r="AF19" i="1"/>
  <c r="AE19" i="1" s="1"/>
  <c r="AF20" i="1"/>
  <c r="AF21" i="1"/>
  <c r="AE21" i="1" s="1"/>
  <c r="AF22" i="1"/>
  <c r="AF23" i="1"/>
  <c r="AE23" i="1" s="1"/>
  <c r="AF24" i="1"/>
  <c r="AF25" i="1"/>
  <c r="AE25" i="1" s="1"/>
  <c r="AF26" i="1"/>
  <c r="AF27" i="1"/>
  <c r="AE27" i="1" s="1"/>
  <c r="AF28" i="1"/>
  <c r="AF29" i="1"/>
  <c r="CJ29" i="1" s="1"/>
  <c r="AF30" i="1"/>
  <c r="AF31" i="1"/>
  <c r="AE31" i="1" s="1"/>
  <c r="AF32" i="1"/>
  <c r="AF33" i="1"/>
  <c r="AE33" i="1" s="1"/>
  <c r="AF34" i="1"/>
  <c r="AF35" i="1"/>
  <c r="AE35" i="1" s="1"/>
  <c r="AF36" i="1"/>
  <c r="AF37" i="1"/>
  <c r="AE37" i="1" s="1"/>
  <c r="AF38" i="1"/>
  <c r="AF39" i="1"/>
  <c r="AE39" i="1" s="1"/>
  <c r="AF40" i="1"/>
  <c r="AF41" i="1"/>
  <c r="AE41" i="1" s="1"/>
  <c r="AF42" i="1"/>
  <c r="AF43" i="1"/>
  <c r="AE43" i="1" s="1"/>
  <c r="AF44" i="1"/>
  <c r="AF45" i="1"/>
  <c r="AE45" i="1" s="1"/>
  <c r="AF46" i="1"/>
  <c r="AF47" i="1"/>
  <c r="AE47" i="1" s="1"/>
  <c r="AF48" i="1"/>
  <c r="AF49" i="1"/>
  <c r="AE49" i="1" s="1"/>
  <c r="AF50" i="1"/>
  <c r="AF51" i="1"/>
  <c r="AE51" i="1" s="1"/>
  <c r="AF52" i="1"/>
  <c r="AF53" i="1"/>
  <c r="AE53" i="1" s="1"/>
  <c r="AF54" i="1"/>
  <c r="AF55" i="1"/>
  <c r="AE55" i="1" s="1"/>
  <c r="AF56" i="1"/>
  <c r="AF57" i="1"/>
  <c r="AE57" i="1" s="1"/>
  <c r="AF58" i="1"/>
  <c r="AF59" i="1"/>
  <c r="AE59" i="1" s="1"/>
  <c r="AF60" i="1"/>
  <c r="AF61" i="1"/>
  <c r="AE61" i="1" s="1"/>
  <c r="AF62" i="1"/>
  <c r="AF63" i="1"/>
  <c r="AE63" i="1" s="1"/>
  <c r="AF64" i="1"/>
  <c r="AF65" i="1"/>
  <c r="CJ65" i="1" s="1"/>
  <c r="AF66" i="1"/>
  <c r="AF67" i="1"/>
  <c r="AE67" i="1" s="1"/>
  <c r="AF68" i="1"/>
  <c r="AF69" i="1"/>
  <c r="AE69" i="1" s="1"/>
  <c r="AF70" i="1"/>
  <c r="AE8" i="1"/>
  <c r="AE10" i="1"/>
  <c r="AE12" i="1"/>
  <c r="AE14" i="1"/>
  <c r="AE16" i="1"/>
  <c r="AE18" i="1"/>
  <c r="AE20" i="1"/>
  <c r="AE22" i="1"/>
  <c r="AE24" i="1"/>
  <c r="AE26" i="1"/>
  <c r="AE28" i="1"/>
  <c r="AE30" i="1"/>
  <c r="AE32" i="1"/>
  <c r="AE34" i="1"/>
  <c r="AE36" i="1"/>
  <c r="AE38" i="1"/>
  <c r="AE40" i="1"/>
  <c r="AE42" i="1"/>
  <c r="AE44" i="1"/>
  <c r="AE46" i="1"/>
  <c r="AE48" i="1"/>
  <c r="AE50" i="1"/>
  <c r="AE52" i="1"/>
  <c r="AE54" i="1"/>
  <c r="AE56" i="1"/>
  <c r="AE58" i="1"/>
  <c r="AE60" i="1"/>
  <c r="AE62" i="1"/>
  <c r="AE64" i="1"/>
  <c r="AE66" i="1"/>
  <c r="AE68" i="1"/>
  <c r="AE7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M24" i="1" s="1"/>
  <c r="N25" i="1"/>
  <c r="N26" i="1"/>
  <c r="M26" i="1" s="1"/>
  <c r="N27" i="1"/>
  <c r="N28" i="1"/>
  <c r="M28" i="1" s="1"/>
  <c r="N29" i="1"/>
  <c r="N30" i="1"/>
  <c r="M30" i="1" s="1"/>
  <c r="N31" i="1"/>
  <c r="N32" i="1"/>
  <c r="M32" i="1" s="1"/>
  <c r="N33" i="1"/>
  <c r="N34" i="1"/>
  <c r="M34" i="1" s="1"/>
  <c r="N35" i="1"/>
  <c r="N36" i="1"/>
  <c r="M36" i="1" s="1"/>
  <c r="N37" i="1"/>
  <c r="N38" i="1"/>
  <c r="M38" i="1" s="1"/>
  <c r="N39" i="1"/>
  <c r="N40" i="1"/>
  <c r="M40" i="1" s="1"/>
  <c r="N41" i="1"/>
  <c r="N42" i="1"/>
  <c r="M42" i="1" s="1"/>
  <c r="N43" i="1"/>
  <c r="N44" i="1"/>
  <c r="M44" i="1" s="1"/>
  <c r="N45" i="1"/>
  <c r="N46" i="1"/>
  <c r="M46" i="1" s="1"/>
  <c r="N47" i="1"/>
  <c r="N48" i="1"/>
  <c r="M48" i="1" s="1"/>
  <c r="N49" i="1"/>
  <c r="N50" i="1"/>
  <c r="M50" i="1" s="1"/>
  <c r="N51" i="1"/>
  <c r="N52" i="1"/>
  <c r="M52" i="1" s="1"/>
  <c r="N53" i="1"/>
  <c r="N54" i="1"/>
  <c r="M54" i="1" s="1"/>
  <c r="N55" i="1"/>
  <c r="N56" i="1"/>
  <c r="M56" i="1" s="1"/>
  <c r="N57" i="1"/>
  <c r="N58" i="1"/>
  <c r="M58" i="1" s="1"/>
  <c r="N59" i="1"/>
  <c r="N60" i="1"/>
  <c r="M60" i="1" s="1"/>
  <c r="N61" i="1"/>
  <c r="N62" i="1"/>
  <c r="M62" i="1" s="1"/>
  <c r="N63" i="1"/>
  <c r="N64" i="1"/>
  <c r="M64" i="1" s="1"/>
  <c r="N65" i="1"/>
  <c r="N66" i="1"/>
  <c r="M66" i="1" s="1"/>
  <c r="N67" i="1"/>
  <c r="N68" i="1"/>
  <c r="M68" i="1" s="1"/>
  <c r="N69" i="1"/>
  <c r="N70" i="1"/>
  <c r="M70" i="1" s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57" i="1"/>
  <c r="M59" i="1"/>
  <c r="M61" i="1"/>
  <c r="M63" i="1"/>
  <c r="M65" i="1"/>
  <c r="M67" i="1"/>
  <c r="M69" i="1"/>
  <c r="E8" i="1"/>
  <c r="D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D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D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D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D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D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D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E62" i="1"/>
  <c r="D62" i="1" s="1"/>
  <c r="E63" i="1"/>
  <c r="W63" i="1" s="1"/>
  <c r="E64" i="1"/>
  <c r="W64" i="1" s="1"/>
  <c r="E65" i="1"/>
  <c r="W65" i="1" s="1"/>
  <c r="E66" i="1"/>
  <c r="W66" i="1" s="1"/>
  <c r="E67" i="1"/>
  <c r="W67" i="1" s="1"/>
  <c r="E68" i="1"/>
  <c r="D68" i="1" s="1"/>
  <c r="E69" i="1"/>
  <c r="W69" i="1" s="1"/>
  <c r="E70" i="1"/>
  <c r="W70" i="1" s="1"/>
  <c r="D9" i="1"/>
  <c r="V9" i="1" s="1"/>
  <c r="D11" i="1"/>
  <c r="V11" i="1" s="1"/>
  <c r="D13" i="1"/>
  <c r="V13" i="1" s="1"/>
  <c r="D15" i="1"/>
  <c r="V15" i="1" s="1"/>
  <c r="D17" i="1"/>
  <c r="V17" i="1" s="1"/>
  <c r="D19" i="1"/>
  <c r="V19" i="1" s="1"/>
  <c r="D21" i="1"/>
  <c r="V21" i="1" s="1"/>
  <c r="D23" i="1"/>
  <c r="V23" i="1" s="1"/>
  <c r="D25" i="1"/>
  <c r="V25" i="1" s="1"/>
  <c r="D27" i="1"/>
  <c r="V27" i="1" s="1"/>
  <c r="D29" i="1"/>
  <c r="V29" i="1" s="1"/>
  <c r="D31" i="1"/>
  <c r="V31" i="1" s="1"/>
  <c r="D33" i="1"/>
  <c r="V33" i="1" s="1"/>
  <c r="D35" i="1"/>
  <c r="V35" i="1" s="1"/>
  <c r="D37" i="1"/>
  <c r="V37" i="1" s="1"/>
  <c r="D39" i="1"/>
  <c r="V39" i="1" s="1"/>
  <c r="D41" i="1"/>
  <c r="V41" i="1" s="1"/>
  <c r="D43" i="1"/>
  <c r="V43" i="1" s="1"/>
  <c r="D45" i="1"/>
  <c r="V45" i="1" s="1"/>
  <c r="D47" i="1"/>
  <c r="V47" i="1" s="1"/>
  <c r="D49" i="1"/>
  <c r="V49" i="1" s="1"/>
  <c r="D51" i="1"/>
  <c r="V51" i="1" s="1"/>
  <c r="D53" i="1"/>
  <c r="V53" i="1" s="1"/>
  <c r="D55" i="1"/>
  <c r="V55" i="1" s="1"/>
  <c r="D57" i="1"/>
  <c r="V57" i="1" s="1"/>
  <c r="D59" i="1"/>
  <c r="V59" i="1" s="1"/>
  <c r="D61" i="1"/>
  <c r="V61" i="1" s="1"/>
  <c r="D63" i="1"/>
  <c r="V63" i="1" s="1"/>
  <c r="D65" i="1"/>
  <c r="V65" i="1" s="1"/>
  <c r="D67" i="1"/>
  <c r="V67" i="1" s="1"/>
  <c r="D69" i="1"/>
  <c r="V69" i="1" s="1"/>
  <c r="V62" i="1" l="1"/>
  <c r="V44" i="1"/>
  <c r="V32" i="1"/>
  <c r="V8" i="1"/>
  <c r="BF65" i="1"/>
  <c r="BF59" i="1"/>
  <c r="BF53" i="1"/>
  <c r="BF47" i="1"/>
  <c r="BF41" i="1"/>
  <c r="BF35" i="1"/>
  <c r="BF23" i="1"/>
  <c r="BF17" i="1"/>
  <c r="BF11" i="1"/>
  <c r="DJ59" i="1"/>
  <c r="BF69" i="1"/>
  <c r="BF57" i="1"/>
  <c r="BF51" i="1"/>
  <c r="BF45" i="1"/>
  <c r="BF39" i="1"/>
  <c r="BF33" i="1"/>
  <c r="BF27" i="1"/>
  <c r="BF21" i="1"/>
  <c r="BF15" i="1"/>
  <c r="BF9" i="1"/>
  <c r="DJ35" i="1"/>
  <c r="DJ41" i="1"/>
  <c r="V14" i="1"/>
  <c r="V68" i="1"/>
  <c r="V50" i="1"/>
  <c r="V38" i="1"/>
  <c r="V20" i="1"/>
  <c r="W50" i="1"/>
  <c r="W14" i="1"/>
  <c r="CI65" i="1"/>
  <c r="CI35" i="1"/>
  <c r="CI11" i="1"/>
  <c r="CQ53" i="1"/>
  <c r="CQ23" i="1"/>
  <c r="D66" i="1"/>
  <c r="V66" i="1" s="1"/>
  <c r="D60" i="1"/>
  <c r="V60" i="1" s="1"/>
  <c r="D54" i="1"/>
  <c r="V54" i="1" s="1"/>
  <c r="D48" i="1"/>
  <c r="V48" i="1" s="1"/>
  <c r="D42" i="1"/>
  <c r="V42" i="1" s="1"/>
  <c r="D36" i="1"/>
  <c r="V36" i="1" s="1"/>
  <c r="D30" i="1"/>
  <c r="V30" i="1" s="1"/>
  <c r="D24" i="1"/>
  <c r="V24" i="1" s="1"/>
  <c r="D18" i="1"/>
  <c r="V18" i="1" s="1"/>
  <c r="D12" i="1"/>
  <c r="V12" i="1" s="1"/>
  <c r="AM63" i="1"/>
  <c r="BF63" i="1" s="1"/>
  <c r="BG66" i="1"/>
  <c r="CI66" i="1" s="1"/>
  <c r="BG60" i="1"/>
  <c r="CI60" i="1" s="1"/>
  <c r="BG54" i="1"/>
  <c r="CI54" i="1" s="1"/>
  <c r="BG48" i="1"/>
  <c r="CI48" i="1" s="1"/>
  <c r="BG42" i="1"/>
  <c r="CI42" i="1" s="1"/>
  <c r="CI36" i="1"/>
  <c r="CI30" i="1"/>
  <c r="CI24" i="1"/>
  <c r="CI18" i="1"/>
  <c r="CI12" i="1"/>
  <c r="CJ69" i="1"/>
  <c r="CJ63" i="1"/>
  <c r="CJ57" i="1"/>
  <c r="CJ51" i="1"/>
  <c r="CJ45" i="1"/>
  <c r="CJ39" i="1"/>
  <c r="CJ33" i="1"/>
  <c r="CJ27" i="1"/>
  <c r="CJ21" i="1"/>
  <c r="CJ15" i="1"/>
  <c r="CJ9" i="1"/>
  <c r="CQ66" i="1"/>
  <c r="CQ60" i="1"/>
  <c r="CQ54" i="1"/>
  <c r="CQ48" i="1"/>
  <c r="CQ42" i="1"/>
  <c r="CQ36" i="1"/>
  <c r="CQ30" i="1"/>
  <c r="CQ24" i="1"/>
  <c r="CQ18" i="1"/>
  <c r="CQ12" i="1"/>
  <c r="CR69" i="1"/>
  <c r="CR57" i="1"/>
  <c r="CR51" i="1"/>
  <c r="CR45" i="1"/>
  <c r="CR39" i="1"/>
  <c r="CR33" i="1"/>
  <c r="CR27" i="1"/>
  <c r="CR21" i="1"/>
  <c r="CR15" i="1"/>
  <c r="CR9" i="1"/>
  <c r="W62" i="1"/>
  <c r="W32" i="1"/>
  <c r="CI59" i="1"/>
  <c r="CQ65" i="1"/>
  <c r="CQ29" i="1"/>
  <c r="CJ53" i="1"/>
  <c r="D70" i="1"/>
  <c r="V70" i="1" s="1"/>
  <c r="D64" i="1"/>
  <c r="V64" i="1" s="1"/>
  <c r="D58" i="1"/>
  <c r="V58" i="1" s="1"/>
  <c r="D52" i="1"/>
  <c r="V52" i="1" s="1"/>
  <c r="D46" i="1"/>
  <c r="V46" i="1" s="1"/>
  <c r="D40" i="1"/>
  <c r="V40" i="1" s="1"/>
  <c r="D34" i="1"/>
  <c r="V34" i="1" s="1"/>
  <c r="D28" i="1"/>
  <c r="V28" i="1" s="1"/>
  <c r="D22" i="1"/>
  <c r="V22" i="1" s="1"/>
  <c r="D16" i="1"/>
  <c r="V16" i="1" s="1"/>
  <c r="D10" i="1"/>
  <c r="V10" i="1" s="1"/>
  <c r="AM55" i="1"/>
  <c r="BF55" i="1" s="1"/>
  <c r="AM37" i="1"/>
  <c r="BF37" i="1" s="1"/>
  <c r="BG70" i="1"/>
  <c r="CI70" i="1" s="1"/>
  <c r="BG64" i="1"/>
  <c r="CI64" i="1" s="1"/>
  <c r="BG58" i="1"/>
  <c r="CI58" i="1" s="1"/>
  <c r="BG52" i="1"/>
  <c r="CI52" i="1" s="1"/>
  <c r="BG46" i="1"/>
  <c r="CI46" i="1" s="1"/>
  <c r="BG40" i="1"/>
  <c r="CI40" i="1" s="1"/>
  <c r="BG34" i="1"/>
  <c r="CI34" i="1" s="1"/>
  <c r="BG28" i="1"/>
  <c r="CI28" i="1" s="1"/>
  <c r="BG22" i="1"/>
  <c r="CI22" i="1" s="1"/>
  <c r="CI16" i="1"/>
  <c r="CI10" i="1"/>
  <c r="CJ67" i="1"/>
  <c r="CJ61" i="1"/>
  <c r="CJ55" i="1"/>
  <c r="CJ49" i="1"/>
  <c r="CJ43" i="1"/>
  <c r="CJ37" i="1"/>
  <c r="CJ31" i="1"/>
  <c r="CJ25" i="1"/>
  <c r="CJ19" i="1"/>
  <c r="CJ13" i="1"/>
  <c r="CQ70" i="1"/>
  <c r="CQ64" i="1"/>
  <c r="CQ58" i="1"/>
  <c r="CQ52" i="1"/>
  <c r="CQ46" i="1"/>
  <c r="CQ40" i="1"/>
  <c r="CQ34" i="1"/>
  <c r="CQ28" i="1"/>
  <c r="CQ22" i="1"/>
  <c r="CQ16" i="1"/>
  <c r="CQ10" i="1"/>
  <c r="CR67" i="1"/>
  <c r="CR61" i="1"/>
  <c r="CR49" i="1"/>
  <c r="CR43" i="1"/>
  <c r="CR31" i="1"/>
  <c r="CR25" i="1"/>
  <c r="CR13" i="1"/>
  <c r="CH65" i="1"/>
  <c r="DJ65" i="1" s="1"/>
  <c r="CH29" i="1"/>
  <c r="W68" i="1"/>
  <c r="W38" i="1"/>
  <c r="W8" i="1"/>
  <c r="CI47" i="1"/>
  <c r="CI17" i="1"/>
  <c r="CQ47" i="1"/>
  <c r="CQ17" i="1"/>
  <c r="CI69" i="1"/>
  <c r="CI63" i="1"/>
  <c r="CI57" i="1"/>
  <c r="CI51" i="1"/>
  <c r="CI45" i="1"/>
  <c r="CI39" i="1"/>
  <c r="CI33" i="1"/>
  <c r="CI27" i="1"/>
  <c r="CI21" i="1"/>
  <c r="CI15" i="1"/>
  <c r="CI9" i="1"/>
  <c r="CH69" i="1"/>
  <c r="DJ69" i="1" s="1"/>
  <c r="CH63" i="1"/>
  <c r="CH57" i="1"/>
  <c r="DJ57" i="1" s="1"/>
  <c r="CH51" i="1"/>
  <c r="DJ51" i="1" s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CH23" i="1"/>
  <c r="DJ23" i="1" s="1"/>
  <c r="W44" i="1"/>
  <c r="W20" i="1"/>
  <c r="CI41" i="1"/>
  <c r="CQ41" i="1"/>
  <c r="CQ11" i="1"/>
  <c r="D56" i="1"/>
  <c r="V56" i="1" s="1"/>
  <c r="D26" i="1"/>
  <c r="V26" i="1" s="1"/>
  <c r="AE65" i="1"/>
  <c r="AE29" i="1"/>
  <c r="BF29" i="1" s="1"/>
  <c r="AE17" i="1"/>
  <c r="BG68" i="1"/>
  <c r="CI68" i="1" s="1"/>
  <c r="BG62" i="1"/>
  <c r="CI62" i="1" s="1"/>
  <c r="BG56" i="1"/>
  <c r="CI56" i="1" s="1"/>
  <c r="BG50" i="1"/>
  <c r="CI50" i="1" s="1"/>
  <c r="BG44" i="1"/>
  <c r="CI44" i="1" s="1"/>
  <c r="BG38" i="1"/>
  <c r="CI38" i="1" s="1"/>
  <c r="BG32" i="1"/>
  <c r="CI32" i="1" s="1"/>
  <c r="BG26" i="1"/>
  <c r="CI26" i="1" s="1"/>
  <c r="BG20" i="1"/>
  <c r="CI20" i="1" s="1"/>
  <c r="BG14" i="1"/>
  <c r="CI14" i="1" s="1"/>
  <c r="BG8" i="1"/>
  <c r="CI8" i="1" s="1"/>
  <c r="BO68" i="1"/>
  <c r="BO62" i="1"/>
  <c r="BO56" i="1"/>
  <c r="BO50" i="1"/>
  <c r="BO44" i="1"/>
  <c r="BO38" i="1"/>
  <c r="BO32" i="1"/>
  <c r="BO26" i="1"/>
  <c r="BO20" i="1"/>
  <c r="BO14" i="1"/>
  <c r="BO8" i="1"/>
  <c r="CR65" i="1"/>
  <c r="CR59" i="1"/>
  <c r="CR53" i="1"/>
  <c r="CR47" i="1"/>
  <c r="CH53" i="1"/>
  <c r="CH17" i="1"/>
  <c r="CI53" i="1"/>
  <c r="CI23" i="1"/>
  <c r="CQ59" i="1"/>
  <c r="CQ35" i="1"/>
  <c r="CI67" i="1"/>
  <c r="CI61" i="1"/>
  <c r="CI55" i="1"/>
  <c r="CI49" i="1"/>
  <c r="CI43" i="1"/>
  <c r="CI37" i="1"/>
  <c r="CI31" i="1"/>
  <c r="CI25" i="1"/>
  <c r="CI19" i="1"/>
  <c r="CI13" i="1"/>
  <c r="CH67" i="1"/>
  <c r="DJ67" i="1" s="1"/>
  <c r="CH61" i="1"/>
  <c r="DJ61" i="1" s="1"/>
  <c r="CH55" i="1"/>
  <c r="DJ55" i="1" s="1"/>
  <c r="CH49" i="1"/>
  <c r="DJ49" i="1" s="1"/>
  <c r="CH43" i="1"/>
  <c r="DJ43" i="1" s="1"/>
  <c r="CH37" i="1"/>
  <c r="CH31" i="1"/>
  <c r="DJ31" i="1" s="1"/>
  <c r="CH25" i="1"/>
  <c r="DJ25" i="1" s="1"/>
  <c r="CH19" i="1"/>
  <c r="DJ19" i="1" s="1"/>
  <c r="CH13" i="1"/>
  <c r="DJ13" i="1" s="1"/>
  <c r="CH47" i="1"/>
  <c r="DJ47" i="1" s="1"/>
  <c r="CH11" i="1"/>
  <c r="CW66" i="1"/>
  <c r="CW60" i="1"/>
  <c r="CW54" i="1"/>
  <c r="CW48" i="1"/>
  <c r="CW42" i="1"/>
  <c r="CW36" i="1"/>
  <c r="CW30" i="1"/>
  <c r="CW24" i="1"/>
  <c r="CW18" i="1"/>
  <c r="CW12" i="1"/>
  <c r="DB69" i="1"/>
  <c r="DB63" i="1"/>
  <c r="DB57" i="1"/>
  <c r="DB51" i="1"/>
  <c r="DB45" i="1"/>
  <c r="DB39" i="1"/>
  <c r="DB33" i="1"/>
  <c r="DB27" i="1"/>
  <c r="DB21" i="1"/>
  <c r="DB15" i="1"/>
  <c r="DB9" i="1"/>
  <c r="CH60" i="1"/>
  <c r="DJ60" i="1" s="1"/>
  <c r="CH48" i="1"/>
  <c r="DJ48" i="1" s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DJ12" i="1" s="1"/>
  <c r="CQ69" i="1"/>
  <c r="CQ63" i="1"/>
  <c r="CQ57" i="1"/>
  <c r="CQ51" i="1"/>
  <c r="CQ45" i="1"/>
  <c r="CQ39" i="1"/>
  <c r="CQ33" i="1"/>
  <c r="CQ27" i="1"/>
  <c r="CQ21" i="1"/>
  <c r="CQ15" i="1"/>
  <c r="CQ9" i="1"/>
  <c r="V24" i="2"/>
  <c r="V18" i="2"/>
  <c r="V12" i="2"/>
  <c r="CW70" i="1"/>
  <c r="CW64" i="1"/>
  <c r="CW58" i="1"/>
  <c r="CW52" i="1"/>
  <c r="CW46" i="1"/>
  <c r="CW40" i="1"/>
  <c r="CW34" i="1"/>
  <c r="CW28" i="1"/>
  <c r="CW22" i="1"/>
  <c r="CW16" i="1"/>
  <c r="CW10" i="1"/>
  <c r="DB67" i="1"/>
  <c r="DB61" i="1"/>
  <c r="DB55" i="1"/>
  <c r="DB49" i="1"/>
  <c r="DB43" i="1"/>
  <c r="DB37" i="1"/>
  <c r="DB31" i="1"/>
  <c r="DB25" i="1"/>
  <c r="DB19" i="1"/>
  <c r="DB13" i="1"/>
  <c r="CH70" i="1"/>
  <c r="DJ70" i="1" s="1"/>
  <c r="CH64" i="1"/>
  <c r="DJ64" i="1" s="1"/>
  <c r="CH58" i="1"/>
  <c r="DJ58" i="1" s="1"/>
  <c r="CH52" i="1"/>
  <c r="DJ52" i="1" s="1"/>
  <c r="CH40" i="1"/>
  <c r="DJ40" i="1" s="1"/>
  <c r="CH34" i="1"/>
  <c r="DJ34" i="1" s="1"/>
  <c r="CH28" i="1"/>
  <c r="DJ28" i="1" s="1"/>
  <c r="CH22" i="1"/>
  <c r="DJ22" i="1" s="1"/>
  <c r="CH16" i="1"/>
  <c r="DJ16" i="1" s="1"/>
  <c r="CH10" i="1"/>
  <c r="DJ10" i="1" s="1"/>
  <c r="CQ67" i="1"/>
  <c r="CQ61" i="1"/>
  <c r="CQ55" i="1"/>
  <c r="CQ49" i="1"/>
  <c r="CQ43" i="1"/>
  <c r="CQ31" i="1"/>
  <c r="CQ25" i="1"/>
  <c r="CQ19" i="1"/>
  <c r="CQ13" i="1"/>
  <c r="BF23" i="2"/>
  <c r="CI27" i="2"/>
  <c r="BF22" i="2"/>
  <c r="CR41" i="1"/>
  <c r="CR35" i="1"/>
  <c r="CR29" i="1"/>
  <c r="CR23" i="1"/>
  <c r="CR17" i="1"/>
  <c r="CR11" i="1"/>
  <c r="CW68" i="1"/>
  <c r="CW62" i="1"/>
  <c r="CW56" i="1"/>
  <c r="CW50" i="1"/>
  <c r="CW44" i="1"/>
  <c r="CW38" i="1"/>
  <c r="CW32" i="1"/>
  <c r="CW26" i="1"/>
  <c r="CW20" i="1"/>
  <c r="CW14" i="1"/>
  <c r="CW8" i="1"/>
  <c r="DB65" i="1"/>
  <c r="DB59" i="1"/>
  <c r="DB53" i="1"/>
  <c r="DB47" i="1"/>
  <c r="DB41" i="1"/>
  <c r="DB35" i="1"/>
  <c r="DB29" i="1"/>
  <c r="DB23" i="1"/>
  <c r="DB17" i="1"/>
  <c r="DB11" i="1"/>
  <c r="BF27" i="2"/>
  <c r="BF15" i="2"/>
  <c r="DJ20" i="2"/>
  <c r="CW67" i="1"/>
  <c r="CW61" i="1"/>
  <c r="CW55" i="1"/>
  <c r="CW49" i="1"/>
  <c r="CW43" i="1"/>
  <c r="CW37" i="1"/>
  <c r="CW31" i="1"/>
  <c r="CW25" i="1"/>
  <c r="CW19" i="1"/>
  <c r="CW13" i="1"/>
  <c r="DB70" i="1"/>
  <c r="DB64" i="1"/>
  <c r="DB58" i="1"/>
  <c r="DB52" i="1"/>
  <c r="DB46" i="1"/>
  <c r="DB40" i="1"/>
  <c r="DB34" i="1"/>
  <c r="DB28" i="1"/>
  <c r="DB22" i="1"/>
  <c r="DB16" i="1"/>
  <c r="DB10" i="1"/>
  <c r="CH18" i="2"/>
  <c r="DJ18" i="2" s="1"/>
  <c r="W24" i="2"/>
  <c r="W18" i="2"/>
  <c r="W12" i="2"/>
  <c r="CI22" i="2"/>
  <c r="CQ9" i="2"/>
  <c r="CH26" i="2"/>
  <c r="DJ26" i="2" s="1"/>
  <c r="CR27" i="2"/>
  <c r="CR9" i="2"/>
  <c r="D26" i="2"/>
  <c r="V26" i="2" s="1"/>
  <c r="D20" i="2"/>
  <c r="V20" i="2" s="1"/>
  <c r="D14" i="2"/>
  <c r="V14" i="2" s="1"/>
  <c r="D8" i="2"/>
  <c r="V8" i="2" s="1"/>
  <c r="AM17" i="2"/>
  <c r="BF17" i="2" s="1"/>
  <c r="AM11" i="2"/>
  <c r="BF11" i="2" s="1"/>
  <c r="BG14" i="2"/>
  <c r="BO24" i="2"/>
  <c r="CQ16" i="2"/>
  <c r="CH16" i="2"/>
  <c r="CQ17" i="2"/>
  <c r="CW26" i="2"/>
  <c r="CW20" i="2"/>
  <c r="CW14" i="2"/>
  <c r="CW8" i="2"/>
  <c r="DB23" i="2"/>
  <c r="DB17" i="2"/>
  <c r="DB11" i="2"/>
  <c r="CJ18" i="2"/>
  <c r="CQ20" i="2"/>
  <c r="D25" i="2"/>
  <c r="V25" i="2" s="1"/>
  <c r="D19" i="2"/>
  <c r="V19" i="2" s="1"/>
  <c r="D13" i="2"/>
  <c r="V13" i="2" s="1"/>
  <c r="AE28" i="2"/>
  <c r="BF28" i="2" s="1"/>
  <c r="AE22" i="2"/>
  <c r="AE16" i="2"/>
  <c r="BF16" i="2" s="1"/>
  <c r="AE10" i="2"/>
  <c r="BF10" i="2" s="1"/>
  <c r="CI20" i="2"/>
  <c r="BG12" i="2"/>
  <c r="CI12" i="2" s="1"/>
  <c r="CQ23" i="2"/>
  <c r="BO15" i="2"/>
  <c r="CR28" i="2"/>
  <c r="CR22" i="2"/>
  <c r="CR16" i="2"/>
  <c r="CR10" i="2"/>
  <c r="CW25" i="2"/>
  <c r="CW19" i="2"/>
  <c r="CW13" i="2"/>
  <c r="DB28" i="2"/>
  <c r="DB22" i="2"/>
  <c r="DB16" i="2"/>
  <c r="DB10" i="2"/>
  <c r="CH9" i="2"/>
  <c r="CQ18" i="2"/>
  <c r="AE21" i="2"/>
  <c r="CI21" i="2" s="1"/>
  <c r="AE9" i="2"/>
  <c r="CI9" i="2" s="1"/>
  <c r="CI26" i="2"/>
  <c r="BG11" i="2"/>
  <c r="CI11" i="2" s="1"/>
  <c r="BO22" i="2"/>
  <c r="DB9" i="2"/>
  <c r="CH8" i="2"/>
  <c r="DJ8" i="2" s="1"/>
  <c r="BG24" i="2"/>
  <c r="CI24" i="2" s="1"/>
  <c r="BG17" i="2"/>
  <c r="CI17" i="2" s="1"/>
  <c r="CJ25" i="2"/>
  <c r="BG25" i="2"/>
  <c r="CI25" i="2" s="1"/>
  <c r="CJ19" i="2"/>
  <c r="BG19" i="2"/>
  <c r="CI19" i="2" s="1"/>
  <c r="CJ13" i="2"/>
  <c r="BG13" i="2"/>
  <c r="CI13" i="2" s="1"/>
  <c r="BO28" i="2"/>
  <c r="BO21" i="2"/>
  <c r="BO12" i="2"/>
  <c r="BG23" i="2"/>
  <c r="CI23" i="2" s="1"/>
  <c r="CI16" i="2"/>
  <c r="BO27" i="2"/>
  <c r="CQ10" i="2"/>
  <c r="CH10" i="2"/>
  <c r="CR25" i="2"/>
  <c r="BO25" i="2"/>
  <c r="CR19" i="2"/>
  <c r="BO19" i="2"/>
  <c r="CR13" i="2"/>
  <c r="BO13" i="2"/>
  <c r="BH49" i="4"/>
  <c r="AE49" i="4"/>
  <c r="CI49" i="4" s="1"/>
  <c r="BH43" i="4"/>
  <c r="AE43" i="4"/>
  <c r="CI43" i="4" s="1"/>
  <c r="BH37" i="4"/>
  <c r="AE37" i="4"/>
  <c r="CI37" i="4" s="1"/>
  <c r="BH31" i="4"/>
  <c r="AE31" i="4"/>
  <c r="CI31" i="4" s="1"/>
  <c r="BH25" i="4"/>
  <c r="AE25" i="4"/>
  <c r="CI25" i="4" s="1"/>
  <c r="BH19" i="4"/>
  <c r="AE19" i="4"/>
  <c r="CI19" i="4" s="1"/>
  <c r="BH13" i="4"/>
  <c r="AE13" i="4"/>
  <c r="CI13" i="4" s="1"/>
  <c r="AE91" i="4"/>
  <c r="CI91" i="4" s="1"/>
  <c r="AE84" i="4"/>
  <c r="CI84" i="4" s="1"/>
  <c r="AE76" i="4"/>
  <c r="CI76" i="4" s="1"/>
  <c r="AE69" i="4"/>
  <c r="CI69" i="4" s="1"/>
  <c r="AE62" i="4"/>
  <c r="AE55" i="4"/>
  <c r="CI55" i="4" s="1"/>
  <c r="AE44" i="4"/>
  <c r="AE32" i="4"/>
  <c r="AE20" i="4"/>
  <c r="CI20" i="4" s="1"/>
  <c r="AE8" i="4"/>
  <c r="BG86" i="4"/>
  <c r="BG80" i="4"/>
  <c r="BG74" i="4"/>
  <c r="BG68" i="4"/>
  <c r="BG62" i="4"/>
  <c r="BG56" i="4"/>
  <c r="BG50" i="4"/>
  <c r="BG44" i="4"/>
  <c r="BG38" i="4"/>
  <c r="BG32" i="4"/>
  <c r="BG26" i="4"/>
  <c r="BG20" i="4"/>
  <c r="BG14" i="4"/>
  <c r="BG8" i="4"/>
  <c r="BH87" i="4"/>
  <c r="BH51" i="4"/>
  <c r="BH33" i="4"/>
  <c r="BH15" i="4"/>
  <c r="BH54" i="4"/>
  <c r="AE54" i="4"/>
  <c r="CI54" i="4" s="1"/>
  <c r="BH48" i="4"/>
  <c r="AE48" i="4"/>
  <c r="CI48" i="4" s="1"/>
  <c r="BH42" i="4"/>
  <c r="AE42" i="4"/>
  <c r="CI42" i="4" s="1"/>
  <c r="BH36" i="4"/>
  <c r="AE36" i="4"/>
  <c r="CI36" i="4" s="1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AE90" i="4"/>
  <c r="CI90" i="4" s="1"/>
  <c r="AE82" i="4"/>
  <c r="CI82" i="4" s="1"/>
  <c r="AE75" i="4"/>
  <c r="CI75" i="4" s="1"/>
  <c r="AE68" i="4"/>
  <c r="CI68" i="4" s="1"/>
  <c r="AE61" i="4"/>
  <c r="CI61" i="4" s="1"/>
  <c r="AE52" i="4"/>
  <c r="CI52" i="4" s="1"/>
  <c r="AE40" i="4"/>
  <c r="CI40" i="4" s="1"/>
  <c r="AE28" i="4"/>
  <c r="CI28" i="4" s="1"/>
  <c r="AE16" i="4"/>
  <c r="CI16" i="4" s="1"/>
  <c r="BH64" i="4"/>
  <c r="BH46" i="4"/>
  <c r="BH10" i="4"/>
  <c r="BH89" i="4"/>
  <c r="AE89" i="4"/>
  <c r="CI89" i="4" s="1"/>
  <c r="BH83" i="4"/>
  <c r="AE83" i="4"/>
  <c r="CI83" i="4" s="1"/>
  <c r="BH77" i="4"/>
  <c r="AE77" i="4"/>
  <c r="CI77" i="4" s="1"/>
  <c r="BH71" i="4"/>
  <c r="AE71" i="4"/>
  <c r="CI71" i="4" s="1"/>
  <c r="BH65" i="4"/>
  <c r="AE65" i="4"/>
  <c r="CI65" i="4" s="1"/>
  <c r="BH59" i="4"/>
  <c r="AE59" i="4"/>
  <c r="CI59" i="4" s="1"/>
  <c r="BH53" i="4"/>
  <c r="AE53" i="4"/>
  <c r="CI53" i="4" s="1"/>
  <c r="BH47" i="4"/>
  <c r="AE47" i="4"/>
  <c r="CI47" i="4" s="1"/>
  <c r="BH41" i="4"/>
  <c r="AE41" i="4"/>
  <c r="CI41" i="4" s="1"/>
  <c r="BH35" i="4"/>
  <c r="AE35" i="4"/>
  <c r="CI35" i="4" s="1"/>
  <c r="BH29" i="4"/>
  <c r="AE29" i="4"/>
  <c r="CI29" i="4" s="1"/>
  <c r="BH23" i="4"/>
  <c r="AE23" i="4"/>
  <c r="CI23" i="4" s="1"/>
  <c r="BH17" i="4"/>
  <c r="AE17" i="4"/>
  <c r="CI17" i="4" s="1"/>
  <c r="BH11" i="4"/>
  <c r="AE11" i="4"/>
  <c r="CI11" i="4" s="1"/>
  <c r="AE88" i="4"/>
  <c r="CI88" i="4" s="1"/>
  <c r="AE81" i="4"/>
  <c r="CI81" i="4" s="1"/>
  <c r="AE74" i="4"/>
  <c r="AE67" i="4"/>
  <c r="CI67" i="4" s="1"/>
  <c r="AE60" i="4"/>
  <c r="CI60" i="4" s="1"/>
  <c r="AE39" i="4"/>
  <c r="CI39" i="4" s="1"/>
  <c r="AE27" i="4"/>
  <c r="CI27" i="4" s="1"/>
  <c r="BH63" i="4"/>
  <c r="BH45" i="4"/>
  <c r="BH9" i="4"/>
  <c r="AE80" i="4"/>
  <c r="AE73" i="4"/>
  <c r="CI73" i="4" s="1"/>
  <c r="AE66" i="4"/>
  <c r="CI66" i="4" s="1"/>
  <c r="AE58" i="4"/>
  <c r="CI58" i="4" s="1"/>
  <c r="AE50" i="4"/>
  <c r="CI50" i="4" s="1"/>
  <c r="AE38" i="4"/>
  <c r="CI38" i="4" s="1"/>
  <c r="AE26" i="4"/>
  <c r="CI26" i="4" s="1"/>
  <c r="AE14" i="4"/>
  <c r="CI14" i="4" s="1"/>
  <c r="BH22" i="4"/>
  <c r="AE86" i="4"/>
  <c r="AE79" i="4"/>
  <c r="CI79" i="4" s="1"/>
  <c r="AE72" i="4"/>
  <c r="CI72" i="4" s="1"/>
  <c r="AE57" i="4"/>
  <c r="CI57" i="4" s="1"/>
  <c r="AE34" i="4"/>
  <c r="CI34" i="4" s="1"/>
  <c r="BH21" i="4"/>
  <c r="AE85" i="4"/>
  <c r="CI85" i="4" s="1"/>
  <c r="AE78" i="4"/>
  <c r="CI78" i="4" s="1"/>
  <c r="AE70" i="4"/>
  <c r="CI70" i="4" s="1"/>
  <c r="AE56" i="4"/>
  <c r="CI56" i="4" s="1"/>
  <c r="C1" i="8"/>
  <c r="B1" i="8"/>
  <c r="CI74" i="4" l="1"/>
  <c r="CQ22" i="2"/>
  <c r="CH22" i="2"/>
  <c r="DJ22" i="2" s="1"/>
  <c r="CQ15" i="2"/>
  <c r="CH15" i="2"/>
  <c r="DJ15" i="2" s="1"/>
  <c r="CH62" i="1"/>
  <c r="DJ62" i="1" s="1"/>
  <c r="CQ62" i="1"/>
  <c r="CI86" i="4"/>
  <c r="CI32" i="4"/>
  <c r="CQ19" i="2"/>
  <c r="CH19" i="2"/>
  <c r="DJ19" i="2" s="1"/>
  <c r="CH27" i="2"/>
  <c r="DJ27" i="2" s="1"/>
  <c r="CQ27" i="2"/>
  <c r="CI10" i="2"/>
  <c r="CH23" i="2"/>
  <c r="DJ23" i="2" s="1"/>
  <c r="DJ16" i="2"/>
  <c r="BF9" i="2"/>
  <c r="CQ37" i="1"/>
  <c r="CH46" i="1"/>
  <c r="DJ46" i="1" s="1"/>
  <c r="CH54" i="1"/>
  <c r="DJ54" i="1" s="1"/>
  <c r="DJ11" i="1"/>
  <c r="DJ37" i="1"/>
  <c r="CH32" i="1"/>
  <c r="DJ32" i="1" s="1"/>
  <c r="CQ32" i="1"/>
  <c r="CH68" i="1"/>
  <c r="DJ68" i="1" s="1"/>
  <c r="CQ68" i="1"/>
  <c r="CI44" i="4"/>
  <c r="CH38" i="1"/>
  <c r="DJ38" i="1" s="1"/>
  <c r="CQ38" i="1"/>
  <c r="CI29" i="1"/>
  <c r="CH11" i="2"/>
  <c r="DJ11" i="2" s="1"/>
  <c r="CH24" i="2"/>
  <c r="DJ24" i="2" s="1"/>
  <c r="CQ24" i="2"/>
  <c r="BF21" i="2"/>
  <c r="CH66" i="1"/>
  <c r="DJ66" i="1" s="1"/>
  <c r="DJ17" i="1"/>
  <c r="CQ8" i="1"/>
  <c r="CH8" i="1"/>
  <c r="DJ8" i="1" s="1"/>
  <c r="CH44" i="1"/>
  <c r="DJ44" i="1" s="1"/>
  <c r="CQ44" i="1"/>
  <c r="DJ63" i="1"/>
  <c r="CI80" i="4"/>
  <c r="CI62" i="4"/>
  <c r="CQ12" i="2"/>
  <c r="CH12" i="2"/>
  <c r="DJ12" i="2" s="1"/>
  <c r="CQ11" i="2"/>
  <c r="CI14" i="2"/>
  <c r="CH14" i="2"/>
  <c r="DJ14" i="2" s="1"/>
  <c r="DJ53" i="1"/>
  <c r="CH14" i="1"/>
  <c r="DJ14" i="1" s="1"/>
  <c r="CQ14" i="1"/>
  <c r="CH50" i="1"/>
  <c r="DJ50" i="1" s="1"/>
  <c r="CQ50" i="1"/>
  <c r="CQ25" i="2"/>
  <c r="CH25" i="2"/>
  <c r="DJ25" i="2" s="1"/>
  <c r="CI8" i="4"/>
  <c r="CQ13" i="2"/>
  <c r="CH13" i="2"/>
  <c r="DJ13" i="2" s="1"/>
  <c r="DJ10" i="2"/>
  <c r="CQ21" i="2"/>
  <c r="CH21" i="2"/>
  <c r="DJ21" i="2" s="1"/>
  <c r="CH17" i="2"/>
  <c r="DJ17" i="2" s="1"/>
  <c r="CI28" i="2"/>
  <c r="CH20" i="1"/>
  <c r="DJ20" i="1" s="1"/>
  <c r="CQ20" i="1"/>
  <c r="CH56" i="1"/>
  <c r="DJ56" i="1" s="1"/>
  <c r="CQ56" i="1"/>
  <c r="DJ29" i="1"/>
  <c r="CQ28" i="2"/>
  <c r="CH28" i="2"/>
  <c r="DJ28" i="2" s="1"/>
  <c r="DJ9" i="2"/>
  <c r="CH26" i="1"/>
  <c r="DJ26" i="1" s="1"/>
  <c r="CQ2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X7" i="1"/>
  <c r="AD7" i="1"/>
  <c r="AC7" i="1"/>
  <c r="CL7" i="2"/>
  <c r="AB7" i="1"/>
  <c r="CO7" i="1" l="1"/>
  <c r="E7" i="6"/>
  <c r="BN7" i="4"/>
  <c r="CD7" i="4"/>
  <c r="Y7" i="2"/>
  <c r="CT7" i="2"/>
  <c r="BU7" i="2"/>
  <c r="CW7" i="2" s="1"/>
  <c r="DH7" i="2"/>
  <c r="BP7" i="2"/>
  <c r="CX7" i="2"/>
  <c r="BH7" i="2"/>
  <c r="BG7" i="2" s="1"/>
  <c r="DA7" i="2"/>
  <c r="CS7" i="2"/>
  <c r="CY7" i="2"/>
  <c r="AF7" i="2"/>
  <c r="AE7" i="2" s="1"/>
  <c r="DI7" i="2"/>
  <c r="CM7" i="2"/>
  <c r="BZ7" i="2"/>
  <c r="D7" i="6"/>
  <c r="AD7" i="2"/>
  <c r="DF7" i="2"/>
  <c r="N7" i="2"/>
  <c r="M7" i="2" s="1"/>
  <c r="Z7" i="2"/>
  <c r="AA7" i="2"/>
  <c r="DC7" i="2"/>
  <c r="AC7" i="3"/>
  <c r="CZ7" i="1"/>
  <c r="AL7" i="5"/>
  <c r="BE7" i="5"/>
  <c r="BK7" i="4"/>
  <c r="BM7" i="4"/>
  <c r="AA7" i="3"/>
  <c r="DD7" i="1"/>
  <c r="CK7" i="1"/>
  <c r="DG7" i="1"/>
  <c r="R7" i="4"/>
  <c r="BY7" i="4"/>
  <c r="CF7" i="4"/>
  <c r="Z7" i="1"/>
  <c r="BJ7" i="4"/>
  <c r="AT7" i="4"/>
  <c r="V7" i="5"/>
  <c r="Z7" i="3"/>
  <c r="BL7" i="4"/>
  <c r="CB7" i="4"/>
  <c r="Y7" i="3"/>
  <c r="CM7" i="1"/>
  <c r="CU7" i="1"/>
  <c r="AX7" i="1"/>
  <c r="DI7" i="1"/>
  <c r="DF7" i="1"/>
  <c r="BW7" i="4"/>
  <c r="AG7" i="4"/>
  <c r="AF7" i="4" s="1"/>
  <c r="N7" i="5"/>
  <c r="BZ7" i="4"/>
  <c r="AT7" i="5"/>
  <c r="W7" i="4"/>
  <c r="BH7" i="1"/>
  <c r="H7" i="5"/>
  <c r="AN7" i="1"/>
  <c r="E7" i="4"/>
  <c r="D7" i="4" s="1"/>
  <c r="BR7" i="4"/>
  <c r="Q7" i="5"/>
  <c r="BB7" i="5"/>
  <c r="BT7" i="4"/>
  <c r="CH7" i="4"/>
  <c r="N7" i="1"/>
  <c r="M7" i="1" s="1"/>
  <c r="AF7" i="1"/>
  <c r="AE7" i="1" s="1"/>
  <c r="E7" i="1"/>
  <c r="D7" i="1" s="1"/>
  <c r="AD7" i="5"/>
  <c r="BO7" i="4"/>
  <c r="BX7" i="4"/>
  <c r="AO7" i="4"/>
  <c r="AB7" i="3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V7" i="2"/>
  <c r="DB7" i="2"/>
  <c r="CI7" i="2"/>
  <c r="CJ7" i="2"/>
  <c r="AM7" i="2"/>
  <c r="BF7" i="2" s="1"/>
  <c r="W7" i="2"/>
  <c r="CH7" i="2"/>
  <c r="BV7" i="4"/>
  <c r="DB7" i="1"/>
  <c r="I7" i="5"/>
  <c r="CJ7" i="1"/>
  <c r="BG7" i="1"/>
  <c r="CI7" i="1" s="1"/>
  <c r="CR7" i="1"/>
  <c r="CA7" i="4"/>
  <c r="AN7" i="4"/>
  <c r="BG7" i="4" s="1"/>
  <c r="BI7" i="4"/>
  <c r="CW7" i="1"/>
  <c r="AM7" i="1"/>
  <c r="BF7" i="1" s="1"/>
  <c r="W7" i="1"/>
  <c r="V7" i="1"/>
  <c r="V7" i="3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<sst xmlns="http://schemas.openxmlformats.org/spreadsheetml/2006/main" count="3087" uniqueCount="496">
  <si>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</si>
  <si>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</si>
  <si>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</si>
  <si>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</si>
  <si>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</si>
  <si>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</si>
  <si>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</si>
  <si>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</si>
  <si>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</si>
  <si>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</si>
  <si>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</si>
  <si>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</si>
  <si>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</si>
  <si>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</si>
  <si>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</si>
  <si>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</si>
  <si>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</si>
  <si>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</si>
  <si>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</si>
  <si>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</si>
  <si>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</si>
  <si>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</si>
  <si>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</si>
  <si>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</si>
  <si>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</si>
  <si>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</si>
  <si>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</si>
  <si>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</si>
  <si>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</si>
  <si>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</si>
  <si>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</si>
  <si>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</si>
  <si>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</si>
  <si>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</si>
  <si>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</si>
  <si>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</si>
  <si>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</si>
  <si>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</si>
  <si>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</si>
  <si>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</si>
  <si>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</si>
  <si>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</si>
  <si>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</si>
  <si>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</si>
  <si>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</si>
  <si>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</si>
  <si>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</si>
  <si>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</si>
  <si>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</si>
  <si>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</si>
  <si>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</si>
  <si>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</si>
  <si>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</si>
  <si>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</si>
  <si>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</si>
  <si>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</si>
  <si>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</si>
  <si>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</si>
  <si>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</si>
  <si>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</si>
  <si>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</si>
  <si>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</si>
  <si>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</si>
  <si>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</si>
  <si>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</si>
  <si>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</si>
  <si>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</si>
  <si>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</si>
  <si>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</si>
  <si>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</si>
  <si>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</si>
  <si>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</si>
  <si>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</si>
  <si>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</si>
  <si>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</si>
  <si>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</si>
  <si>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</si>
  <si>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</si>
  <si>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</si>
  <si>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</si>
  <si>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</si>
  <si>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</si>
  <si>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</si>
  <si>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</si>
  <si>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</si>
  <si>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</si>
  <si>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</si>
  <si>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</si>
  <si>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</si>
  <si>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</si>
  <si>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</si>
  <si>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</si>
  <si>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</si>
  <si>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</si>
  <si>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</si>
  <si>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</si>
  <si>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</si>
  <si>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</si>
  <si>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</si>
  <si>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</si>
  <si>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</si>
  <si>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</si>
  <si>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</si>
  <si>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</si>
  <si>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</si>
  <si>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</si>
  <si>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</si>
  <si>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</si>
  <si>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</si>
  <si>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</si>
  <si>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</si>
  <si>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</si>
  <si>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</si>
  <si>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</si>
  <si>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</si>
  <si>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</si>
  <si>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</si>
  <si>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</si>
  <si>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</si>
  <si>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</si>
  <si>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</si>
  <si>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</si>
  <si>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</si>
  <si>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</si>
  <si>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</si>
  <si>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</si>
  <si>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</si>
  <si>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</si>
  <si>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</si>
  <si>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</si>
  <si>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</si>
  <si>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</si>
  <si>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</si>
  <si>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</si>
  <si>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</si>
  <si>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</si>
  <si>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</si>
  <si>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</si>
  <si>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</si>
  <si>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</si>
  <si>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</si>
  <si>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</si>
  <si>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</si>
  <si>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</si>
  <si>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</si>
  <si>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</si>
  <si>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</si>
  <si>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</si>
  <si>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</si>
  <si>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</si>
  <si>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</si>
  <si>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</si>
  <si>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</si>
  <si>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</si>
  <si>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</si>
  <si>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</si>
  <si>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</si>
  <si>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</si>
  <si>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</si>
  <si>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</si>
  <si>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</si>
  <si>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</si>
  <si>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</si>
  <si>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</si>
  <si>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</si>
  <si>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</si>
  <si>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</si>
  <si>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</si>
  <si>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</si>
  <si>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</si>
  <si>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</si>
  <si>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</si>
  <si>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</si>
  <si>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</si>
  <si>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</si>
  <si>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</si>
  <si>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</si>
  <si>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</si>
  <si>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</si>
  <si>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</si>
  <si>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</si>
  <si>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</si>
  <si>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</si>
  <si>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</si>
  <si>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</si>
  <si>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</si>
  <si>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</si>
  <si>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</si>
  <si>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</si>
  <si>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</si>
  <si>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</si>
  <si>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</si>
  <si>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</si>
  <si>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</si>
  <si>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</si>
  <si>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</si>
  <si>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</si>
  <si>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</si>
  <si>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</si>
  <si>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</si>
  <si>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</si>
  <si>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</si>
  <si>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</si>
  <si>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</si>
  <si>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</si>
  <si>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</si>
  <si>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</si>
  <si>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</si>
  <si>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</si>
  <si>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</si>
  <si>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</si>
  <si>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</si>
  <si>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</si>
  <si>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</si>
  <si>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</si>
  <si>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</si>
  <si>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</si>
  <si>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</si>
  <si>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</si>
  <si>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</si>
  <si>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</si>
  <si>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</si>
  <si>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</si>
  <si>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</si>
  <si>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</si>
  <si>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</si>
  <si>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</si>
  <si>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</si>
  <si>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</si>
  <si>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</si>
  <si>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</si>
  <si>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</si>
  <si>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</si>
  <si>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</si>
  <si>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</si>
  <si>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</si>
  <si>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</si>
  <si>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</si>
  <si>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</si>
  <si>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</si>
  <si>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</si>
  <si>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</si>
  <si>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</si>
  <si>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</si>
  <si>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</si>
  <si>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</si>
  <si>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</si>
  <si>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</si>
  <si>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</si>
  <si>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</si>
  <si>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</si>
  <si>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</si>
  <si>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</si>
  <si>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</si>
  <si>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</si>
  <si>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</si>
  <si>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</si>
  <si>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</si>
  <si>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</si>
  <si>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</si>
  <si>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</si>
  <si>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</si>
  <si>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</si>
  <si>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</si>
  <si>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</si>
  <si>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</si>
  <si>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</si>
  <si>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</si>
  <si>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</si>
  <si>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</si>
  <si>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</si>
  <si>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</si>
  <si>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</si>
  <si>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</si>
  <si>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</si>
  <si>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</si>
  <si>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</si>
  <si>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</si>
  <si>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</si>
  <si>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</si>
  <si>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</si>
  <si>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</si>
  <si>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</si>
  <si>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</si>
  <si>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</si>
  <si>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</si>
  <si>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</si>
  <si>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</si>
  <si>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</si>
  <si>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</si>
  <si>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</si>
  <si>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</si>
  <si>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</si>
  <si>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</si>
  <si>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</si>
  <si>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</si>
  <si>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</si>
  <si>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</si>
  <si>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</si>
  <si>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</si>
  <si>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</si>
  <si>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</si>
  <si>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</si>
  <si>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</si>
  <si>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</si>
  <si>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</si>
  <si>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</si>
  <si>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</si>
  <si>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</si>
  <si>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</si>
  <si>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</si>
  <si>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</si>
  <si>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</si>
  <si>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</si>
  <si>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</si>
  <si>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</si>
  <si>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11000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</si>
  <si>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</si>
  <si>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</si>
  <si>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</si>
  <si>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</si>
  <si>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</si>
  <si>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</si>
  <si>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11100</t>
  </si>
  <si>
    <t>さいたま市</t>
  </si>
  <si>
    <t/>
  </si>
  <si>
    <t>11201</t>
  </si>
  <si>
    <t>川越市</t>
  </si>
  <si>
    <t>11202</t>
  </si>
  <si>
    <t>熊谷市</t>
  </si>
  <si>
    <t>11872</t>
  </si>
  <si>
    <t>大里広域市町村圏組合</t>
  </si>
  <si>
    <t>11203</t>
  </si>
  <si>
    <t>川口市</t>
  </si>
  <si>
    <t>11206</t>
  </si>
  <si>
    <t>行田市</t>
  </si>
  <si>
    <t>11861</t>
  </si>
  <si>
    <t>彩北広域清掃組合</t>
  </si>
  <si>
    <t>11907</t>
  </si>
  <si>
    <t>行田羽生資源環境組合</t>
  </si>
  <si>
    <t>11207</t>
  </si>
  <si>
    <t>秩父市</t>
  </si>
  <si>
    <t>11863</t>
  </si>
  <si>
    <t>秩父広域市町村圏組合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</si>
  <si>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</si>
  <si>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</si>
  <si>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</si>
  <si>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</si>
  <si>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</si>
  <si>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</si>
  <si>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</si>
  <si>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</si>
  <si>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11869</t>
  </si>
  <si>
    <t>児玉郡市広域市町村圏組合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</si>
  <si>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</si>
  <si>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</si>
  <si>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</si>
  <si>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</si>
  <si>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</si>
  <si>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</si>
  <si>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</si>
  <si>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</si>
  <si>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</si>
  <si>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</si>
  <si>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11816</t>
  </si>
  <si>
    <t>北本地区衛生組合</t>
  </si>
  <si>
    <t>11885</t>
  </si>
  <si>
    <t>埼玉中部環境保全組合</t>
  </si>
  <si>
    <t>11218</t>
  </si>
  <si>
    <t>深谷市</t>
  </si>
  <si>
    <t>11219</t>
  </si>
  <si>
    <t>上尾市</t>
  </si>
  <si>
    <t>11814</t>
  </si>
  <si>
    <t>上尾、桶川、伊奈衛生組合</t>
  </si>
  <si>
    <t>11221</t>
  </si>
  <si>
    <t>草加市</t>
  </si>
  <si>
    <t>11824</t>
  </si>
  <si>
    <t>東埼玉資源環境組合</t>
  </si>
  <si>
    <t>11222</t>
  </si>
  <si>
    <t>越谷市</t>
  </si>
  <si>
    <t>11223</t>
  </si>
  <si>
    <t>蕨市</t>
  </si>
  <si>
    <t>11827</t>
  </si>
  <si>
    <t>蕨戸田衛生センター組合</t>
  </si>
  <si>
    <t>11224</t>
  </si>
  <si>
    <t>戸田市</t>
  </si>
  <si>
    <t>11225</t>
  </si>
  <si>
    <t>入間市</t>
  </si>
  <si>
    <t>11817</t>
  </si>
  <si>
    <t>入間西部衛生組合</t>
  </si>
  <si>
    <t>11227</t>
  </si>
  <si>
    <t>朝霞市</t>
  </si>
  <si>
    <t>11810</t>
  </si>
  <si>
    <t>朝霞地区一部事務組合</t>
  </si>
  <si>
    <t>11906</t>
  </si>
  <si>
    <t>朝霞和光資源循環組合</t>
  </si>
  <si>
    <t>11228</t>
  </si>
  <si>
    <t>志木市</t>
  </si>
  <si>
    <t>11815</t>
  </si>
  <si>
    <t>志木地区衛生組合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</si>
  <si>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</si>
  <si>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</si>
  <si>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</si>
  <si>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</si>
  <si>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</si>
  <si>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</si>
  <si>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</si>
  <si>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</si>
  <si>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11809</t>
  </si>
  <si>
    <t>久喜宮代衛生組合</t>
  </si>
  <si>
    <t>11233</t>
  </si>
  <si>
    <t>北本市</t>
  </si>
  <si>
    <t>11234</t>
  </si>
  <si>
    <t>八潮市</t>
  </si>
  <si>
    <t>11235</t>
  </si>
  <si>
    <t>富士見市</t>
  </si>
  <si>
    <t>11818</t>
  </si>
  <si>
    <t>入間東部地区衛生組合</t>
  </si>
  <si>
    <t>11237</t>
  </si>
  <si>
    <t>三郷市</t>
  </si>
  <si>
    <t>11238</t>
  </si>
  <si>
    <t>蓮田市</t>
  </si>
  <si>
    <t>11808</t>
  </si>
  <si>
    <t>蓮田白岡衛生組合</t>
  </si>
  <si>
    <t>11239</t>
  </si>
  <si>
    <t>坂戸市</t>
  </si>
  <si>
    <t>11821</t>
  </si>
  <si>
    <t>坂戸地区衛生組合</t>
  </si>
  <si>
    <t>11240</t>
  </si>
  <si>
    <t>幸手市</t>
  </si>
  <si>
    <t>11241</t>
  </si>
  <si>
    <t>鶴ヶ島市</t>
  </si>
  <si>
    <t>11871</t>
  </si>
  <si>
    <t>埼玉西部環境保全組合</t>
  </si>
  <si>
    <t>11242</t>
  </si>
  <si>
    <t>日高市</t>
  </si>
  <si>
    <t>11243</t>
  </si>
  <si>
    <t>吉川市</t>
  </si>
  <si>
    <t>11245</t>
  </si>
  <si>
    <t>ふじみ野市</t>
  </si>
  <si>
    <t>入間東部地区事務組合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</si>
  <si>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</si>
  <si>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</si>
  <si>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</si>
  <si>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</si>
  <si>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</si>
  <si>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</si>
  <si>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</si>
  <si>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</si>
  <si>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</si>
  <si>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</si>
  <si>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</si>
  <si>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</si>
  <si>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11820</t>
  </si>
  <si>
    <t>小川地区衛生組合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</si>
  <si>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</si>
  <si>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</si>
  <si>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</si>
  <si>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</si>
  <si>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</si>
  <si>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</si>
  <si>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</si>
  <si>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</si>
  <si>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</si>
  <si>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</si>
  <si>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</si>
  <si>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</si>
  <si>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</si>
  <si>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</si>
  <si>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</si>
  <si>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</si>
  <si>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11813</t>
  </si>
  <si>
    <t>皆野・長瀞下水道組合</t>
  </si>
  <si>
    <t>11363</t>
  </si>
  <si>
    <t>長瀞町</t>
  </si>
  <si>
    <t>皆野長瀞下水道組合</t>
  </si>
  <si>
    <t>秩父広域市町村組合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</si>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</sst>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13</v>
      </c>
      <c r="B7" s="147" t="s">
        <v>316</v>
      </c>
      <c r="C7" s="131" t="s">
        <v>33</v>
      </c>
      <c r="D7" s="133">
        <f>SUM(E7,+L7)</f>
        <v>99277877</v>
      </c>
      <c r="E7" s="133">
        <f>SUM(F7:I7,K7)</f>
        <v>18097238</v>
      </c>
      <c r="F7" s="133">
        <f>SUM(F$8:F$207)</f>
        <v>1566186</v>
      </c>
      <c r="G7" s="133">
        <f>SUM(G$8:G$207)</f>
        <v>0</v>
      </c>
      <c r="H7" s="133">
        <f>SUM(H$8:H$207)</f>
        <v>1291200</v>
      </c>
      <c r="I7" s="133">
        <f>SUM(I$8:I$207)</f>
        <v>6656116</v>
      </c>
      <c r="J7" s="136" t="s">
        <v>311</v>
      </c>
      <c r="K7" s="133">
        <f>SUM(K$8:K$207)</f>
        <v>8583736</v>
      </c>
      <c r="L7" s="133">
        <f>SUM(L$8:L$207)</f>
        <v>81180639</v>
      </c>
      <c r="M7" s="133">
        <f>SUM(N7,+U7)</f>
        <v>7532681</v>
      </c>
      <c r="N7" s="133">
        <f>SUM(O7:R7,T7)</f>
        <v>551265</v>
      </c>
      <c r="O7" s="133">
        <f>SUM(O$8:O$207)</f>
        <v>37146</v>
      </c>
      <c r="P7" s="133">
        <f>SUM(P$8:P$207)</f>
        <v>23300</v>
      </c>
      <c r="Q7" s="133">
        <f>SUM(Q$8:Q$207)</f>
        <v>38500</v>
      </c>
      <c r="R7" s="133">
        <f>SUM(R$8:R$207)</f>
        <v>375808</v>
      </c>
      <c r="S7" s="136" t="s">
        <v>311</v>
      </c>
      <c r="T7" s="133">
        <f>SUM(T$8:T$207)</f>
        <v>76511</v>
      </c>
      <c r="U7" s="133">
        <f>SUM(U$8:U$207)</f>
        <v>6981416</v>
      </c>
      <c r="V7" s="133">
        <f t="shared" ref="V7:AA7" si="0">+SUM(D7,M7)</f>
        <v>106810558</v>
      </c>
      <c r="W7" s="133">
        <f t="shared" si="0"/>
        <v>18648503</v>
      </c>
      <c r="X7" s="133">
        <f t="shared" si="0"/>
        <v>1603332</v>
      </c>
      <c r="Y7" s="133">
        <f t="shared" si="0"/>
        <v>23300</v>
      </c>
      <c r="Z7" s="133">
        <f t="shared" si="0"/>
        <v>1329700</v>
      </c>
      <c r="AA7" s="133">
        <f t="shared" si="0"/>
        <v>7031924</v>
      </c>
      <c r="AB7" s="135" t="str">
        <f>IF(+SUM(J7,S7)=0,"-",+SUM(J7,S7))</f>
        <v>-</v>
      </c>
      <c r="AC7" s="133">
        <f>+SUM(K7,T7)</f>
        <v>8660247</v>
      </c>
      <c r="AD7" s="133">
        <f>+SUM(L7,U7)</f>
        <v>88162055</v>
      </c>
      <c r="AE7" s="133">
        <f>SUM(AF7,+AK7)</f>
        <v>8973223</v>
      </c>
      <c r="AF7" s="133">
        <f>SUM(AG7:AJ7)</f>
        <v>8893491</v>
      </c>
      <c r="AG7" s="133">
        <f t="shared" ref="AG7:AL7" si="1">SUM(AG$8:AG$207)</f>
        <v>195476</v>
      </c>
      <c r="AH7" s="133">
        <f t="shared" si="1"/>
        <v>8284512</v>
      </c>
      <c r="AI7" s="133">
        <f t="shared" si="1"/>
        <v>407553</v>
      </c>
      <c r="AJ7" s="133">
        <f t="shared" si="1"/>
        <v>5950</v>
      </c>
      <c r="AK7" s="133">
        <f t="shared" si="1"/>
        <v>79732</v>
      </c>
      <c r="AL7" s="133">
        <f t="shared" si="1"/>
        <v>1377230</v>
      </c>
      <c r="AM7" s="133">
        <f>SUM(AN7,AS7,AW7,AX7,BD7)</f>
        <v>72033806</v>
      </c>
      <c r="AN7" s="133">
        <f>SUM(AO7:AR7)</f>
        <v>13548336</v>
      </c>
      <c r="AO7" s="133">
        <f>SUM(AO$8:AO$207)</f>
        <v>4272259</v>
      </c>
      <c r="AP7" s="133">
        <f>SUM(AP$8:AP$207)</f>
        <v>4869753</v>
      </c>
      <c r="AQ7" s="133">
        <f>SUM(AQ$8:AQ$207)</f>
        <v>3939527</v>
      </c>
      <c r="AR7" s="133">
        <f>SUM(AR$8:AR$207)</f>
        <v>466797</v>
      </c>
      <c r="AS7" s="133">
        <f>SUM(AT7:AV7)</f>
        <v>10489599</v>
      </c>
      <c r="AT7" s="133">
        <f>SUM(AT$8:AT$207)</f>
        <v>893334</v>
      </c>
      <c r="AU7" s="133">
        <f>SUM(AU$8:AU$207)</f>
        <v>9033650</v>
      </c>
      <c r="AV7" s="133">
        <f>SUM(AV$8:AV$207)</f>
        <v>562615</v>
      </c>
      <c r="AW7" s="133">
        <f>SUM(AW$8:AW$207)</f>
        <v>9741</v>
      </c>
      <c r="AX7" s="133">
        <f>SUM(AY7:BB7)</f>
        <v>47942084</v>
      </c>
      <c r="AY7" s="133">
        <f t="shared" ref="AY7:BE7" si="2">SUM(AY$8:AY$207)</f>
        <v>24135396</v>
      </c>
      <c r="AZ7" s="133">
        <f t="shared" si="2"/>
        <v>20693893</v>
      </c>
      <c r="BA7" s="133">
        <f t="shared" si="2"/>
        <v>2599010</v>
      </c>
      <c r="BB7" s="133">
        <f t="shared" si="2"/>
        <v>513785</v>
      </c>
      <c r="BC7" s="133">
        <f t="shared" si="2"/>
        <v>15763019</v>
      </c>
      <c r="BD7" s="133">
        <f t="shared" si="2"/>
        <v>44046</v>
      </c>
      <c r="BE7" s="133">
        <f t="shared" si="2"/>
        <v>1130599</v>
      </c>
      <c r="BF7" s="133">
        <f>SUM(AE7,+AM7,+BE7)</f>
        <v>82137628</v>
      </c>
      <c r="BG7" s="133">
        <f>SUM(BH7,+BM7)</f>
        <v>151173</v>
      </c>
      <c r="BH7" s="133">
        <f>SUM(BI7:BL7)</f>
        <v>151173</v>
      </c>
      <c r="BI7" s="133">
        <f t="shared" ref="BI7:BN7" si="3">SUM(BI$8:BI$207)</f>
        <v>0</v>
      </c>
      <c r="BJ7" s="133">
        <f t="shared" si="3"/>
        <v>151173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79443</v>
      </c>
      <c r="BO7" s="133">
        <f>SUM(BP7,BU7,BY7,BZ7,CF7)</f>
        <v>4768030</v>
      </c>
      <c r="BP7" s="133">
        <f>SUM(BQ7:BT7)</f>
        <v>992072</v>
      </c>
      <c r="BQ7" s="133">
        <f>SUM(BQ$8:BQ$207)</f>
        <v>740310</v>
      </c>
      <c r="BR7" s="133">
        <f>SUM(BR$8:BR$207)</f>
        <v>0</v>
      </c>
      <c r="BS7" s="133">
        <f>SUM(BS$8:BS$207)</f>
        <v>251762</v>
      </c>
      <c r="BT7" s="133">
        <f>SUM(BT$8:BT$207)</f>
        <v>0</v>
      </c>
      <c r="BU7" s="133">
        <f>SUM(BV7:BX7)</f>
        <v>1662355</v>
      </c>
      <c r="BV7" s="133">
        <f>SUM(BV$8:BV$207)</f>
        <v>14353</v>
      </c>
      <c r="BW7" s="133">
        <f>SUM(BW$8:BW$207)</f>
        <v>1648002</v>
      </c>
      <c r="BX7" s="133">
        <f>SUM(BX$8:BX$207)</f>
        <v>0</v>
      </c>
      <c r="BY7" s="133">
        <f>SUM(BY$8:BY$207)</f>
        <v>0</v>
      </c>
      <c r="BZ7" s="133">
        <f>SUM(CA7:CD7)</f>
        <v>2109688</v>
      </c>
      <c r="CA7" s="133">
        <f t="shared" ref="CA7:CG7" si="4">SUM(CA$8:CA$207)</f>
        <v>813789</v>
      </c>
      <c r="CB7" s="133">
        <f t="shared" si="4"/>
        <v>1104851</v>
      </c>
      <c r="CC7" s="133">
        <f t="shared" si="4"/>
        <v>35355</v>
      </c>
      <c r="CD7" s="133">
        <f t="shared" si="4"/>
        <v>155693</v>
      </c>
      <c r="CE7" s="133">
        <f t="shared" si="4"/>
        <v>2328443</v>
      </c>
      <c r="CF7" s="133">
        <f t="shared" si="4"/>
        <v>3915</v>
      </c>
      <c r="CG7" s="133">
        <f t="shared" si="4"/>
        <v>205592</v>
      </c>
      <c r="CH7" s="133">
        <f>SUM(BG7,+BO7,+CG7)</f>
        <v>5124795</v>
      </c>
      <c r="CI7" s="133">
        <f>SUM(AE7,+BG7)</f>
        <v>9124396</v>
      </c>
      <c r="CJ7" s="133">
        <f>SUM(AF7,+BH7)</f>
        <v>9044664</v>
      </c>
      <c r="CK7" s="133">
        <f t="shared" ref="CK7:DJ7" si="5">SUM(AG7,+BI7)</f>
        <v>195476</v>
      </c>
      <c r="CL7" s="133">
        <f t="shared" si="5"/>
        <v>8435685</v>
      </c>
      <c r="CM7" s="133">
        <f t="shared" si="5"/>
        <v>407553</v>
      </c>
      <c r="CN7" s="133">
        <f t="shared" si="5"/>
        <v>5950</v>
      </c>
      <c r="CO7" s="133">
        <f t="shared" si="5"/>
        <v>79732</v>
      </c>
      <c r="CP7" s="133">
        <f t="shared" si="5"/>
        <v>1456673</v>
      </c>
      <c r="CQ7" s="133">
        <f t="shared" si="5"/>
        <v>76801836</v>
      </c>
      <c r="CR7" s="133">
        <f t="shared" si="5"/>
        <v>14540408</v>
      </c>
      <c r="CS7" s="133">
        <f t="shared" si="5"/>
        <v>5012569</v>
      </c>
      <c r="CT7" s="133">
        <f t="shared" si="5"/>
        <v>4869753</v>
      </c>
      <c r="CU7" s="133">
        <f t="shared" si="5"/>
        <v>4191289</v>
      </c>
      <c r="CV7" s="133">
        <f t="shared" si="5"/>
        <v>466797</v>
      </c>
      <c r="CW7" s="133">
        <f t="shared" si="5"/>
        <v>12151954</v>
      </c>
      <c r="CX7" s="133">
        <f t="shared" si="5"/>
        <v>907687</v>
      </c>
      <c r="CY7" s="133">
        <f t="shared" si="5"/>
        <v>10681652</v>
      </c>
      <c r="CZ7" s="133">
        <f t="shared" si="5"/>
        <v>562615</v>
      </c>
      <c r="DA7" s="133">
        <f t="shared" si="5"/>
        <v>9741</v>
      </c>
      <c r="DB7" s="133">
        <f t="shared" si="5"/>
        <v>50051772</v>
      </c>
      <c r="DC7" s="133">
        <f t="shared" si="5"/>
        <v>24949185</v>
      </c>
      <c r="DD7" s="133">
        <f t="shared" si="5"/>
        <v>21798744</v>
      </c>
      <c r="DE7" s="133">
        <f t="shared" si="5"/>
        <v>2634365</v>
      </c>
      <c r="DF7" s="133">
        <f t="shared" si="5"/>
        <v>669478</v>
      </c>
      <c r="DG7" s="133">
        <f t="shared" si="5"/>
        <v>18091462</v>
      </c>
      <c r="DH7" s="133">
        <f t="shared" si="5"/>
        <v>47961</v>
      </c>
      <c r="DI7" s="133">
        <f t="shared" si="5"/>
        <v>1336191</v>
      </c>
      <c r="DJ7" s="133">
        <f t="shared" si="5"/>
        <v>87262423</v>
      </c>
    </row>
    <row r="8" spans="1:114" ht="13.5" customHeight="1" x14ac:dyDescent="0.2">
      <c r="A8" s="114" t="s">
        <v>13</v>
      </c>
      <c r="B8" s="115" t="s">
        <v>323</v>
      </c>
      <c r="C8" s="114" t="s">
        <v>324</v>
      </c>
      <c r="D8" s="116">
        <f>SUM(E8,+L8)</f>
        <v>20676577</v>
      </c>
      <c r="E8" s="116">
        <f>SUM(F8:I8,K8)</f>
        <v>5289395</v>
      </c>
      <c r="F8" s="116">
        <v>1471237</v>
      </c>
      <c r="G8" s="116">
        <v>0</v>
      </c>
      <c r="H8" s="116">
        <v>0</v>
      </c>
      <c r="I8" s="116">
        <v>1974560</v>
      </c>
      <c r="J8" s="117" t="s">
        <v>495</v>
      </c>
      <c r="K8" s="116">
        <v>1843598</v>
      </c>
      <c r="L8" s="116">
        <v>15387182</v>
      </c>
      <c r="M8" s="116">
        <f>SUM(N8,+U8)</f>
        <v>1031737</v>
      </c>
      <c r="N8" s="116">
        <f>SUM(O8:R8,T8)</f>
        <v>28388</v>
      </c>
      <c r="O8" s="116">
        <v>0</v>
      </c>
      <c r="P8" s="116">
        <v>0</v>
      </c>
      <c r="Q8" s="116">
        <v>0</v>
      </c>
      <c r="R8" s="116">
        <v>27608</v>
      </c>
      <c r="S8" s="117" t="s">
        <v>495</v>
      </c>
      <c r="T8" s="116">
        <v>780</v>
      </c>
      <c r="U8" s="116">
        <v>1003349</v>
      </c>
      <c r="V8" s="116">
        <f>+SUM(D8,M8)</f>
        <v>21708314</v>
      </c>
      <c r="W8" s="116">
        <f>+SUM(E8,N8)</f>
        <v>5317783</v>
      </c>
      <c r="X8" s="116">
        <f>+SUM(F8,O8)</f>
        <v>1471237</v>
      </c>
      <c r="Y8" s="116">
        <f>+SUM(G8,P8)</f>
        <v>0</v>
      </c>
      <c r="Z8" s="116">
        <f>+SUM(H8,Q8)</f>
        <v>0</v>
      </c>
      <c r="AA8" s="116">
        <f>+SUM(I8,R8)</f>
        <v>2002168</v>
      </c>
      <c r="AB8" s="117" t="str">
        <f>IF(+SUM(J8,S8)=0,"-",+SUM(J8,S8))</f>
        <v>-</v>
      </c>
      <c r="AC8" s="116">
        <f>+SUM(K8,T8)</f>
        <v>1844378</v>
      </c>
      <c r="AD8" s="116">
        <f>+SUM(L8,U8)</f>
        <v>16390531</v>
      </c>
      <c r="AE8" s="116">
        <f>SUM(AF8,+AK8)</f>
        <v>5774691</v>
      </c>
      <c r="AF8" s="116">
        <f>SUM(AG8:AJ8)</f>
        <v>5703415</v>
      </c>
      <c r="AG8" s="116">
        <v>195344</v>
      </c>
      <c r="AH8" s="116">
        <v>5508071</v>
      </c>
      <c r="AI8" s="116">
        <v>0</v>
      </c>
      <c r="AJ8" s="116">
        <v>0</v>
      </c>
      <c r="AK8" s="116">
        <v>71276</v>
      </c>
      <c r="AL8" s="116">
        <v>0</v>
      </c>
      <c r="AM8" s="116">
        <f>SUM(AN8,AS8,AW8,AX8,BD8)</f>
        <v>14901441</v>
      </c>
      <c r="AN8" s="116">
        <f>SUM(AO8:AR8)</f>
        <v>2825246</v>
      </c>
      <c r="AO8" s="116">
        <v>766889</v>
      </c>
      <c r="AP8" s="116">
        <v>1250143</v>
      </c>
      <c r="AQ8" s="116">
        <v>808214</v>
      </c>
      <c r="AR8" s="116">
        <v>0</v>
      </c>
      <c r="AS8" s="116">
        <f>SUM(AT8:AV8)</f>
        <v>3449316</v>
      </c>
      <c r="AT8" s="116">
        <v>437060</v>
      </c>
      <c r="AU8" s="116">
        <v>2642046</v>
      </c>
      <c r="AV8" s="116">
        <v>370210</v>
      </c>
      <c r="AW8" s="116">
        <v>0</v>
      </c>
      <c r="AX8" s="116">
        <f>SUM(AY8:BB8)</f>
        <v>8626879</v>
      </c>
      <c r="AY8" s="116">
        <v>5117733</v>
      </c>
      <c r="AZ8" s="116">
        <v>3145495</v>
      </c>
      <c r="BA8" s="116">
        <v>363651</v>
      </c>
      <c r="BB8" s="116">
        <v>0</v>
      </c>
      <c r="BC8" s="116">
        <v>0</v>
      </c>
      <c r="BD8" s="116">
        <v>0</v>
      </c>
      <c r="BE8" s="116">
        <v>445</v>
      </c>
      <c r="BF8" s="116">
        <f>SUM(AE8,+AM8,+BE8)</f>
        <v>20676577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1031737</v>
      </c>
      <c r="BP8" s="116">
        <f>SUM(BQ8:BT8)</f>
        <v>344223</v>
      </c>
      <c r="BQ8" s="116">
        <v>204791</v>
      </c>
      <c r="BR8" s="116">
        <v>0</v>
      </c>
      <c r="BS8" s="116">
        <v>139432</v>
      </c>
      <c r="BT8" s="116">
        <v>0</v>
      </c>
      <c r="BU8" s="116">
        <f>SUM(BV8:BX8)</f>
        <v>328309</v>
      </c>
      <c r="BV8" s="116">
        <v>1319</v>
      </c>
      <c r="BW8" s="116">
        <v>326990</v>
      </c>
      <c r="BX8" s="116">
        <v>0</v>
      </c>
      <c r="BY8" s="116">
        <v>0</v>
      </c>
      <c r="BZ8" s="116">
        <f>SUM(CA8:CD8)</f>
        <v>359205</v>
      </c>
      <c r="CA8" s="116">
        <v>351059</v>
      </c>
      <c r="CB8" s="116">
        <v>8146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1031737</v>
      </c>
      <c r="CI8" s="116">
        <f>SUM(AE8,+BG8)</f>
        <v>5774691</v>
      </c>
      <c r="CJ8" s="116">
        <f>SUM(AF8,+BH8)</f>
        <v>5703415</v>
      </c>
      <c r="CK8" s="116">
        <f>SUM(AG8,+BI8)</f>
        <v>195344</v>
      </c>
      <c r="CL8" s="116">
        <f>SUM(AH8,+BJ8)</f>
        <v>5508071</v>
      </c>
      <c r="CM8" s="116">
        <f>SUM(AI8,+BK8)</f>
        <v>0</v>
      </c>
      <c r="CN8" s="116">
        <f>SUM(AJ8,+BL8)</f>
        <v>0</v>
      </c>
      <c r="CO8" s="116">
        <f>SUM(AK8,+BM8)</f>
        <v>71276</v>
      </c>
      <c r="CP8" s="116">
        <f>SUM(AL8,+BN8)</f>
        <v>0</v>
      </c>
      <c r="CQ8" s="116">
        <f>SUM(AM8,+BO8)</f>
        <v>15933178</v>
      </c>
      <c r="CR8" s="116">
        <f>SUM(AN8,+BP8)</f>
        <v>3169469</v>
      </c>
      <c r="CS8" s="116">
        <f>SUM(AO8,+BQ8)</f>
        <v>971680</v>
      </c>
      <c r="CT8" s="116">
        <f>SUM(AP8,+BR8)</f>
        <v>1250143</v>
      </c>
      <c r="CU8" s="116">
        <f>SUM(AQ8,+BS8)</f>
        <v>947646</v>
      </c>
      <c r="CV8" s="116">
        <f>SUM(AR8,+BT8)</f>
        <v>0</v>
      </c>
      <c r="CW8" s="116">
        <f>SUM(AS8,+BU8)</f>
        <v>3777625</v>
      </c>
      <c r="CX8" s="116">
        <f>SUM(AT8,+BV8)</f>
        <v>438379</v>
      </c>
      <c r="CY8" s="116">
        <f>SUM(AU8,+BW8)</f>
        <v>2969036</v>
      </c>
      <c r="CZ8" s="116">
        <f>SUM(AV8,+BX8)</f>
        <v>370210</v>
      </c>
      <c r="DA8" s="116">
        <f>SUM(AW8,+BY8)</f>
        <v>0</v>
      </c>
      <c r="DB8" s="116">
        <f>SUM(AX8,+BZ8)</f>
        <v>8986084</v>
      </c>
      <c r="DC8" s="116">
        <f>SUM(AY8,+CA8)</f>
        <v>5468792</v>
      </c>
      <c r="DD8" s="116">
        <f>SUM(AZ8,+CB8)</f>
        <v>3153641</v>
      </c>
      <c r="DE8" s="116">
        <f>SUM(BA8,+CC8)</f>
        <v>363651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445</v>
      </c>
      <c r="DJ8" s="116">
        <f>SUM(BF8,+CH8)</f>
        <v>21708314</v>
      </c>
    </row>
    <row r="9" spans="1:114" ht="13.5" customHeight="1" x14ac:dyDescent="0.2">
      <c r="A9" s="114" t="s">
        <v>13</v>
      </c>
      <c r="B9" s="115" t="s">
        <v>326</v>
      </c>
      <c r="C9" s="114" t="s">
        <v>327</v>
      </c>
      <c r="D9" s="116">
        <f>SUM(E9,+L9)</f>
        <v>5137431</v>
      </c>
      <c r="E9" s="116">
        <f>SUM(F9:I9,K9)</f>
        <v>903072</v>
      </c>
      <c r="F9" s="116">
        <v>4959</v>
      </c>
      <c r="G9" s="116">
        <v>0</v>
      </c>
      <c r="H9" s="116">
        <v>4200</v>
      </c>
      <c r="I9" s="116">
        <v>475496</v>
      </c>
      <c r="J9" s="117" t="s">
        <v>495</v>
      </c>
      <c r="K9" s="116">
        <v>418417</v>
      </c>
      <c r="L9" s="116">
        <v>4234359</v>
      </c>
      <c r="M9" s="116">
        <f>SUM(N9,+U9)</f>
        <v>255145</v>
      </c>
      <c r="N9" s="116">
        <f>SUM(O9:R9,T9)</f>
        <v>7538</v>
      </c>
      <c r="O9" s="116">
        <v>4372</v>
      </c>
      <c r="P9" s="116">
        <v>2800</v>
      </c>
      <c r="Q9" s="116">
        <v>0</v>
      </c>
      <c r="R9" s="116">
        <v>52</v>
      </c>
      <c r="S9" s="117" t="s">
        <v>495</v>
      </c>
      <c r="T9" s="116">
        <v>314</v>
      </c>
      <c r="U9" s="116">
        <v>247607</v>
      </c>
      <c r="V9" s="116">
        <f>+SUM(D9,M9)</f>
        <v>5392576</v>
      </c>
      <c r="W9" s="116">
        <f>+SUM(E9,N9)</f>
        <v>910610</v>
      </c>
      <c r="X9" s="116">
        <f>+SUM(F9,O9)</f>
        <v>9331</v>
      </c>
      <c r="Y9" s="116">
        <f>+SUM(G9,P9)</f>
        <v>2800</v>
      </c>
      <c r="Z9" s="116">
        <f>+SUM(H9,Q9)</f>
        <v>4200</v>
      </c>
      <c r="AA9" s="116">
        <f>+SUM(I9,R9)</f>
        <v>475548</v>
      </c>
      <c r="AB9" s="117" t="str">
        <f>IF(+SUM(J9,S9)=0,"-",+SUM(J9,S9))</f>
        <v>-</v>
      </c>
      <c r="AC9" s="116">
        <f>+SUM(K9,T9)</f>
        <v>418731</v>
      </c>
      <c r="AD9" s="116">
        <f>+SUM(L9,U9)</f>
        <v>4481966</v>
      </c>
      <c r="AE9" s="116">
        <f>SUM(AF9,+AK9)</f>
        <v>15590</v>
      </c>
      <c r="AF9" s="116">
        <f>SUM(AG9:AJ9)</f>
        <v>15590</v>
      </c>
      <c r="AG9" s="116">
        <v>0</v>
      </c>
      <c r="AH9" s="116">
        <v>15590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5121802</v>
      </c>
      <c r="AN9" s="116">
        <f>SUM(AO9:AR9)</f>
        <v>994654</v>
      </c>
      <c r="AO9" s="116">
        <v>286609</v>
      </c>
      <c r="AP9" s="116">
        <v>588909</v>
      </c>
      <c r="AQ9" s="116">
        <v>111471</v>
      </c>
      <c r="AR9" s="116">
        <v>7665</v>
      </c>
      <c r="AS9" s="116">
        <f>SUM(AT9:AV9)</f>
        <v>1229699</v>
      </c>
      <c r="AT9" s="116">
        <v>49632</v>
      </c>
      <c r="AU9" s="116">
        <v>1156255</v>
      </c>
      <c r="AV9" s="116">
        <v>23812</v>
      </c>
      <c r="AW9" s="116">
        <v>0</v>
      </c>
      <c r="AX9" s="116">
        <f>SUM(AY9:BB9)</f>
        <v>2897449</v>
      </c>
      <c r="AY9" s="116">
        <v>1048985</v>
      </c>
      <c r="AZ9" s="116">
        <v>1819347</v>
      </c>
      <c r="BA9" s="116">
        <v>27865</v>
      </c>
      <c r="BB9" s="116">
        <v>1252</v>
      </c>
      <c r="BC9" s="116">
        <v>0</v>
      </c>
      <c r="BD9" s="116">
        <v>0</v>
      </c>
      <c r="BE9" s="116">
        <v>39</v>
      </c>
      <c r="BF9" s="116">
        <f>SUM(AE9,+AM9,+BE9)</f>
        <v>5137431</v>
      </c>
      <c r="BG9" s="116">
        <f>SUM(BH9,+BM9)</f>
        <v>9306</v>
      </c>
      <c r="BH9" s="116">
        <f>SUM(BI9:BL9)</f>
        <v>9306</v>
      </c>
      <c r="BI9" s="116">
        <v>0</v>
      </c>
      <c r="BJ9" s="116">
        <v>9306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235071</v>
      </c>
      <c r="BP9" s="116">
        <f>SUM(BQ9:BT9)</f>
        <v>56226</v>
      </c>
      <c r="BQ9" s="116">
        <v>39605</v>
      </c>
      <c r="BR9" s="116">
        <v>0</v>
      </c>
      <c r="BS9" s="116">
        <v>16621</v>
      </c>
      <c r="BT9" s="116">
        <v>0</v>
      </c>
      <c r="BU9" s="116">
        <f>SUM(BV9:BX9)</f>
        <v>90144</v>
      </c>
      <c r="BV9" s="116">
        <v>0</v>
      </c>
      <c r="BW9" s="116">
        <v>90144</v>
      </c>
      <c r="BX9" s="116">
        <v>0</v>
      </c>
      <c r="BY9" s="116">
        <v>0</v>
      </c>
      <c r="BZ9" s="116">
        <f>SUM(CA9:CD9)</f>
        <v>88701</v>
      </c>
      <c r="CA9" s="116">
        <v>78</v>
      </c>
      <c r="CB9" s="116">
        <v>88623</v>
      </c>
      <c r="CC9" s="116">
        <v>0</v>
      </c>
      <c r="CD9" s="116">
        <v>0</v>
      </c>
      <c r="CE9" s="116">
        <v>0</v>
      </c>
      <c r="CF9" s="116">
        <v>0</v>
      </c>
      <c r="CG9" s="116">
        <v>10768</v>
      </c>
      <c r="CH9" s="116">
        <f>SUM(BG9,+BO9,+CG9)</f>
        <v>255145</v>
      </c>
      <c r="CI9" s="116">
        <f>SUM(AE9,+BG9)</f>
        <v>24896</v>
      </c>
      <c r="CJ9" s="116">
        <f>SUM(AF9,+BH9)</f>
        <v>24896</v>
      </c>
      <c r="CK9" s="116">
        <f>SUM(AG9,+BI9)</f>
        <v>0</v>
      </c>
      <c r="CL9" s="116">
        <f>SUM(AH9,+BJ9)</f>
        <v>24896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5356873</v>
      </c>
      <c r="CR9" s="116">
        <f>SUM(AN9,+BP9)</f>
        <v>1050880</v>
      </c>
      <c r="CS9" s="116">
        <f>SUM(AO9,+BQ9)</f>
        <v>326214</v>
      </c>
      <c r="CT9" s="116">
        <f>SUM(AP9,+BR9)</f>
        <v>588909</v>
      </c>
      <c r="CU9" s="116">
        <f>SUM(AQ9,+BS9)</f>
        <v>128092</v>
      </c>
      <c r="CV9" s="116">
        <f>SUM(AR9,+BT9)</f>
        <v>7665</v>
      </c>
      <c r="CW9" s="116">
        <f>SUM(AS9,+BU9)</f>
        <v>1319843</v>
      </c>
      <c r="CX9" s="116">
        <f>SUM(AT9,+BV9)</f>
        <v>49632</v>
      </c>
      <c r="CY9" s="116">
        <f>SUM(AU9,+BW9)</f>
        <v>1246399</v>
      </c>
      <c r="CZ9" s="116">
        <f>SUM(AV9,+BX9)</f>
        <v>23812</v>
      </c>
      <c r="DA9" s="116">
        <f>SUM(AW9,+BY9)</f>
        <v>0</v>
      </c>
      <c r="DB9" s="116">
        <f>SUM(AX9,+BZ9)</f>
        <v>2986150</v>
      </c>
      <c r="DC9" s="116">
        <f>SUM(AY9,+CA9)</f>
        <v>1049063</v>
      </c>
      <c r="DD9" s="116">
        <f>SUM(AZ9,+CB9)</f>
        <v>1907970</v>
      </c>
      <c r="DE9" s="116">
        <f>SUM(BA9,+CC9)</f>
        <v>27865</v>
      </c>
      <c r="DF9" s="116">
        <f>SUM(BB9,+CD9)</f>
        <v>1252</v>
      </c>
      <c r="DG9" s="116">
        <f>SUM(BC9,+CE9)</f>
        <v>0</v>
      </c>
      <c r="DH9" s="116">
        <f>SUM(BD9,+CF9)</f>
        <v>0</v>
      </c>
      <c r="DI9" s="116">
        <f>SUM(BE9,+CG9)</f>
        <v>10807</v>
      </c>
      <c r="DJ9" s="116">
        <f>SUM(BF9,+CH9)</f>
        <v>5392576</v>
      </c>
    </row>
    <row r="10" spans="1:114" ht="13.5" customHeight="1" x14ac:dyDescent="0.2">
      <c r="A10" s="114" t="s">
        <v>13</v>
      </c>
      <c r="B10" s="115" t="s">
        <v>328</v>
      </c>
      <c r="C10" s="114" t="s">
        <v>329</v>
      </c>
      <c r="D10" s="116">
        <f>SUM(E10,+L10)</f>
        <v>2346920</v>
      </c>
      <c r="E10" s="116">
        <f>SUM(F10:I10,K10)</f>
        <v>405647</v>
      </c>
      <c r="F10" s="116">
        <v>0</v>
      </c>
      <c r="G10" s="116">
        <v>0</v>
      </c>
      <c r="H10" s="116">
        <v>0</v>
      </c>
      <c r="I10" s="116">
        <v>6270</v>
      </c>
      <c r="J10" s="117" t="s">
        <v>495</v>
      </c>
      <c r="K10" s="116">
        <v>399377</v>
      </c>
      <c r="L10" s="116">
        <v>1941273</v>
      </c>
      <c r="M10" s="116">
        <f>SUM(N10,+U10)</f>
        <v>544329</v>
      </c>
      <c r="N10" s="116">
        <f>SUM(O10:R10,T10)</f>
        <v>8682</v>
      </c>
      <c r="O10" s="116">
        <v>0</v>
      </c>
      <c r="P10" s="116">
        <v>0</v>
      </c>
      <c r="Q10" s="116">
        <v>0</v>
      </c>
      <c r="R10" s="116">
        <v>8161</v>
      </c>
      <c r="S10" s="117" t="s">
        <v>495</v>
      </c>
      <c r="T10" s="116">
        <v>521</v>
      </c>
      <c r="U10" s="116">
        <v>535647</v>
      </c>
      <c r="V10" s="116">
        <f>+SUM(D10,M10)</f>
        <v>2891249</v>
      </c>
      <c r="W10" s="116">
        <f>+SUM(E10,N10)</f>
        <v>414329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14431</v>
      </c>
      <c r="AB10" s="117" t="str">
        <f>IF(+SUM(J10,S10)=0,"-",+SUM(J10,S10))</f>
        <v>-</v>
      </c>
      <c r="AC10" s="116">
        <f>+SUM(K10,T10)</f>
        <v>399898</v>
      </c>
      <c r="AD10" s="116">
        <f>+SUM(L10,U10)</f>
        <v>2476920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395258</v>
      </c>
      <c r="AM10" s="116">
        <f>SUM(AN10,AS10,AW10,AX10,BD10)</f>
        <v>708782</v>
      </c>
      <c r="AN10" s="116">
        <f>SUM(AO10:AR10)</f>
        <v>358497</v>
      </c>
      <c r="AO10" s="116">
        <v>93970</v>
      </c>
      <c r="AP10" s="116">
        <v>247688</v>
      </c>
      <c r="AQ10" s="116">
        <v>0</v>
      </c>
      <c r="AR10" s="116">
        <v>16839</v>
      </c>
      <c r="AS10" s="116">
        <f>SUM(AT10:AV10)</f>
        <v>38299</v>
      </c>
      <c r="AT10" s="116">
        <v>28247</v>
      </c>
      <c r="AU10" s="116">
        <v>0</v>
      </c>
      <c r="AV10" s="116">
        <v>10052</v>
      </c>
      <c r="AW10" s="116">
        <v>1966</v>
      </c>
      <c r="AX10" s="116">
        <f>SUM(AY10:BB10)</f>
        <v>310020</v>
      </c>
      <c r="AY10" s="116">
        <v>277503</v>
      </c>
      <c r="AZ10" s="116">
        <v>6881</v>
      </c>
      <c r="BA10" s="116">
        <v>18817</v>
      </c>
      <c r="BB10" s="116">
        <v>6819</v>
      </c>
      <c r="BC10" s="116">
        <v>1242520</v>
      </c>
      <c r="BD10" s="116">
        <v>0</v>
      </c>
      <c r="BE10" s="116">
        <v>360</v>
      </c>
      <c r="BF10" s="116">
        <f>SUM(AE10,+AM10,+BE10)</f>
        <v>709142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544329</v>
      </c>
      <c r="BP10" s="116">
        <f>SUM(BQ10:BT10)</f>
        <v>176457</v>
      </c>
      <c r="BQ10" s="116">
        <v>80748</v>
      </c>
      <c r="BR10" s="116">
        <v>0</v>
      </c>
      <c r="BS10" s="116">
        <v>95709</v>
      </c>
      <c r="BT10" s="116">
        <v>0</v>
      </c>
      <c r="BU10" s="116">
        <f>SUM(BV10:BX10)</f>
        <v>240855</v>
      </c>
      <c r="BV10" s="116">
        <v>0</v>
      </c>
      <c r="BW10" s="116">
        <v>240855</v>
      </c>
      <c r="BX10" s="116">
        <v>0</v>
      </c>
      <c r="BY10" s="116">
        <v>0</v>
      </c>
      <c r="BZ10" s="116">
        <f>SUM(CA10:CD10)</f>
        <v>127017</v>
      </c>
      <c r="CA10" s="116">
        <v>495</v>
      </c>
      <c r="CB10" s="116">
        <v>126522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544329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395258</v>
      </c>
      <c r="CQ10" s="116">
        <f>SUM(AM10,+BO10)</f>
        <v>1253111</v>
      </c>
      <c r="CR10" s="116">
        <f>SUM(AN10,+BP10)</f>
        <v>534954</v>
      </c>
      <c r="CS10" s="116">
        <f>SUM(AO10,+BQ10)</f>
        <v>174718</v>
      </c>
      <c r="CT10" s="116">
        <f>SUM(AP10,+BR10)</f>
        <v>247688</v>
      </c>
      <c r="CU10" s="116">
        <f>SUM(AQ10,+BS10)</f>
        <v>95709</v>
      </c>
      <c r="CV10" s="116">
        <f>SUM(AR10,+BT10)</f>
        <v>16839</v>
      </c>
      <c r="CW10" s="116">
        <f>SUM(AS10,+BU10)</f>
        <v>279154</v>
      </c>
      <c r="CX10" s="116">
        <f>SUM(AT10,+BV10)</f>
        <v>28247</v>
      </c>
      <c r="CY10" s="116">
        <f>SUM(AU10,+BW10)</f>
        <v>240855</v>
      </c>
      <c r="CZ10" s="116">
        <f>SUM(AV10,+BX10)</f>
        <v>10052</v>
      </c>
      <c r="DA10" s="116">
        <f>SUM(AW10,+BY10)</f>
        <v>1966</v>
      </c>
      <c r="DB10" s="116">
        <f>SUM(AX10,+BZ10)</f>
        <v>437037</v>
      </c>
      <c r="DC10" s="116">
        <f>SUM(AY10,+CA10)</f>
        <v>277998</v>
      </c>
      <c r="DD10" s="116">
        <f>SUM(AZ10,+CB10)</f>
        <v>133403</v>
      </c>
      <c r="DE10" s="116">
        <f>SUM(BA10,+CC10)</f>
        <v>18817</v>
      </c>
      <c r="DF10" s="116">
        <f>SUM(BB10,+CD10)</f>
        <v>6819</v>
      </c>
      <c r="DG10" s="116">
        <f>SUM(BC10,+CE10)</f>
        <v>1242520</v>
      </c>
      <c r="DH10" s="116">
        <f>SUM(BD10,+CF10)</f>
        <v>0</v>
      </c>
      <c r="DI10" s="116">
        <f>SUM(BE10,+CG10)</f>
        <v>360</v>
      </c>
      <c r="DJ10" s="116">
        <f>SUM(BF10,+CH10)</f>
        <v>1253471</v>
      </c>
    </row>
    <row r="11" spans="1:114" ht="13.5" customHeight="1" x14ac:dyDescent="0.2">
      <c r="A11" s="114" t="s">
        <v>13</v>
      </c>
      <c r="B11" s="115" t="s">
        <v>332</v>
      </c>
      <c r="C11" s="114" t="s">
        <v>333</v>
      </c>
      <c r="D11" s="116">
        <f>SUM(E11,+L11)</f>
        <v>10144879</v>
      </c>
      <c r="E11" s="116">
        <f>SUM(F11:I11,K11)</f>
        <v>4123244</v>
      </c>
      <c r="F11" s="116">
        <v>0</v>
      </c>
      <c r="G11" s="116">
        <v>0</v>
      </c>
      <c r="H11" s="116">
        <v>660300</v>
      </c>
      <c r="I11" s="116">
        <v>1032205</v>
      </c>
      <c r="J11" s="117" t="s">
        <v>495</v>
      </c>
      <c r="K11" s="116">
        <v>2430739</v>
      </c>
      <c r="L11" s="116">
        <v>6021635</v>
      </c>
      <c r="M11" s="116">
        <f>SUM(N11,+U11)</f>
        <v>344857</v>
      </c>
      <c r="N11" s="116">
        <f>SUM(O11:R11,T11)</f>
        <v>1947</v>
      </c>
      <c r="O11" s="116">
        <v>0</v>
      </c>
      <c r="P11" s="116">
        <v>0</v>
      </c>
      <c r="Q11" s="116">
        <v>0</v>
      </c>
      <c r="R11" s="116">
        <v>1947</v>
      </c>
      <c r="S11" s="117" t="s">
        <v>495</v>
      </c>
      <c r="T11" s="116">
        <v>0</v>
      </c>
      <c r="U11" s="116">
        <v>342910</v>
      </c>
      <c r="V11" s="116">
        <f>+SUM(D11,M11)</f>
        <v>10489736</v>
      </c>
      <c r="W11" s="116">
        <f>+SUM(E11,N11)</f>
        <v>4125191</v>
      </c>
      <c r="X11" s="116">
        <f>+SUM(F11,O11)</f>
        <v>0</v>
      </c>
      <c r="Y11" s="116">
        <f>+SUM(G11,P11)</f>
        <v>0</v>
      </c>
      <c r="Z11" s="116">
        <f>+SUM(H11,Q11)</f>
        <v>660300</v>
      </c>
      <c r="AA11" s="116">
        <f>+SUM(I11,R11)</f>
        <v>1034152</v>
      </c>
      <c r="AB11" s="117" t="str">
        <f>IF(+SUM(J11,S11)=0,"-",+SUM(J11,S11))</f>
        <v>-</v>
      </c>
      <c r="AC11" s="116">
        <f>+SUM(K11,T11)</f>
        <v>2430739</v>
      </c>
      <c r="AD11" s="116">
        <f>+SUM(L11,U11)</f>
        <v>6364545</v>
      </c>
      <c r="AE11" s="116">
        <f>SUM(AF11,+AK11)</f>
        <v>2154955</v>
      </c>
      <c r="AF11" s="116">
        <f>SUM(AG11:AJ11)</f>
        <v>2154955</v>
      </c>
      <c r="AG11" s="116">
        <v>0</v>
      </c>
      <c r="AH11" s="116">
        <v>2154955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7989924</v>
      </c>
      <c r="AN11" s="116">
        <f>SUM(AO11:AR11)</f>
        <v>2150845</v>
      </c>
      <c r="AO11" s="116">
        <v>806567</v>
      </c>
      <c r="AP11" s="116">
        <v>1041815</v>
      </c>
      <c r="AQ11" s="116">
        <v>302463</v>
      </c>
      <c r="AR11" s="116">
        <v>0</v>
      </c>
      <c r="AS11" s="116">
        <f>SUM(AT11:AV11)</f>
        <v>1318887</v>
      </c>
      <c r="AT11" s="116">
        <v>65681</v>
      </c>
      <c r="AU11" s="116">
        <v>1253206</v>
      </c>
      <c r="AV11" s="116">
        <v>0</v>
      </c>
      <c r="AW11" s="116">
        <v>0</v>
      </c>
      <c r="AX11" s="116">
        <f>SUM(AY11:BB11)</f>
        <v>4520192</v>
      </c>
      <c r="AY11" s="116">
        <v>1679572</v>
      </c>
      <c r="AZ11" s="116">
        <v>2417244</v>
      </c>
      <c r="BA11" s="116">
        <v>423376</v>
      </c>
      <c r="BB11" s="116">
        <v>0</v>
      </c>
      <c r="BC11" s="116">
        <v>0</v>
      </c>
      <c r="BD11" s="116">
        <v>0</v>
      </c>
      <c r="BE11" s="116">
        <v>0</v>
      </c>
      <c r="BF11" s="116">
        <f>SUM(AE11,+AM11,+BE11)</f>
        <v>10144879</v>
      </c>
      <c r="BG11" s="116">
        <f>SUM(BH11,+BM11)</f>
        <v>93995</v>
      </c>
      <c r="BH11" s="116">
        <f>SUM(BI11:BL11)</f>
        <v>93995</v>
      </c>
      <c r="BI11" s="116">
        <v>0</v>
      </c>
      <c r="BJ11" s="116">
        <v>93995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250862</v>
      </c>
      <c r="BP11" s="116">
        <f>SUM(BQ11:BT11)</f>
        <v>25205</v>
      </c>
      <c r="BQ11" s="116">
        <v>25205</v>
      </c>
      <c r="BR11" s="116">
        <v>0</v>
      </c>
      <c r="BS11" s="116">
        <v>0</v>
      </c>
      <c r="BT11" s="116">
        <v>0</v>
      </c>
      <c r="BU11" s="116">
        <f>SUM(BV11:BX11)</f>
        <v>85776</v>
      </c>
      <c r="BV11" s="116">
        <v>5486</v>
      </c>
      <c r="BW11" s="116">
        <v>80290</v>
      </c>
      <c r="BX11" s="116">
        <v>0</v>
      </c>
      <c r="BY11" s="116">
        <v>0</v>
      </c>
      <c r="BZ11" s="116">
        <f>SUM(CA11:CD11)</f>
        <v>139881</v>
      </c>
      <c r="CA11" s="116">
        <v>9221</v>
      </c>
      <c r="CB11" s="116">
        <v>107777</v>
      </c>
      <c r="CC11" s="116">
        <v>22883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344857</v>
      </c>
      <c r="CI11" s="116">
        <f>SUM(AE11,+BG11)</f>
        <v>2248950</v>
      </c>
      <c r="CJ11" s="116">
        <f>SUM(AF11,+BH11)</f>
        <v>2248950</v>
      </c>
      <c r="CK11" s="116">
        <f>SUM(AG11,+BI11)</f>
        <v>0</v>
      </c>
      <c r="CL11" s="116">
        <f>SUM(AH11,+BJ11)</f>
        <v>2248950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8240786</v>
      </c>
      <c r="CR11" s="116">
        <f>SUM(AN11,+BP11)</f>
        <v>2176050</v>
      </c>
      <c r="CS11" s="116">
        <f>SUM(AO11,+BQ11)</f>
        <v>831772</v>
      </c>
      <c r="CT11" s="116">
        <f>SUM(AP11,+BR11)</f>
        <v>1041815</v>
      </c>
      <c r="CU11" s="116">
        <f>SUM(AQ11,+BS11)</f>
        <v>302463</v>
      </c>
      <c r="CV11" s="116">
        <f>SUM(AR11,+BT11)</f>
        <v>0</v>
      </c>
      <c r="CW11" s="116">
        <f>SUM(AS11,+BU11)</f>
        <v>1404663</v>
      </c>
      <c r="CX11" s="116">
        <f>SUM(AT11,+BV11)</f>
        <v>71167</v>
      </c>
      <c r="CY11" s="116">
        <f>SUM(AU11,+BW11)</f>
        <v>1333496</v>
      </c>
      <c r="CZ11" s="116">
        <f>SUM(AV11,+BX11)</f>
        <v>0</v>
      </c>
      <c r="DA11" s="116">
        <f>SUM(AW11,+BY11)</f>
        <v>0</v>
      </c>
      <c r="DB11" s="116">
        <f>SUM(AX11,+BZ11)</f>
        <v>4660073</v>
      </c>
      <c r="DC11" s="116">
        <f>SUM(AY11,+CA11)</f>
        <v>1688793</v>
      </c>
      <c r="DD11" s="116">
        <f>SUM(AZ11,+CB11)</f>
        <v>2525021</v>
      </c>
      <c r="DE11" s="116">
        <f>SUM(BA11,+CC11)</f>
        <v>446259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10489736</v>
      </c>
    </row>
    <row r="12" spans="1:114" ht="13.5" customHeight="1" x14ac:dyDescent="0.2">
      <c r="A12" s="114" t="s">
        <v>13</v>
      </c>
      <c r="B12" s="115" t="s">
        <v>334</v>
      </c>
      <c r="C12" s="114" t="s">
        <v>335</v>
      </c>
      <c r="D12" s="116">
        <f>SUM(E12,+L12)</f>
        <v>757249</v>
      </c>
      <c r="E12" s="116">
        <f>SUM(F12:I12,K12)</f>
        <v>21888</v>
      </c>
      <c r="F12" s="116">
        <v>0</v>
      </c>
      <c r="G12" s="116">
        <v>0</v>
      </c>
      <c r="H12" s="116">
        <v>0</v>
      </c>
      <c r="I12" s="116">
        <v>7432</v>
      </c>
      <c r="J12" s="117" t="s">
        <v>495</v>
      </c>
      <c r="K12" s="116">
        <v>14456</v>
      </c>
      <c r="L12" s="116">
        <v>735361</v>
      </c>
      <c r="M12" s="116">
        <f>SUM(N12,+U12)</f>
        <v>151649</v>
      </c>
      <c r="N12" s="116">
        <f>SUM(O12:R12,T12)</f>
        <v>24300</v>
      </c>
      <c r="O12" s="116">
        <v>0</v>
      </c>
      <c r="P12" s="116">
        <v>0</v>
      </c>
      <c r="Q12" s="116">
        <v>24300</v>
      </c>
      <c r="R12" s="116">
        <v>0</v>
      </c>
      <c r="S12" s="117" t="s">
        <v>495</v>
      </c>
      <c r="T12" s="116">
        <v>0</v>
      </c>
      <c r="U12" s="116">
        <v>127349</v>
      </c>
      <c r="V12" s="116">
        <f>+SUM(D12,M12)</f>
        <v>908898</v>
      </c>
      <c r="W12" s="116">
        <f>+SUM(E12,N12)</f>
        <v>46188</v>
      </c>
      <c r="X12" s="116">
        <f>+SUM(F12,O12)</f>
        <v>0</v>
      </c>
      <c r="Y12" s="116">
        <f>+SUM(G12,P12)</f>
        <v>0</v>
      </c>
      <c r="Z12" s="116">
        <f>+SUM(H12,Q12)</f>
        <v>24300</v>
      </c>
      <c r="AA12" s="116">
        <f>+SUM(I12,R12)</f>
        <v>7432</v>
      </c>
      <c r="AB12" s="117" t="str">
        <f>IF(+SUM(J12,S12)=0,"-",+SUM(J12,S12))</f>
        <v>-</v>
      </c>
      <c r="AC12" s="116">
        <f>+SUM(K12,T12)</f>
        <v>14456</v>
      </c>
      <c r="AD12" s="116">
        <f>+SUM(L12,U12)</f>
        <v>862710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412562</v>
      </c>
      <c r="AN12" s="116">
        <f>SUM(AO12:AR12)</f>
        <v>51509</v>
      </c>
      <c r="AO12" s="116">
        <v>51509</v>
      </c>
      <c r="AP12" s="116">
        <v>0</v>
      </c>
      <c r="AQ12" s="116">
        <v>0</v>
      </c>
      <c r="AR12" s="116">
        <v>0</v>
      </c>
      <c r="AS12" s="116">
        <f>SUM(AT12:AV12)</f>
        <v>50125</v>
      </c>
      <c r="AT12" s="116">
        <v>420</v>
      </c>
      <c r="AU12" s="116">
        <v>46854</v>
      </c>
      <c r="AV12" s="116">
        <v>2851</v>
      </c>
      <c r="AW12" s="116">
        <v>0</v>
      </c>
      <c r="AX12" s="116">
        <f>SUM(AY12:BB12)</f>
        <v>310816</v>
      </c>
      <c r="AY12" s="116">
        <v>235118</v>
      </c>
      <c r="AZ12" s="116">
        <v>61148</v>
      </c>
      <c r="BA12" s="116">
        <v>10163</v>
      </c>
      <c r="BB12" s="116">
        <v>4387</v>
      </c>
      <c r="BC12" s="116">
        <v>344405</v>
      </c>
      <c r="BD12" s="116">
        <v>112</v>
      </c>
      <c r="BE12" s="116">
        <v>282</v>
      </c>
      <c r="BF12" s="116">
        <f>SUM(AE12,+AM12,+BE12)</f>
        <v>412844</v>
      </c>
      <c r="BG12" s="116">
        <f>SUM(BH12,+BM12)</f>
        <v>25630</v>
      </c>
      <c r="BH12" s="116">
        <f>SUM(BI12:BL12)</f>
        <v>25630</v>
      </c>
      <c r="BI12" s="116">
        <v>0</v>
      </c>
      <c r="BJ12" s="116">
        <v>25630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126019</v>
      </c>
      <c r="BP12" s="116">
        <f>SUM(BQ12:BT12)</f>
        <v>17000</v>
      </c>
      <c r="BQ12" s="116">
        <v>17000</v>
      </c>
      <c r="BR12" s="116">
        <v>0</v>
      </c>
      <c r="BS12" s="116">
        <v>0</v>
      </c>
      <c r="BT12" s="116">
        <v>0</v>
      </c>
      <c r="BU12" s="116">
        <f>SUM(BV12:BX12)</f>
        <v>71155</v>
      </c>
      <c r="BV12" s="116">
        <v>0</v>
      </c>
      <c r="BW12" s="116">
        <v>71155</v>
      </c>
      <c r="BX12" s="116">
        <v>0</v>
      </c>
      <c r="BY12" s="116">
        <v>0</v>
      </c>
      <c r="BZ12" s="116">
        <f>SUM(CA12:CD12)</f>
        <v>37864</v>
      </c>
      <c r="CA12" s="116">
        <v>36</v>
      </c>
      <c r="CB12" s="116">
        <v>29568</v>
      </c>
      <c r="CC12" s="116">
        <v>0</v>
      </c>
      <c r="CD12" s="116">
        <v>8260</v>
      </c>
      <c r="CE12" s="116">
        <v>0</v>
      </c>
      <c r="CF12" s="116">
        <v>0</v>
      </c>
      <c r="CG12" s="116">
        <v>0</v>
      </c>
      <c r="CH12" s="116">
        <f>SUM(BG12,+BO12,+CG12)</f>
        <v>151649</v>
      </c>
      <c r="CI12" s="116">
        <f>SUM(AE12,+BG12)</f>
        <v>25630</v>
      </c>
      <c r="CJ12" s="116">
        <f>SUM(AF12,+BH12)</f>
        <v>25630</v>
      </c>
      <c r="CK12" s="116">
        <f>SUM(AG12,+BI12)</f>
        <v>0</v>
      </c>
      <c r="CL12" s="116">
        <f>SUM(AH12,+BJ12)</f>
        <v>25630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538581</v>
      </c>
      <c r="CR12" s="116">
        <f>SUM(AN12,+BP12)</f>
        <v>68509</v>
      </c>
      <c r="CS12" s="116">
        <f>SUM(AO12,+BQ12)</f>
        <v>68509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121280</v>
      </c>
      <c r="CX12" s="116">
        <f>SUM(AT12,+BV12)</f>
        <v>420</v>
      </c>
      <c r="CY12" s="116">
        <f>SUM(AU12,+BW12)</f>
        <v>118009</v>
      </c>
      <c r="CZ12" s="116">
        <f>SUM(AV12,+BX12)</f>
        <v>2851</v>
      </c>
      <c r="DA12" s="116">
        <f>SUM(AW12,+BY12)</f>
        <v>0</v>
      </c>
      <c r="DB12" s="116">
        <f>SUM(AX12,+BZ12)</f>
        <v>348680</v>
      </c>
      <c r="DC12" s="116">
        <f>SUM(AY12,+CA12)</f>
        <v>235154</v>
      </c>
      <c r="DD12" s="116">
        <f>SUM(AZ12,+CB12)</f>
        <v>90716</v>
      </c>
      <c r="DE12" s="116">
        <f>SUM(BA12,+CC12)</f>
        <v>10163</v>
      </c>
      <c r="DF12" s="116">
        <f>SUM(BB12,+CD12)</f>
        <v>12647</v>
      </c>
      <c r="DG12" s="116">
        <f>SUM(BC12,+CE12)</f>
        <v>344405</v>
      </c>
      <c r="DH12" s="116">
        <f>SUM(BD12,+CF12)</f>
        <v>112</v>
      </c>
      <c r="DI12" s="116">
        <f>SUM(BE12,+CG12)</f>
        <v>282</v>
      </c>
      <c r="DJ12" s="116">
        <f>SUM(BF12,+CH12)</f>
        <v>564493</v>
      </c>
    </row>
    <row r="13" spans="1:114" ht="13.5" customHeight="1" x14ac:dyDescent="0.2">
      <c r="A13" s="114" t="s">
        <v>13</v>
      </c>
      <c r="B13" s="115" t="s">
        <v>340</v>
      </c>
      <c r="C13" s="114" t="s">
        <v>341</v>
      </c>
      <c r="D13" s="116">
        <f>SUM(E13,+L13)</f>
        <v>386705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495</v>
      </c>
      <c r="K13" s="116">
        <v>0</v>
      </c>
      <c r="L13" s="116">
        <v>386705</v>
      </c>
      <c r="M13" s="116">
        <f>SUM(N13,+U13)</f>
        <v>207522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495</v>
      </c>
      <c r="T13" s="116">
        <v>0</v>
      </c>
      <c r="U13" s="116">
        <v>207522</v>
      </c>
      <c r="V13" s="116">
        <f>+SUM(D13,M13)</f>
        <v>594227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594227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386705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207522</v>
      </c>
      <c r="BP13" s="116">
        <f>SUM(BQ13:BT13)</f>
        <v>35175</v>
      </c>
      <c r="BQ13" s="116">
        <v>35175</v>
      </c>
      <c r="BR13" s="116">
        <v>0</v>
      </c>
      <c r="BS13" s="116">
        <v>0</v>
      </c>
      <c r="BT13" s="116">
        <v>0</v>
      </c>
      <c r="BU13" s="116">
        <f>SUM(BV13:BX13)</f>
        <v>124777</v>
      </c>
      <c r="BV13" s="116">
        <v>0</v>
      </c>
      <c r="BW13" s="116">
        <v>124777</v>
      </c>
      <c r="BX13" s="116">
        <v>0</v>
      </c>
      <c r="BY13" s="116">
        <v>0</v>
      </c>
      <c r="BZ13" s="116">
        <f>SUM(CA13:CD13)</f>
        <v>47570</v>
      </c>
      <c r="CA13" s="116">
        <v>47570</v>
      </c>
      <c r="CB13" s="116">
        <v>0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207522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207522</v>
      </c>
      <c r="CR13" s="116">
        <f>SUM(AN13,+BP13)</f>
        <v>35175</v>
      </c>
      <c r="CS13" s="116">
        <f>SUM(AO13,+BQ13)</f>
        <v>35175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124777</v>
      </c>
      <c r="CX13" s="116">
        <f>SUM(AT13,+BV13)</f>
        <v>0</v>
      </c>
      <c r="CY13" s="116">
        <f>SUM(AU13,+BW13)</f>
        <v>124777</v>
      </c>
      <c r="CZ13" s="116">
        <f>SUM(AV13,+BX13)</f>
        <v>0</v>
      </c>
      <c r="DA13" s="116">
        <f>SUM(AW13,+BY13)</f>
        <v>0</v>
      </c>
      <c r="DB13" s="116">
        <f>SUM(AX13,+BZ13)</f>
        <v>47570</v>
      </c>
      <c r="DC13" s="116">
        <f>SUM(AY13,+CA13)</f>
        <v>47570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386705</v>
      </c>
      <c r="DH13" s="116">
        <f>SUM(BD13,+CF13)</f>
        <v>0</v>
      </c>
      <c r="DI13" s="116">
        <f>SUM(BE13,+CG13)</f>
        <v>0</v>
      </c>
      <c r="DJ13" s="116">
        <f>SUM(BF13,+CH13)</f>
        <v>207522</v>
      </c>
    </row>
    <row r="14" spans="1:114" ht="13.5" customHeight="1" x14ac:dyDescent="0.2">
      <c r="A14" s="114" t="s">
        <v>13</v>
      </c>
      <c r="B14" s="115" t="s">
        <v>344</v>
      </c>
      <c r="C14" s="114" t="s">
        <v>345</v>
      </c>
      <c r="D14" s="116">
        <f>SUM(E14,+L14)</f>
        <v>8539020</v>
      </c>
      <c r="E14" s="116">
        <f>SUM(F14:I14,K14)</f>
        <v>987055</v>
      </c>
      <c r="F14" s="116">
        <v>25248</v>
      </c>
      <c r="G14" s="116">
        <v>0</v>
      </c>
      <c r="H14" s="116">
        <v>249000</v>
      </c>
      <c r="I14" s="116">
        <v>369728</v>
      </c>
      <c r="J14" s="117" t="s">
        <v>495</v>
      </c>
      <c r="K14" s="116">
        <v>343079</v>
      </c>
      <c r="L14" s="116">
        <v>7551965</v>
      </c>
      <c r="M14" s="116">
        <f>SUM(N14,+U14)</f>
        <v>137447</v>
      </c>
      <c r="N14" s="116">
        <f>SUM(O14:R14,T14)</f>
        <v>2676</v>
      </c>
      <c r="O14" s="116">
        <v>214</v>
      </c>
      <c r="P14" s="116">
        <v>100</v>
      </c>
      <c r="Q14" s="116">
        <v>0</v>
      </c>
      <c r="R14" s="116">
        <v>2266</v>
      </c>
      <c r="S14" s="117" t="s">
        <v>495</v>
      </c>
      <c r="T14" s="116">
        <v>96</v>
      </c>
      <c r="U14" s="116">
        <v>134771</v>
      </c>
      <c r="V14" s="116">
        <f>+SUM(D14,M14)</f>
        <v>8676467</v>
      </c>
      <c r="W14" s="116">
        <f>+SUM(E14,N14)</f>
        <v>989731</v>
      </c>
      <c r="X14" s="116">
        <f>+SUM(F14,O14)</f>
        <v>25462</v>
      </c>
      <c r="Y14" s="116">
        <f>+SUM(G14,P14)</f>
        <v>100</v>
      </c>
      <c r="Z14" s="116">
        <f>+SUM(H14,Q14)</f>
        <v>249000</v>
      </c>
      <c r="AA14" s="116">
        <f>+SUM(I14,R14)</f>
        <v>371994</v>
      </c>
      <c r="AB14" s="117" t="str">
        <f>IF(+SUM(J14,S14)=0,"-",+SUM(J14,S14))</f>
        <v>-</v>
      </c>
      <c r="AC14" s="116">
        <f>+SUM(K14,T14)</f>
        <v>343175</v>
      </c>
      <c r="AD14" s="116">
        <f>+SUM(L14,U14)</f>
        <v>7686736</v>
      </c>
      <c r="AE14" s="116">
        <f>SUM(AF14,+AK14)</f>
        <v>466195</v>
      </c>
      <c r="AF14" s="116">
        <f>SUM(AG14:AJ14)</f>
        <v>460353</v>
      </c>
      <c r="AG14" s="116">
        <v>0</v>
      </c>
      <c r="AH14" s="116">
        <v>52800</v>
      </c>
      <c r="AI14" s="116">
        <v>407553</v>
      </c>
      <c r="AJ14" s="116">
        <v>0</v>
      </c>
      <c r="AK14" s="116">
        <v>5842</v>
      </c>
      <c r="AL14" s="116">
        <v>0</v>
      </c>
      <c r="AM14" s="116">
        <f>SUM(AN14,AS14,AW14,AX14,BD14)</f>
        <v>7980465</v>
      </c>
      <c r="AN14" s="116">
        <f>SUM(AO14:AR14)</f>
        <v>3998626</v>
      </c>
      <c r="AO14" s="116">
        <v>55427</v>
      </c>
      <c r="AP14" s="116">
        <v>987364</v>
      </c>
      <c r="AQ14" s="116">
        <v>2531473</v>
      </c>
      <c r="AR14" s="116">
        <v>424362</v>
      </c>
      <c r="AS14" s="116">
        <f>SUM(AT14:AV14)</f>
        <v>91169</v>
      </c>
      <c r="AT14" s="116">
        <v>63546</v>
      </c>
      <c r="AU14" s="116">
        <v>24728</v>
      </c>
      <c r="AV14" s="116">
        <v>2895</v>
      </c>
      <c r="AW14" s="116">
        <v>2970</v>
      </c>
      <c r="AX14" s="116">
        <f>SUM(AY14:BB14)</f>
        <v>3876697</v>
      </c>
      <c r="AY14" s="116">
        <v>923818</v>
      </c>
      <c r="AZ14" s="116">
        <v>2506745</v>
      </c>
      <c r="BA14" s="116">
        <v>421466</v>
      </c>
      <c r="BB14" s="116">
        <v>24668</v>
      </c>
      <c r="BC14" s="116">
        <v>0</v>
      </c>
      <c r="BD14" s="116">
        <v>11003</v>
      </c>
      <c r="BE14" s="116">
        <v>92360</v>
      </c>
      <c r="BF14" s="116">
        <f>SUM(AE14,+AM14,+BE14)</f>
        <v>8539020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72302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72302</v>
      </c>
      <c r="CA14" s="116">
        <v>17065</v>
      </c>
      <c r="CB14" s="116">
        <v>55237</v>
      </c>
      <c r="CC14" s="116">
        <v>0</v>
      </c>
      <c r="CD14" s="116">
        <v>0</v>
      </c>
      <c r="CE14" s="116">
        <v>0</v>
      </c>
      <c r="CF14" s="116">
        <v>0</v>
      </c>
      <c r="CG14" s="116">
        <v>65145</v>
      </c>
      <c r="CH14" s="116">
        <f>SUM(BG14,+BO14,+CG14)</f>
        <v>137447</v>
      </c>
      <c r="CI14" s="116">
        <f>SUM(AE14,+BG14)</f>
        <v>466195</v>
      </c>
      <c r="CJ14" s="116">
        <f>SUM(AF14,+BH14)</f>
        <v>460353</v>
      </c>
      <c r="CK14" s="116">
        <f>SUM(AG14,+BI14)</f>
        <v>0</v>
      </c>
      <c r="CL14" s="116">
        <f>SUM(AH14,+BJ14)</f>
        <v>52800</v>
      </c>
      <c r="CM14" s="116">
        <f>SUM(AI14,+BK14)</f>
        <v>407553</v>
      </c>
      <c r="CN14" s="116">
        <f>SUM(AJ14,+BL14)</f>
        <v>0</v>
      </c>
      <c r="CO14" s="116">
        <f>SUM(AK14,+BM14)</f>
        <v>5842</v>
      </c>
      <c r="CP14" s="116">
        <f>SUM(AL14,+BN14)</f>
        <v>0</v>
      </c>
      <c r="CQ14" s="116">
        <f>SUM(AM14,+BO14)</f>
        <v>8052767</v>
      </c>
      <c r="CR14" s="116">
        <f>SUM(AN14,+BP14)</f>
        <v>3998626</v>
      </c>
      <c r="CS14" s="116">
        <f>SUM(AO14,+BQ14)</f>
        <v>55427</v>
      </c>
      <c r="CT14" s="116">
        <f>SUM(AP14,+BR14)</f>
        <v>987364</v>
      </c>
      <c r="CU14" s="116">
        <f>SUM(AQ14,+BS14)</f>
        <v>2531473</v>
      </c>
      <c r="CV14" s="116">
        <f>SUM(AR14,+BT14)</f>
        <v>424362</v>
      </c>
      <c r="CW14" s="116">
        <f>SUM(AS14,+BU14)</f>
        <v>91169</v>
      </c>
      <c r="CX14" s="116">
        <f>SUM(AT14,+BV14)</f>
        <v>63546</v>
      </c>
      <c r="CY14" s="116">
        <f>SUM(AU14,+BW14)</f>
        <v>24728</v>
      </c>
      <c r="CZ14" s="116">
        <f>SUM(AV14,+BX14)</f>
        <v>2895</v>
      </c>
      <c r="DA14" s="116">
        <f>SUM(AW14,+BY14)</f>
        <v>2970</v>
      </c>
      <c r="DB14" s="116">
        <f>SUM(AX14,+BZ14)</f>
        <v>3948999</v>
      </c>
      <c r="DC14" s="116">
        <f>SUM(AY14,+CA14)</f>
        <v>940883</v>
      </c>
      <c r="DD14" s="116">
        <f>SUM(AZ14,+CB14)</f>
        <v>2561982</v>
      </c>
      <c r="DE14" s="116">
        <f>SUM(BA14,+CC14)</f>
        <v>421466</v>
      </c>
      <c r="DF14" s="116">
        <f>SUM(BB14,+CD14)</f>
        <v>24668</v>
      </c>
      <c r="DG14" s="116">
        <f>SUM(BC14,+CE14)</f>
        <v>0</v>
      </c>
      <c r="DH14" s="116">
        <f>SUM(BD14,+CF14)</f>
        <v>11003</v>
      </c>
      <c r="DI14" s="116">
        <f>SUM(BE14,+CG14)</f>
        <v>157505</v>
      </c>
      <c r="DJ14" s="116">
        <f>SUM(BF14,+CH14)</f>
        <v>8676467</v>
      </c>
    </row>
    <row r="15" spans="1:114" ht="13.5" customHeight="1" x14ac:dyDescent="0.2">
      <c r="A15" s="114" t="s">
        <v>13</v>
      </c>
      <c r="B15" s="115" t="s">
        <v>346</v>
      </c>
      <c r="C15" s="114" t="s">
        <v>347</v>
      </c>
      <c r="D15" s="116">
        <f>SUM(E15,+L15)</f>
        <v>1127334</v>
      </c>
      <c r="E15" s="116">
        <f>SUM(F15:I15,K15)</f>
        <v>191081</v>
      </c>
      <c r="F15" s="116">
        <v>9082</v>
      </c>
      <c r="G15" s="116">
        <v>0</v>
      </c>
      <c r="H15" s="116">
        <v>0</v>
      </c>
      <c r="I15" s="116">
        <v>95026</v>
      </c>
      <c r="J15" s="117" t="s">
        <v>495</v>
      </c>
      <c r="K15" s="116">
        <v>86973</v>
      </c>
      <c r="L15" s="116">
        <v>936253</v>
      </c>
      <c r="M15" s="116">
        <f>SUM(N15,+U15)</f>
        <v>174824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495</v>
      </c>
      <c r="T15" s="116">
        <v>0</v>
      </c>
      <c r="U15" s="116">
        <v>174824</v>
      </c>
      <c r="V15" s="116">
        <f>+SUM(D15,M15)</f>
        <v>1302158</v>
      </c>
      <c r="W15" s="116">
        <f>+SUM(E15,N15)</f>
        <v>191081</v>
      </c>
      <c r="X15" s="116">
        <f>+SUM(F15,O15)</f>
        <v>9082</v>
      </c>
      <c r="Y15" s="116">
        <f>+SUM(G15,P15)</f>
        <v>0</v>
      </c>
      <c r="Z15" s="116">
        <f>+SUM(H15,Q15)</f>
        <v>0</v>
      </c>
      <c r="AA15" s="116">
        <f>+SUM(I15,R15)</f>
        <v>95026</v>
      </c>
      <c r="AB15" s="117" t="str">
        <f>IF(+SUM(J15,S15)=0,"-",+SUM(J15,S15))</f>
        <v>-</v>
      </c>
      <c r="AC15" s="116">
        <f>+SUM(K15,T15)</f>
        <v>86973</v>
      </c>
      <c r="AD15" s="116">
        <f>+SUM(L15,U15)</f>
        <v>1111077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1049224</v>
      </c>
      <c r="AN15" s="116">
        <f>SUM(AO15:AR15)</f>
        <v>76006</v>
      </c>
      <c r="AO15" s="116">
        <v>76006</v>
      </c>
      <c r="AP15" s="116">
        <v>0</v>
      </c>
      <c r="AQ15" s="116">
        <v>0</v>
      </c>
      <c r="AR15" s="116">
        <v>0</v>
      </c>
      <c r="AS15" s="116">
        <f>SUM(AT15:AV15)</f>
        <v>48185</v>
      </c>
      <c r="AT15" s="116">
        <v>0</v>
      </c>
      <c r="AU15" s="116">
        <v>48185</v>
      </c>
      <c r="AV15" s="116">
        <v>0</v>
      </c>
      <c r="AW15" s="116">
        <v>0</v>
      </c>
      <c r="AX15" s="116">
        <f>SUM(AY15:BB15)</f>
        <v>925033</v>
      </c>
      <c r="AY15" s="116">
        <v>285876</v>
      </c>
      <c r="AZ15" s="116">
        <v>628143</v>
      </c>
      <c r="BA15" s="116">
        <v>11014</v>
      </c>
      <c r="BB15" s="116">
        <v>0</v>
      </c>
      <c r="BC15" s="116">
        <v>0</v>
      </c>
      <c r="BD15" s="116">
        <v>0</v>
      </c>
      <c r="BE15" s="116">
        <v>78110</v>
      </c>
      <c r="BF15" s="116">
        <f>SUM(AE15,+AM15,+BE15)</f>
        <v>1127334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114701</v>
      </c>
      <c r="BP15" s="116">
        <f>SUM(BQ15:BT15)</f>
        <v>9643</v>
      </c>
      <c r="BQ15" s="116">
        <v>9643</v>
      </c>
      <c r="BR15" s="116">
        <v>0</v>
      </c>
      <c r="BS15" s="116">
        <v>0</v>
      </c>
      <c r="BT15" s="116">
        <v>0</v>
      </c>
      <c r="BU15" s="116">
        <f>SUM(BV15:BX15)</f>
        <v>8348</v>
      </c>
      <c r="BV15" s="116">
        <v>0</v>
      </c>
      <c r="BW15" s="116">
        <v>8348</v>
      </c>
      <c r="BX15" s="116">
        <v>0</v>
      </c>
      <c r="BY15" s="116">
        <v>0</v>
      </c>
      <c r="BZ15" s="116">
        <f>SUM(CA15:CD15)</f>
        <v>96710</v>
      </c>
      <c r="CA15" s="116">
        <v>0</v>
      </c>
      <c r="CB15" s="116">
        <v>0</v>
      </c>
      <c r="CC15" s="116">
        <v>0</v>
      </c>
      <c r="CD15" s="116">
        <v>96710</v>
      </c>
      <c r="CE15" s="116">
        <v>0</v>
      </c>
      <c r="CF15" s="116">
        <v>0</v>
      </c>
      <c r="CG15" s="116">
        <v>60123</v>
      </c>
      <c r="CH15" s="116">
        <f>SUM(BG15,+BO15,+CG15)</f>
        <v>174824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1163925</v>
      </c>
      <c r="CR15" s="116">
        <f>SUM(AN15,+BP15)</f>
        <v>85649</v>
      </c>
      <c r="CS15" s="116">
        <f>SUM(AO15,+BQ15)</f>
        <v>85649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56533</v>
      </c>
      <c r="CX15" s="116">
        <f>SUM(AT15,+BV15)</f>
        <v>0</v>
      </c>
      <c r="CY15" s="116">
        <f>SUM(AU15,+BW15)</f>
        <v>56533</v>
      </c>
      <c r="CZ15" s="116">
        <f>SUM(AV15,+BX15)</f>
        <v>0</v>
      </c>
      <c r="DA15" s="116">
        <f>SUM(AW15,+BY15)</f>
        <v>0</v>
      </c>
      <c r="DB15" s="116">
        <f>SUM(AX15,+BZ15)</f>
        <v>1021743</v>
      </c>
      <c r="DC15" s="116">
        <f>SUM(AY15,+CA15)</f>
        <v>285876</v>
      </c>
      <c r="DD15" s="116">
        <f>SUM(AZ15,+CB15)</f>
        <v>628143</v>
      </c>
      <c r="DE15" s="116">
        <f>SUM(BA15,+CC15)</f>
        <v>11014</v>
      </c>
      <c r="DF15" s="116">
        <f>SUM(BB15,+CD15)</f>
        <v>96710</v>
      </c>
      <c r="DG15" s="116">
        <f>SUM(BC15,+CE15)</f>
        <v>0</v>
      </c>
      <c r="DH15" s="116">
        <f>SUM(BD15,+CF15)</f>
        <v>0</v>
      </c>
      <c r="DI15" s="116">
        <f>SUM(BE15,+CG15)</f>
        <v>138233</v>
      </c>
      <c r="DJ15" s="116">
        <f>SUM(BF15,+CH15)</f>
        <v>1302158</v>
      </c>
    </row>
    <row r="16" spans="1:114" ht="13.5" customHeight="1" x14ac:dyDescent="0.2">
      <c r="A16" s="114" t="s">
        <v>13</v>
      </c>
      <c r="B16" s="115" t="s">
        <v>348</v>
      </c>
      <c r="C16" s="114" t="s">
        <v>349</v>
      </c>
      <c r="D16" s="116">
        <f>SUM(E16,+L16)</f>
        <v>1628107</v>
      </c>
      <c r="E16" s="116">
        <f>SUM(F16:I16,K16)</f>
        <v>278798</v>
      </c>
      <c r="F16" s="116">
        <v>0</v>
      </c>
      <c r="G16" s="116">
        <v>0</v>
      </c>
      <c r="H16" s="116">
        <v>0</v>
      </c>
      <c r="I16" s="116">
        <v>213254</v>
      </c>
      <c r="J16" s="117" t="s">
        <v>495</v>
      </c>
      <c r="K16" s="116">
        <v>65544</v>
      </c>
      <c r="L16" s="116">
        <v>1349309</v>
      </c>
      <c r="M16" s="116">
        <f>SUM(N16,+U16)</f>
        <v>284876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495</v>
      </c>
      <c r="T16" s="116">
        <v>0</v>
      </c>
      <c r="U16" s="116">
        <v>284876</v>
      </c>
      <c r="V16" s="116">
        <f>+SUM(D16,M16)</f>
        <v>1912983</v>
      </c>
      <c r="W16" s="116">
        <f>+SUM(E16,N16)</f>
        <v>278798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213254</v>
      </c>
      <c r="AB16" s="117" t="str">
        <f>IF(+SUM(J16,S16)=0,"-",+SUM(J16,S16))</f>
        <v>-</v>
      </c>
      <c r="AC16" s="116">
        <f>+SUM(K16,T16)</f>
        <v>65544</v>
      </c>
      <c r="AD16" s="116">
        <f>+SUM(L16,U16)</f>
        <v>1634185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1628107</v>
      </c>
      <c r="AN16" s="116">
        <f>SUM(AO16:AR16)</f>
        <v>86633</v>
      </c>
      <c r="AO16" s="116">
        <v>75224</v>
      </c>
      <c r="AP16" s="116">
        <v>11409</v>
      </c>
      <c r="AQ16" s="116">
        <v>0</v>
      </c>
      <c r="AR16" s="116">
        <v>0</v>
      </c>
      <c r="AS16" s="116">
        <f>SUM(AT16:AV16)</f>
        <v>396766</v>
      </c>
      <c r="AT16" s="116">
        <v>0</v>
      </c>
      <c r="AU16" s="116">
        <v>396766</v>
      </c>
      <c r="AV16" s="116">
        <v>0</v>
      </c>
      <c r="AW16" s="116">
        <v>0</v>
      </c>
      <c r="AX16" s="116">
        <f>SUM(AY16:BB16)</f>
        <v>1144708</v>
      </c>
      <c r="AY16" s="116">
        <v>432667</v>
      </c>
      <c r="AZ16" s="116">
        <v>556692</v>
      </c>
      <c r="BA16" s="116">
        <v>71760</v>
      </c>
      <c r="BB16" s="116">
        <v>83589</v>
      </c>
      <c r="BC16" s="116">
        <v>0</v>
      </c>
      <c r="BD16" s="116">
        <v>0</v>
      </c>
      <c r="BE16" s="116">
        <v>0</v>
      </c>
      <c r="BF16" s="116">
        <f>SUM(AE16,+AM16,+BE16)</f>
        <v>1628107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284876</v>
      </c>
      <c r="BP16" s="116">
        <f>SUM(BQ16:BT16)</f>
        <v>18395</v>
      </c>
      <c r="BQ16" s="116">
        <v>18395</v>
      </c>
      <c r="BR16" s="116">
        <v>0</v>
      </c>
      <c r="BS16" s="116">
        <v>0</v>
      </c>
      <c r="BT16" s="116">
        <v>0</v>
      </c>
      <c r="BU16" s="116">
        <f>SUM(BV16:BX16)</f>
        <v>169650</v>
      </c>
      <c r="BV16" s="116">
        <v>0</v>
      </c>
      <c r="BW16" s="116">
        <v>169650</v>
      </c>
      <c r="BX16" s="116">
        <v>0</v>
      </c>
      <c r="BY16" s="116">
        <v>0</v>
      </c>
      <c r="BZ16" s="116">
        <f>SUM(CA16:CD16)</f>
        <v>96831</v>
      </c>
      <c r="CA16" s="116">
        <v>0</v>
      </c>
      <c r="CB16" s="116">
        <v>93593</v>
      </c>
      <c r="CC16" s="116">
        <v>3238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284876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1912983</v>
      </c>
      <c r="CR16" s="116">
        <f>SUM(AN16,+BP16)</f>
        <v>105028</v>
      </c>
      <c r="CS16" s="116">
        <f>SUM(AO16,+BQ16)</f>
        <v>93619</v>
      </c>
      <c r="CT16" s="116">
        <f>SUM(AP16,+BR16)</f>
        <v>11409</v>
      </c>
      <c r="CU16" s="116">
        <f>SUM(AQ16,+BS16)</f>
        <v>0</v>
      </c>
      <c r="CV16" s="116">
        <f>SUM(AR16,+BT16)</f>
        <v>0</v>
      </c>
      <c r="CW16" s="116">
        <f>SUM(AS16,+BU16)</f>
        <v>566416</v>
      </c>
      <c r="CX16" s="116">
        <f>SUM(AT16,+BV16)</f>
        <v>0</v>
      </c>
      <c r="CY16" s="116">
        <f>SUM(AU16,+BW16)</f>
        <v>566416</v>
      </c>
      <c r="CZ16" s="116">
        <f>SUM(AV16,+BX16)</f>
        <v>0</v>
      </c>
      <c r="DA16" s="116">
        <f>SUM(AW16,+BY16)</f>
        <v>0</v>
      </c>
      <c r="DB16" s="116">
        <f>SUM(AX16,+BZ16)</f>
        <v>1241539</v>
      </c>
      <c r="DC16" s="116">
        <f>SUM(AY16,+CA16)</f>
        <v>432667</v>
      </c>
      <c r="DD16" s="116">
        <f>SUM(AZ16,+CB16)</f>
        <v>650285</v>
      </c>
      <c r="DE16" s="116">
        <f>SUM(BA16,+CC16)</f>
        <v>74998</v>
      </c>
      <c r="DF16" s="116">
        <f>SUM(BB16,+CD16)</f>
        <v>83589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1912983</v>
      </c>
    </row>
    <row r="17" spans="1:114" ht="13.5" customHeight="1" x14ac:dyDescent="0.2">
      <c r="A17" s="114" t="s">
        <v>13</v>
      </c>
      <c r="B17" s="115" t="s">
        <v>350</v>
      </c>
      <c r="C17" s="114" t="s">
        <v>351</v>
      </c>
      <c r="D17" s="116">
        <f>SUM(E17,+L17)</f>
        <v>675693</v>
      </c>
      <c r="E17" s="116">
        <f>SUM(F17:I17,K17)</f>
        <v>3287</v>
      </c>
      <c r="F17" s="116">
        <v>0</v>
      </c>
      <c r="G17" s="116">
        <v>0</v>
      </c>
      <c r="H17" s="116">
        <v>0</v>
      </c>
      <c r="I17" s="116">
        <v>1513</v>
      </c>
      <c r="J17" s="117" t="s">
        <v>495</v>
      </c>
      <c r="K17" s="116">
        <v>1774</v>
      </c>
      <c r="L17" s="116">
        <v>672406</v>
      </c>
      <c r="M17" s="116">
        <f>SUM(N17,+U17)</f>
        <v>87630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495</v>
      </c>
      <c r="T17" s="116">
        <v>0</v>
      </c>
      <c r="U17" s="116">
        <v>87630</v>
      </c>
      <c r="V17" s="116">
        <f>+SUM(D17,M17)</f>
        <v>763323</v>
      </c>
      <c r="W17" s="116">
        <f>+SUM(E17,N17)</f>
        <v>3287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1513</v>
      </c>
      <c r="AB17" s="117" t="str">
        <f>IF(+SUM(J17,S17)=0,"-",+SUM(J17,S17))</f>
        <v>-</v>
      </c>
      <c r="AC17" s="116">
        <f>+SUM(K17,T17)</f>
        <v>1774</v>
      </c>
      <c r="AD17" s="116">
        <f>+SUM(L17,U17)</f>
        <v>760036</v>
      </c>
      <c r="AE17" s="116">
        <f>SUM(AF17,+AK17)</f>
        <v>132</v>
      </c>
      <c r="AF17" s="116">
        <f>SUM(AG17:AJ17)</f>
        <v>132</v>
      </c>
      <c r="AG17" s="116">
        <v>132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322947</v>
      </c>
      <c r="AN17" s="116">
        <f>SUM(AO17:AR17)</f>
        <v>82433</v>
      </c>
      <c r="AO17" s="116">
        <v>59639</v>
      </c>
      <c r="AP17" s="116">
        <v>22794</v>
      </c>
      <c r="AQ17" s="116">
        <v>0</v>
      </c>
      <c r="AR17" s="116">
        <v>0</v>
      </c>
      <c r="AS17" s="116">
        <f>SUM(AT17:AV17)</f>
        <v>3649</v>
      </c>
      <c r="AT17" s="116">
        <v>3649</v>
      </c>
      <c r="AU17" s="116">
        <v>0</v>
      </c>
      <c r="AV17" s="116">
        <v>0</v>
      </c>
      <c r="AW17" s="116">
        <v>0</v>
      </c>
      <c r="AX17" s="116">
        <f>SUM(AY17:BB17)</f>
        <v>236865</v>
      </c>
      <c r="AY17" s="116">
        <v>236490</v>
      </c>
      <c r="AZ17" s="116">
        <v>169</v>
      </c>
      <c r="BA17" s="116">
        <v>0</v>
      </c>
      <c r="BB17" s="116">
        <v>206</v>
      </c>
      <c r="BC17" s="116">
        <v>319282</v>
      </c>
      <c r="BD17" s="116">
        <v>0</v>
      </c>
      <c r="BE17" s="116">
        <v>33332</v>
      </c>
      <c r="BF17" s="116">
        <f>SUM(AE17,+AM17,+BE17)</f>
        <v>356411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4873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82757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132</v>
      </c>
      <c r="CJ17" s="116">
        <f>SUM(AF17,+BH17)</f>
        <v>132</v>
      </c>
      <c r="CK17" s="116">
        <f>SUM(AG17,+BI17)</f>
        <v>132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4873</v>
      </c>
      <c r="CQ17" s="116">
        <f>SUM(AM17,+BO17)</f>
        <v>322947</v>
      </c>
      <c r="CR17" s="116">
        <f>SUM(AN17,+BP17)</f>
        <v>82433</v>
      </c>
      <c r="CS17" s="116">
        <f>SUM(AO17,+BQ17)</f>
        <v>59639</v>
      </c>
      <c r="CT17" s="116">
        <f>SUM(AP17,+BR17)</f>
        <v>22794</v>
      </c>
      <c r="CU17" s="116">
        <f>SUM(AQ17,+BS17)</f>
        <v>0</v>
      </c>
      <c r="CV17" s="116">
        <f>SUM(AR17,+BT17)</f>
        <v>0</v>
      </c>
      <c r="CW17" s="116">
        <f>SUM(AS17,+BU17)</f>
        <v>3649</v>
      </c>
      <c r="CX17" s="116">
        <f>SUM(AT17,+BV17)</f>
        <v>3649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236865</v>
      </c>
      <c r="DC17" s="116">
        <f>SUM(AY17,+CA17)</f>
        <v>236490</v>
      </c>
      <c r="DD17" s="116">
        <f>SUM(AZ17,+CB17)</f>
        <v>169</v>
      </c>
      <c r="DE17" s="116">
        <f>SUM(BA17,+CC17)</f>
        <v>0</v>
      </c>
      <c r="DF17" s="116">
        <f>SUM(BB17,+CD17)</f>
        <v>206</v>
      </c>
      <c r="DG17" s="116">
        <f>SUM(BC17,+CE17)</f>
        <v>402039</v>
      </c>
      <c r="DH17" s="116">
        <f>SUM(BD17,+CF17)</f>
        <v>0</v>
      </c>
      <c r="DI17" s="116">
        <f>SUM(BE17,+CG17)</f>
        <v>33332</v>
      </c>
      <c r="DJ17" s="116">
        <f>SUM(BF17,+CH17)</f>
        <v>356411</v>
      </c>
    </row>
    <row r="18" spans="1:114" ht="13.5" customHeight="1" x14ac:dyDescent="0.2">
      <c r="A18" s="114" t="s">
        <v>13</v>
      </c>
      <c r="B18" s="115" t="s">
        <v>354</v>
      </c>
      <c r="C18" s="114" t="s">
        <v>355</v>
      </c>
      <c r="D18" s="116">
        <f>SUM(E18,+L18)</f>
        <v>1054506</v>
      </c>
      <c r="E18" s="116">
        <f>SUM(F18:I18,K18)</f>
        <v>273973</v>
      </c>
      <c r="F18" s="116">
        <v>0</v>
      </c>
      <c r="G18" s="116">
        <v>0</v>
      </c>
      <c r="H18" s="116">
        <v>67700</v>
      </c>
      <c r="I18" s="116">
        <v>138597</v>
      </c>
      <c r="J18" s="117" t="s">
        <v>495</v>
      </c>
      <c r="K18" s="116">
        <v>67676</v>
      </c>
      <c r="L18" s="116">
        <v>780533</v>
      </c>
      <c r="M18" s="116">
        <f>SUM(N18,+U18)</f>
        <v>205984</v>
      </c>
      <c r="N18" s="116">
        <f>SUM(O18:R18,T18)</f>
        <v>83862</v>
      </c>
      <c r="O18" s="116">
        <v>0</v>
      </c>
      <c r="P18" s="116">
        <v>0</v>
      </c>
      <c r="Q18" s="116">
        <v>14200</v>
      </c>
      <c r="R18" s="116">
        <v>69584</v>
      </c>
      <c r="S18" s="117" t="s">
        <v>495</v>
      </c>
      <c r="T18" s="116">
        <v>78</v>
      </c>
      <c r="U18" s="116">
        <v>122122</v>
      </c>
      <c r="V18" s="116">
        <f>+SUM(D18,M18)</f>
        <v>1260490</v>
      </c>
      <c r="W18" s="116">
        <f>+SUM(E18,N18)</f>
        <v>357835</v>
      </c>
      <c r="X18" s="116">
        <f>+SUM(F18,O18)</f>
        <v>0</v>
      </c>
      <c r="Y18" s="116">
        <f>+SUM(G18,P18)</f>
        <v>0</v>
      </c>
      <c r="Z18" s="116">
        <f>+SUM(H18,Q18)</f>
        <v>81900</v>
      </c>
      <c r="AA18" s="116">
        <f>+SUM(I18,R18)</f>
        <v>208181</v>
      </c>
      <c r="AB18" s="117" t="str">
        <f>IF(+SUM(J18,S18)=0,"-",+SUM(J18,S18))</f>
        <v>-</v>
      </c>
      <c r="AC18" s="116">
        <f>+SUM(K18,T18)</f>
        <v>67754</v>
      </c>
      <c r="AD18" s="116">
        <f>+SUM(L18,U18)</f>
        <v>902655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1054506</v>
      </c>
      <c r="AN18" s="116">
        <f>SUM(AO18:AR18)</f>
        <v>90462</v>
      </c>
      <c r="AO18" s="116">
        <v>34911</v>
      </c>
      <c r="AP18" s="116">
        <v>55551</v>
      </c>
      <c r="AQ18" s="116">
        <v>0</v>
      </c>
      <c r="AR18" s="116">
        <v>0</v>
      </c>
      <c r="AS18" s="116">
        <f>SUM(AT18:AV18)</f>
        <v>264478</v>
      </c>
      <c r="AT18" s="116">
        <v>5827</v>
      </c>
      <c r="AU18" s="116">
        <v>244088</v>
      </c>
      <c r="AV18" s="116">
        <v>14563</v>
      </c>
      <c r="AW18" s="116">
        <v>0</v>
      </c>
      <c r="AX18" s="116">
        <f>SUM(AY18:BB18)</f>
        <v>699566</v>
      </c>
      <c r="AY18" s="116">
        <v>220254</v>
      </c>
      <c r="AZ18" s="116">
        <v>454056</v>
      </c>
      <c r="BA18" s="116">
        <v>25256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1054506</v>
      </c>
      <c r="BG18" s="116">
        <f>SUM(BH18,+BM18)</f>
        <v>22242</v>
      </c>
      <c r="BH18" s="116">
        <f>SUM(BI18:BL18)</f>
        <v>22242</v>
      </c>
      <c r="BI18" s="116">
        <v>0</v>
      </c>
      <c r="BJ18" s="116">
        <v>22242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183742</v>
      </c>
      <c r="BP18" s="116">
        <f>SUM(BQ18:BT18)</f>
        <v>29660</v>
      </c>
      <c r="BQ18" s="116">
        <v>29660</v>
      </c>
      <c r="BR18" s="116">
        <v>0</v>
      </c>
      <c r="BS18" s="116">
        <v>0</v>
      </c>
      <c r="BT18" s="116">
        <v>0</v>
      </c>
      <c r="BU18" s="116">
        <f>SUM(BV18:BX18)</f>
        <v>41942</v>
      </c>
      <c r="BV18" s="116">
        <v>0</v>
      </c>
      <c r="BW18" s="116">
        <v>41942</v>
      </c>
      <c r="BX18" s="116">
        <v>0</v>
      </c>
      <c r="BY18" s="116">
        <v>0</v>
      </c>
      <c r="BZ18" s="116">
        <f>SUM(CA18:CD18)</f>
        <v>112140</v>
      </c>
      <c r="CA18" s="116">
        <v>36270</v>
      </c>
      <c r="CB18" s="116">
        <v>75870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205984</v>
      </c>
      <c r="CI18" s="116">
        <f>SUM(AE18,+BG18)</f>
        <v>22242</v>
      </c>
      <c r="CJ18" s="116">
        <f>SUM(AF18,+BH18)</f>
        <v>22242</v>
      </c>
      <c r="CK18" s="116">
        <f>SUM(AG18,+BI18)</f>
        <v>0</v>
      </c>
      <c r="CL18" s="116">
        <f>SUM(AH18,+BJ18)</f>
        <v>22242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1238248</v>
      </c>
      <c r="CR18" s="116">
        <f>SUM(AN18,+BP18)</f>
        <v>120122</v>
      </c>
      <c r="CS18" s="116">
        <f>SUM(AO18,+BQ18)</f>
        <v>64571</v>
      </c>
      <c r="CT18" s="116">
        <f>SUM(AP18,+BR18)</f>
        <v>55551</v>
      </c>
      <c r="CU18" s="116">
        <f>SUM(AQ18,+BS18)</f>
        <v>0</v>
      </c>
      <c r="CV18" s="116">
        <f>SUM(AR18,+BT18)</f>
        <v>0</v>
      </c>
      <c r="CW18" s="116">
        <f>SUM(AS18,+BU18)</f>
        <v>306420</v>
      </c>
      <c r="CX18" s="116">
        <f>SUM(AT18,+BV18)</f>
        <v>5827</v>
      </c>
      <c r="CY18" s="116">
        <f>SUM(AU18,+BW18)</f>
        <v>286030</v>
      </c>
      <c r="CZ18" s="116">
        <f>SUM(AV18,+BX18)</f>
        <v>14563</v>
      </c>
      <c r="DA18" s="116">
        <f>SUM(AW18,+BY18)</f>
        <v>0</v>
      </c>
      <c r="DB18" s="116">
        <f>SUM(AX18,+BZ18)</f>
        <v>811706</v>
      </c>
      <c r="DC18" s="116">
        <f>SUM(AY18,+CA18)</f>
        <v>256524</v>
      </c>
      <c r="DD18" s="116">
        <f>SUM(AZ18,+CB18)</f>
        <v>529926</v>
      </c>
      <c r="DE18" s="116">
        <f>SUM(BA18,+CC18)</f>
        <v>25256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1260490</v>
      </c>
    </row>
    <row r="19" spans="1:114" ht="13.5" customHeight="1" x14ac:dyDescent="0.2">
      <c r="A19" s="114" t="s">
        <v>13</v>
      </c>
      <c r="B19" s="115" t="s">
        <v>356</v>
      </c>
      <c r="C19" s="114" t="s">
        <v>357</v>
      </c>
      <c r="D19" s="116">
        <f>SUM(E19,+L19)</f>
        <v>2799626</v>
      </c>
      <c r="E19" s="116">
        <f>SUM(F19:I19,K19)</f>
        <v>793250</v>
      </c>
      <c r="F19" s="116">
        <v>0</v>
      </c>
      <c r="G19" s="116">
        <v>0</v>
      </c>
      <c r="H19" s="116">
        <v>0</v>
      </c>
      <c r="I19" s="116">
        <v>458824</v>
      </c>
      <c r="J19" s="117" t="s">
        <v>495</v>
      </c>
      <c r="K19" s="116">
        <v>334426</v>
      </c>
      <c r="L19" s="116">
        <v>2006376</v>
      </c>
      <c r="M19" s="116">
        <f>SUM(N19,+U19)</f>
        <v>143542</v>
      </c>
      <c r="N19" s="116">
        <f>SUM(O19:R19,T19)</f>
        <v>7878</v>
      </c>
      <c r="O19" s="116">
        <v>1708</v>
      </c>
      <c r="P19" s="116">
        <v>1200</v>
      </c>
      <c r="Q19" s="116">
        <v>0</v>
      </c>
      <c r="R19" s="116">
        <v>4970</v>
      </c>
      <c r="S19" s="117" t="s">
        <v>495</v>
      </c>
      <c r="T19" s="116">
        <v>0</v>
      </c>
      <c r="U19" s="116">
        <v>135664</v>
      </c>
      <c r="V19" s="116">
        <f>+SUM(D19,M19)</f>
        <v>2943168</v>
      </c>
      <c r="W19" s="116">
        <f>+SUM(E19,N19)</f>
        <v>801128</v>
      </c>
      <c r="X19" s="116">
        <f>+SUM(F19,O19)</f>
        <v>1708</v>
      </c>
      <c r="Y19" s="116">
        <f>+SUM(G19,P19)</f>
        <v>1200</v>
      </c>
      <c r="Z19" s="116">
        <f>+SUM(H19,Q19)</f>
        <v>0</v>
      </c>
      <c r="AA19" s="116">
        <f>+SUM(I19,R19)</f>
        <v>463794</v>
      </c>
      <c r="AB19" s="117" t="str">
        <f>IF(+SUM(J19,S19)=0,"-",+SUM(J19,S19))</f>
        <v>-</v>
      </c>
      <c r="AC19" s="116">
        <f>+SUM(K19,T19)</f>
        <v>334426</v>
      </c>
      <c r="AD19" s="116">
        <f>+SUM(L19,U19)</f>
        <v>2142040</v>
      </c>
      <c r="AE19" s="116">
        <f>SUM(AF19,+AK19)</f>
        <v>495</v>
      </c>
      <c r="AF19" s="116">
        <f>SUM(AG19:AJ19)</f>
        <v>495</v>
      </c>
      <c r="AG19" s="116">
        <v>0</v>
      </c>
      <c r="AH19" s="116">
        <v>495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2755447</v>
      </c>
      <c r="AN19" s="116">
        <f>SUM(AO19:AR19)</f>
        <v>188934</v>
      </c>
      <c r="AO19" s="116">
        <v>188934</v>
      </c>
      <c r="AP19" s="116">
        <v>0</v>
      </c>
      <c r="AQ19" s="116">
        <v>0</v>
      </c>
      <c r="AR19" s="116">
        <v>0</v>
      </c>
      <c r="AS19" s="116">
        <f>SUM(AT19:AV19)</f>
        <v>101825</v>
      </c>
      <c r="AT19" s="116">
        <v>13426</v>
      </c>
      <c r="AU19" s="116">
        <v>67433</v>
      </c>
      <c r="AV19" s="116">
        <v>20966</v>
      </c>
      <c r="AW19" s="116">
        <v>0</v>
      </c>
      <c r="AX19" s="116">
        <f>SUM(AY19:BB19)</f>
        <v>2464688</v>
      </c>
      <c r="AY19" s="116">
        <v>1023315</v>
      </c>
      <c r="AZ19" s="116">
        <v>1301143</v>
      </c>
      <c r="BA19" s="116">
        <v>121156</v>
      </c>
      <c r="BB19" s="116">
        <v>19074</v>
      </c>
      <c r="BC19" s="116">
        <v>0</v>
      </c>
      <c r="BD19" s="116">
        <v>0</v>
      </c>
      <c r="BE19" s="116">
        <v>43684</v>
      </c>
      <c r="BF19" s="116">
        <f>SUM(AE19,+AM19,+BE19)</f>
        <v>2799626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139328</v>
      </c>
      <c r="BP19" s="116">
        <f>SUM(BQ19:BT19)</f>
        <v>16955</v>
      </c>
      <c r="BQ19" s="116">
        <v>16955</v>
      </c>
      <c r="BR19" s="116">
        <v>0</v>
      </c>
      <c r="BS19" s="116">
        <v>0</v>
      </c>
      <c r="BT19" s="116">
        <v>0</v>
      </c>
      <c r="BU19" s="116">
        <f>SUM(BV19:BX19)</f>
        <v>253</v>
      </c>
      <c r="BV19" s="116">
        <v>253</v>
      </c>
      <c r="BW19" s="116">
        <v>0</v>
      </c>
      <c r="BX19" s="116">
        <v>0</v>
      </c>
      <c r="BY19" s="116">
        <v>0</v>
      </c>
      <c r="BZ19" s="116">
        <f>SUM(CA19:CD19)</f>
        <v>122120</v>
      </c>
      <c r="CA19" s="116">
        <v>23847</v>
      </c>
      <c r="CB19" s="116">
        <v>98273</v>
      </c>
      <c r="CC19" s="116">
        <v>0</v>
      </c>
      <c r="CD19" s="116">
        <v>0</v>
      </c>
      <c r="CE19" s="116">
        <v>0</v>
      </c>
      <c r="CF19" s="116">
        <v>0</v>
      </c>
      <c r="CG19" s="116">
        <v>4214</v>
      </c>
      <c r="CH19" s="116">
        <f>SUM(BG19,+BO19,+CG19)</f>
        <v>143542</v>
      </c>
      <c r="CI19" s="116">
        <f>SUM(AE19,+BG19)</f>
        <v>495</v>
      </c>
      <c r="CJ19" s="116">
        <f>SUM(AF19,+BH19)</f>
        <v>495</v>
      </c>
      <c r="CK19" s="116">
        <f>SUM(AG19,+BI19)</f>
        <v>0</v>
      </c>
      <c r="CL19" s="116">
        <f>SUM(AH19,+BJ19)</f>
        <v>495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2894775</v>
      </c>
      <c r="CR19" s="116">
        <f>SUM(AN19,+BP19)</f>
        <v>205889</v>
      </c>
      <c r="CS19" s="116">
        <f>SUM(AO19,+BQ19)</f>
        <v>205889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102078</v>
      </c>
      <c r="CX19" s="116">
        <f>SUM(AT19,+BV19)</f>
        <v>13679</v>
      </c>
      <c r="CY19" s="116">
        <f>SUM(AU19,+BW19)</f>
        <v>67433</v>
      </c>
      <c r="CZ19" s="116">
        <f>SUM(AV19,+BX19)</f>
        <v>20966</v>
      </c>
      <c r="DA19" s="116">
        <f>SUM(AW19,+BY19)</f>
        <v>0</v>
      </c>
      <c r="DB19" s="116">
        <f>SUM(AX19,+BZ19)</f>
        <v>2586808</v>
      </c>
      <c r="DC19" s="116">
        <f>SUM(AY19,+CA19)</f>
        <v>1047162</v>
      </c>
      <c r="DD19" s="116">
        <f>SUM(AZ19,+CB19)</f>
        <v>1399416</v>
      </c>
      <c r="DE19" s="116">
        <f>SUM(BA19,+CC19)</f>
        <v>121156</v>
      </c>
      <c r="DF19" s="116">
        <f>SUM(BB19,+CD19)</f>
        <v>19074</v>
      </c>
      <c r="DG19" s="116">
        <f>SUM(BC19,+CE19)</f>
        <v>0</v>
      </c>
      <c r="DH19" s="116">
        <f>SUM(BD19,+CF19)</f>
        <v>0</v>
      </c>
      <c r="DI19" s="116">
        <f>SUM(BE19,+CG19)</f>
        <v>47898</v>
      </c>
      <c r="DJ19" s="116">
        <f>SUM(BF19,+CH19)</f>
        <v>2943168</v>
      </c>
    </row>
    <row r="20" spans="1:114" ht="13.5" customHeight="1" x14ac:dyDescent="0.2">
      <c r="A20" s="114" t="s">
        <v>13</v>
      </c>
      <c r="B20" s="115" t="s">
        <v>358</v>
      </c>
      <c r="C20" s="114" t="s">
        <v>359</v>
      </c>
      <c r="D20" s="116">
        <f>SUM(E20,+L20)</f>
        <v>1863901</v>
      </c>
      <c r="E20" s="116">
        <f>SUM(F20:I20,K20)</f>
        <v>353579</v>
      </c>
      <c r="F20" s="116">
        <v>0</v>
      </c>
      <c r="G20" s="116">
        <v>0</v>
      </c>
      <c r="H20" s="116">
        <v>0</v>
      </c>
      <c r="I20" s="116">
        <v>214530</v>
      </c>
      <c r="J20" s="117" t="s">
        <v>495</v>
      </c>
      <c r="K20" s="116">
        <v>139049</v>
      </c>
      <c r="L20" s="116">
        <v>1510322</v>
      </c>
      <c r="M20" s="116">
        <f>SUM(N20,+U20)</f>
        <v>132648</v>
      </c>
      <c r="N20" s="116">
        <f>SUM(O20:R20,T20)</f>
        <v>1616</v>
      </c>
      <c r="O20" s="116">
        <v>0</v>
      </c>
      <c r="P20" s="116">
        <v>0</v>
      </c>
      <c r="Q20" s="116">
        <v>0</v>
      </c>
      <c r="R20" s="116">
        <v>1616</v>
      </c>
      <c r="S20" s="117" t="s">
        <v>495</v>
      </c>
      <c r="T20" s="116">
        <v>0</v>
      </c>
      <c r="U20" s="116">
        <v>131032</v>
      </c>
      <c r="V20" s="116">
        <f>+SUM(D20,M20)</f>
        <v>1996549</v>
      </c>
      <c r="W20" s="116">
        <f>+SUM(E20,N20)</f>
        <v>355195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216146</v>
      </c>
      <c r="AB20" s="117" t="str">
        <f>IF(+SUM(J20,S20)=0,"-",+SUM(J20,S20))</f>
        <v>-</v>
      </c>
      <c r="AC20" s="116">
        <f>+SUM(K20,T20)</f>
        <v>139049</v>
      </c>
      <c r="AD20" s="116">
        <f>+SUM(L20,U20)</f>
        <v>1641354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1860693</v>
      </c>
      <c r="AN20" s="116">
        <f>SUM(AO20:AR20)</f>
        <v>181557</v>
      </c>
      <c r="AO20" s="116">
        <v>78471</v>
      </c>
      <c r="AP20" s="116">
        <v>63578</v>
      </c>
      <c r="AQ20" s="116">
        <v>29861</v>
      </c>
      <c r="AR20" s="116">
        <v>9647</v>
      </c>
      <c r="AS20" s="116">
        <f>SUM(AT20:AV20)</f>
        <v>402431</v>
      </c>
      <c r="AT20" s="116">
        <v>538</v>
      </c>
      <c r="AU20" s="116">
        <v>378634</v>
      </c>
      <c r="AV20" s="116">
        <v>23259</v>
      </c>
      <c r="AW20" s="116">
        <v>0</v>
      </c>
      <c r="AX20" s="116">
        <f>SUM(AY20:BB20)</f>
        <v>1263116</v>
      </c>
      <c r="AY20" s="116">
        <v>477813</v>
      </c>
      <c r="AZ20" s="116">
        <v>631584</v>
      </c>
      <c r="BA20" s="116">
        <v>153719</v>
      </c>
      <c r="BB20" s="116">
        <v>0</v>
      </c>
      <c r="BC20" s="116">
        <v>0</v>
      </c>
      <c r="BD20" s="116">
        <v>13589</v>
      </c>
      <c r="BE20" s="116">
        <v>3208</v>
      </c>
      <c r="BF20" s="116">
        <f>SUM(AE20,+AM20,+BE20)</f>
        <v>1863901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130303</v>
      </c>
      <c r="BP20" s="116">
        <f>SUM(BQ20:BT20)</f>
        <v>666</v>
      </c>
      <c r="BQ20" s="116">
        <v>666</v>
      </c>
      <c r="BR20" s="116">
        <v>0</v>
      </c>
      <c r="BS20" s="116">
        <v>0</v>
      </c>
      <c r="BT20" s="116">
        <v>0</v>
      </c>
      <c r="BU20" s="116">
        <f>SUM(BV20:BX20)</f>
        <v>74440</v>
      </c>
      <c r="BV20" s="116">
        <v>0</v>
      </c>
      <c r="BW20" s="116">
        <v>74440</v>
      </c>
      <c r="BX20" s="116">
        <v>0</v>
      </c>
      <c r="BY20" s="116">
        <v>0</v>
      </c>
      <c r="BZ20" s="116">
        <f>SUM(CA20:CD20)</f>
        <v>51866</v>
      </c>
      <c r="CA20" s="116">
        <v>7113</v>
      </c>
      <c r="CB20" s="116">
        <v>35519</v>
      </c>
      <c r="CC20" s="116">
        <v>9234</v>
      </c>
      <c r="CD20" s="116">
        <v>0</v>
      </c>
      <c r="CE20" s="116">
        <v>0</v>
      </c>
      <c r="CF20" s="116">
        <v>3331</v>
      </c>
      <c r="CG20" s="116">
        <v>2345</v>
      </c>
      <c r="CH20" s="116">
        <f>SUM(BG20,+BO20,+CG20)</f>
        <v>132648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1990996</v>
      </c>
      <c r="CR20" s="116">
        <f>SUM(AN20,+BP20)</f>
        <v>182223</v>
      </c>
      <c r="CS20" s="116">
        <f>SUM(AO20,+BQ20)</f>
        <v>79137</v>
      </c>
      <c r="CT20" s="116">
        <f>SUM(AP20,+BR20)</f>
        <v>63578</v>
      </c>
      <c r="CU20" s="116">
        <f>SUM(AQ20,+BS20)</f>
        <v>29861</v>
      </c>
      <c r="CV20" s="116">
        <f>SUM(AR20,+BT20)</f>
        <v>9647</v>
      </c>
      <c r="CW20" s="116">
        <f>SUM(AS20,+BU20)</f>
        <v>476871</v>
      </c>
      <c r="CX20" s="116">
        <f>SUM(AT20,+BV20)</f>
        <v>538</v>
      </c>
      <c r="CY20" s="116">
        <f>SUM(AU20,+BW20)</f>
        <v>453074</v>
      </c>
      <c r="CZ20" s="116">
        <f>SUM(AV20,+BX20)</f>
        <v>23259</v>
      </c>
      <c r="DA20" s="116">
        <f>SUM(AW20,+BY20)</f>
        <v>0</v>
      </c>
      <c r="DB20" s="116">
        <f>SUM(AX20,+BZ20)</f>
        <v>1314982</v>
      </c>
      <c r="DC20" s="116">
        <f>SUM(AY20,+CA20)</f>
        <v>484926</v>
      </c>
      <c r="DD20" s="116">
        <f>SUM(AZ20,+CB20)</f>
        <v>667103</v>
      </c>
      <c r="DE20" s="116">
        <f>SUM(BA20,+CC20)</f>
        <v>162953</v>
      </c>
      <c r="DF20" s="116">
        <f>SUM(BB20,+CD20)</f>
        <v>0</v>
      </c>
      <c r="DG20" s="116">
        <f>SUM(BC20,+CE20)</f>
        <v>0</v>
      </c>
      <c r="DH20" s="116">
        <f>SUM(BD20,+CF20)</f>
        <v>16920</v>
      </c>
      <c r="DI20" s="116">
        <f>SUM(BE20,+CG20)</f>
        <v>5553</v>
      </c>
      <c r="DJ20" s="116">
        <f>SUM(BF20,+CH20)</f>
        <v>1996549</v>
      </c>
    </row>
    <row r="21" spans="1:114" ht="13.5" customHeight="1" x14ac:dyDescent="0.2">
      <c r="A21" s="114" t="s">
        <v>13</v>
      </c>
      <c r="B21" s="115" t="s">
        <v>360</v>
      </c>
      <c r="C21" s="114" t="s">
        <v>361</v>
      </c>
      <c r="D21" s="116">
        <f>SUM(E21,+L21)</f>
        <v>1159726</v>
      </c>
      <c r="E21" s="116">
        <f>SUM(F21:I21,K21)</f>
        <v>49927</v>
      </c>
      <c r="F21" s="116">
        <v>0</v>
      </c>
      <c r="G21" s="116">
        <v>0</v>
      </c>
      <c r="H21" s="116">
        <v>0</v>
      </c>
      <c r="I21" s="116">
        <v>38424</v>
      </c>
      <c r="J21" s="117" t="s">
        <v>495</v>
      </c>
      <c r="K21" s="116">
        <v>11503</v>
      </c>
      <c r="L21" s="116">
        <v>1109799</v>
      </c>
      <c r="M21" s="116">
        <f>SUM(N21,+U21)</f>
        <v>188428</v>
      </c>
      <c r="N21" s="116">
        <f>SUM(O21:R21,T21)</f>
        <v>9677</v>
      </c>
      <c r="O21" s="116">
        <v>5677</v>
      </c>
      <c r="P21" s="116">
        <v>4000</v>
      </c>
      <c r="Q21" s="116">
        <v>0</v>
      </c>
      <c r="R21" s="116">
        <v>0</v>
      </c>
      <c r="S21" s="117" t="s">
        <v>495</v>
      </c>
      <c r="T21" s="116">
        <v>0</v>
      </c>
      <c r="U21" s="116">
        <v>178751</v>
      </c>
      <c r="V21" s="116">
        <f>+SUM(D21,M21)</f>
        <v>1348154</v>
      </c>
      <c r="W21" s="116">
        <f>+SUM(E21,N21)</f>
        <v>59604</v>
      </c>
      <c r="X21" s="116">
        <f>+SUM(F21,O21)</f>
        <v>5677</v>
      </c>
      <c r="Y21" s="116">
        <f>+SUM(G21,P21)</f>
        <v>4000</v>
      </c>
      <c r="Z21" s="116">
        <f>+SUM(H21,Q21)</f>
        <v>0</v>
      </c>
      <c r="AA21" s="116">
        <f>+SUM(I21,R21)</f>
        <v>38424</v>
      </c>
      <c r="AB21" s="117" t="str">
        <f>IF(+SUM(J21,S21)=0,"-",+SUM(J21,S21))</f>
        <v>-</v>
      </c>
      <c r="AC21" s="116">
        <f>+SUM(K21,T21)</f>
        <v>11503</v>
      </c>
      <c r="AD21" s="116">
        <f>+SUM(L21,U21)</f>
        <v>1288550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37502</v>
      </c>
      <c r="AM21" s="116">
        <f>SUM(AN21,AS21,AW21,AX21,BD21)</f>
        <v>868464</v>
      </c>
      <c r="AN21" s="116">
        <f>SUM(AO21:AR21)</f>
        <v>112104</v>
      </c>
      <c r="AO21" s="116">
        <v>46380</v>
      </c>
      <c r="AP21" s="116">
        <v>7895</v>
      </c>
      <c r="AQ21" s="116">
        <v>57829</v>
      </c>
      <c r="AR21" s="116">
        <v>0</v>
      </c>
      <c r="AS21" s="116">
        <f>SUM(AT21:AV21)</f>
        <v>262603</v>
      </c>
      <c r="AT21" s="116">
        <v>6672</v>
      </c>
      <c r="AU21" s="116">
        <v>247386</v>
      </c>
      <c r="AV21" s="116">
        <v>8545</v>
      </c>
      <c r="AW21" s="116">
        <v>0</v>
      </c>
      <c r="AX21" s="116">
        <f>SUM(AY21:BB21)</f>
        <v>493757</v>
      </c>
      <c r="AY21" s="116">
        <v>250960</v>
      </c>
      <c r="AZ21" s="116">
        <v>218157</v>
      </c>
      <c r="BA21" s="116">
        <v>21800</v>
      </c>
      <c r="BB21" s="116">
        <v>2840</v>
      </c>
      <c r="BC21" s="116">
        <v>0</v>
      </c>
      <c r="BD21" s="116">
        <v>0</v>
      </c>
      <c r="BE21" s="116">
        <v>253760</v>
      </c>
      <c r="BF21" s="116">
        <f>SUM(AE21,+AM21,+BE21)</f>
        <v>1122224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176973</v>
      </c>
      <c r="BP21" s="116">
        <f>SUM(BQ21:BT21)</f>
        <v>4970</v>
      </c>
      <c r="BQ21" s="116">
        <v>4970</v>
      </c>
      <c r="BR21" s="116">
        <v>0</v>
      </c>
      <c r="BS21" s="116">
        <v>0</v>
      </c>
      <c r="BT21" s="116">
        <v>0</v>
      </c>
      <c r="BU21" s="116">
        <f>SUM(BV21:BX21)</f>
        <v>92573</v>
      </c>
      <c r="BV21" s="116">
        <v>144</v>
      </c>
      <c r="BW21" s="116">
        <v>92429</v>
      </c>
      <c r="BX21" s="116">
        <v>0</v>
      </c>
      <c r="BY21" s="116">
        <v>0</v>
      </c>
      <c r="BZ21" s="116">
        <f>SUM(CA21:CD21)</f>
        <v>79430</v>
      </c>
      <c r="CA21" s="116">
        <v>6691</v>
      </c>
      <c r="CB21" s="116">
        <v>68640</v>
      </c>
      <c r="CC21" s="116">
        <v>0</v>
      </c>
      <c r="CD21" s="116">
        <v>4099</v>
      </c>
      <c r="CE21" s="116">
        <v>0</v>
      </c>
      <c r="CF21" s="116">
        <v>0</v>
      </c>
      <c r="CG21" s="116">
        <v>11455</v>
      </c>
      <c r="CH21" s="116">
        <f>SUM(BG21,+BO21,+CG21)</f>
        <v>188428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37502</v>
      </c>
      <c r="CQ21" s="116">
        <f>SUM(AM21,+BO21)</f>
        <v>1045437</v>
      </c>
      <c r="CR21" s="116">
        <f>SUM(AN21,+BP21)</f>
        <v>117074</v>
      </c>
      <c r="CS21" s="116">
        <f>SUM(AO21,+BQ21)</f>
        <v>51350</v>
      </c>
      <c r="CT21" s="116">
        <f>SUM(AP21,+BR21)</f>
        <v>7895</v>
      </c>
      <c r="CU21" s="116">
        <f>SUM(AQ21,+BS21)</f>
        <v>57829</v>
      </c>
      <c r="CV21" s="116">
        <f>SUM(AR21,+BT21)</f>
        <v>0</v>
      </c>
      <c r="CW21" s="116">
        <f>SUM(AS21,+BU21)</f>
        <v>355176</v>
      </c>
      <c r="CX21" s="116">
        <f>SUM(AT21,+BV21)</f>
        <v>6816</v>
      </c>
      <c r="CY21" s="116">
        <f>SUM(AU21,+BW21)</f>
        <v>339815</v>
      </c>
      <c r="CZ21" s="116">
        <f>SUM(AV21,+BX21)</f>
        <v>8545</v>
      </c>
      <c r="DA21" s="116">
        <f>SUM(AW21,+BY21)</f>
        <v>0</v>
      </c>
      <c r="DB21" s="116">
        <f>SUM(AX21,+BZ21)</f>
        <v>573187</v>
      </c>
      <c r="DC21" s="116">
        <f>SUM(AY21,+CA21)</f>
        <v>257651</v>
      </c>
      <c r="DD21" s="116">
        <f>SUM(AZ21,+CB21)</f>
        <v>286797</v>
      </c>
      <c r="DE21" s="116">
        <f>SUM(BA21,+CC21)</f>
        <v>21800</v>
      </c>
      <c r="DF21" s="116">
        <f>SUM(BB21,+CD21)</f>
        <v>6939</v>
      </c>
      <c r="DG21" s="116">
        <f>SUM(BC21,+CE21)</f>
        <v>0</v>
      </c>
      <c r="DH21" s="116">
        <f>SUM(BD21,+CF21)</f>
        <v>0</v>
      </c>
      <c r="DI21" s="116">
        <f>SUM(BE21,+CG21)</f>
        <v>265215</v>
      </c>
      <c r="DJ21" s="116">
        <f>SUM(BF21,+CH21)</f>
        <v>1310652</v>
      </c>
    </row>
    <row r="22" spans="1:114" ht="13.5" customHeight="1" x14ac:dyDescent="0.2">
      <c r="A22" s="114" t="s">
        <v>13</v>
      </c>
      <c r="B22" s="115" t="s">
        <v>362</v>
      </c>
      <c r="C22" s="114" t="s">
        <v>363</v>
      </c>
      <c r="D22" s="116">
        <f>SUM(E22,+L22)</f>
        <v>1245354</v>
      </c>
      <c r="E22" s="116">
        <f>SUM(F22:I22,K22)</f>
        <v>73453</v>
      </c>
      <c r="F22" s="116">
        <v>0</v>
      </c>
      <c r="G22" s="116">
        <v>0</v>
      </c>
      <c r="H22" s="116">
        <v>0</v>
      </c>
      <c r="I22" s="116">
        <v>22707</v>
      </c>
      <c r="J22" s="117" t="s">
        <v>495</v>
      </c>
      <c r="K22" s="116">
        <v>50746</v>
      </c>
      <c r="L22" s="116">
        <v>1171901</v>
      </c>
      <c r="M22" s="116">
        <f>SUM(N22,+U22)</f>
        <v>136322</v>
      </c>
      <c r="N22" s="116">
        <f>SUM(O22:R22,T22)</f>
        <v>19493</v>
      </c>
      <c r="O22" s="116">
        <v>9221</v>
      </c>
      <c r="P22" s="116">
        <v>6000</v>
      </c>
      <c r="Q22" s="116">
        <v>0</v>
      </c>
      <c r="R22" s="116">
        <v>4272</v>
      </c>
      <c r="S22" s="117" t="s">
        <v>495</v>
      </c>
      <c r="T22" s="116">
        <v>0</v>
      </c>
      <c r="U22" s="116">
        <v>116829</v>
      </c>
      <c r="V22" s="116">
        <f>+SUM(D22,M22)</f>
        <v>1381676</v>
      </c>
      <c r="W22" s="116">
        <f>+SUM(E22,N22)</f>
        <v>92946</v>
      </c>
      <c r="X22" s="116">
        <f>+SUM(F22,O22)</f>
        <v>9221</v>
      </c>
      <c r="Y22" s="116">
        <f>+SUM(G22,P22)</f>
        <v>6000</v>
      </c>
      <c r="Z22" s="116">
        <f>+SUM(H22,Q22)</f>
        <v>0</v>
      </c>
      <c r="AA22" s="116">
        <f>+SUM(I22,R22)</f>
        <v>26979</v>
      </c>
      <c r="AB22" s="117" t="str">
        <f>IF(+SUM(J22,S22)=0,"-",+SUM(J22,S22))</f>
        <v>-</v>
      </c>
      <c r="AC22" s="116">
        <f>+SUM(K22,T22)</f>
        <v>50746</v>
      </c>
      <c r="AD22" s="116">
        <f>+SUM(L22,U22)</f>
        <v>1288730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8817</v>
      </c>
      <c r="AM22" s="116">
        <f>SUM(AN22,AS22,AW22,AX22,BD22)</f>
        <v>817588</v>
      </c>
      <c r="AN22" s="116">
        <f>SUM(AO22:AR22)</f>
        <v>23237</v>
      </c>
      <c r="AO22" s="116">
        <v>23237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794351</v>
      </c>
      <c r="AY22" s="116">
        <v>519229</v>
      </c>
      <c r="AZ22" s="116">
        <v>265744</v>
      </c>
      <c r="BA22" s="116">
        <v>732</v>
      </c>
      <c r="BB22" s="116">
        <v>8646</v>
      </c>
      <c r="BC22" s="116">
        <v>418949</v>
      </c>
      <c r="BD22" s="116">
        <v>0</v>
      </c>
      <c r="BE22" s="116">
        <v>0</v>
      </c>
      <c r="BF22" s="116">
        <f>SUM(AE22,+AM22,+BE22)</f>
        <v>817588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13791</v>
      </c>
      <c r="BP22" s="116">
        <f>SUM(BQ22:BT22)</f>
        <v>9100</v>
      </c>
      <c r="BQ22" s="116">
        <v>9100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4691</v>
      </c>
      <c r="CA22" s="116">
        <v>4691</v>
      </c>
      <c r="CB22" s="116">
        <v>0</v>
      </c>
      <c r="CC22" s="116">
        <v>0</v>
      </c>
      <c r="CD22" s="116">
        <v>0</v>
      </c>
      <c r="CE22" s="116">
        <v>122531</v>
      </c>
      <c r="CF22" s="116">
        <v>0</v>
      </c>
      <c r="CG22" s="116">
        <v>0</v>
      </c>
      <c r="CH22" s="116">
        <f>SUM(BG22,+BO22,+CG22)</f>
        <v>13791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8817</v>
      </c>
      <c r="CQ22" s="116">
        <f>SUM(AM22,+BO22)</f>
        <v>831379</v>
      </c>
      <c r="CR22" s="116">
        <f>SUM(AN22,+BP22)</f>
        <v>32337</v>
      </c>
      <c r="CS22" s="116">
        <f>SUM(AO22,+BQ22)</f>
        <v>32337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799042</v>
      </c>
      <c r="DC22" s="116">
        <f>SUM(AY22,+CA22)</f>
        <v>523920</v>
      </c>
      <c r="DD22" s="116">
        <f>SUM(AZ22,+CB22)</f>
        <v>265744</v>
      </c>
      <c r="DE22" s="116">
        <f>SUM(BA22,+CC22)</f>
        <v>732</v>
      </c>
      <c r="DF22" s="116">
        <f>SUM(BB22,+CD22)</f>
        <v>8646</v>
      </c>
      <c r="DG22" s="116">
        <f>SUM(BC22,+CE22)</f>
        <v>541480</v>
      </c>
      <c r="DH22" s="116">
        <f>SUM(BD22,+CF22)</f>
        <v>0</v>
      </c>
      <c r="DI22" s="116">
        <f>SUM(BE22,+CG22)</f>
        <v>0</v>
      </c>
      <c r="DJ22" s="116">
        <f>SUM(BF22,+CH22)</f>
        <v>831379</v>
      </c>
    </row>
    <row r="23" spans="1:114" ht="13.5" customHeight="1" x14ac:dyDescent="0.2">
      <c r="A23" s="114" t="s">
        <v>13</v>
      </c>
      <c r="B23" s="115" t="s">
        <v>368</v>
      </c>
      <c r="C23" s="114" t="s">
        <v>369</v>
      </c>
      <c r="D23" s="116">
        <f>SUM(E23,+L23)</f>
        <v>1816994</v>
      </c>
      <c r="E23" s="116">
        <f>SUM(F23:I23,K23)</f>
        <v>176724</v>
      </c>
      <c r="F23" s="116">
        <v>0</v>
      </c>
      <c r="G23" s="116">
        <v>0</v>
      </c>
      <c r="H23" s="116">
        <v>0</v>
      </c>
      <c r="I23" s="116">
        <v>86</v>
      </c>
      <c r="J23" s="117" t="s">
        <v>495</v>
      </c>
      <c r="K23" s="116">
        <v>176638</v>
      </c>
      <c r="L23" s="116">
        <v>1640270</v>
      </c>
      <c r="M23" s="116">
        <f>SUM(N23,+U23)</f>
        <v>128124</v>
      </c>
      <c r="N23" s="116">
        <f>SUM(O23:R23,T23)</f>
        <v>2909</v>
      </c>
      <c r="O23" s="116">
        <v>0</v>
      </c>
      <c r="P23" s="116">
        <v>0</v>
      </c>
      <c r="Q23" s="116">
        <v>0</v>
      </c>
      <c r="R23" s="116">
        <v>2909</v>
      </c>
      <c r="S23" s="117" t="s">
        <v>495</v>
      </c>
      <c r="T23" s="116">
        <v>0</v>
      </c>
      <c r="U23" s="116">
        <v>125215</v>
      </c>
      <c r="V23" s="116">
        <f>+SUM(D23,M23)</f>
        <v>1945118</v>
      </c>
      <c r="W23" s="116">
        <f>+SUM(E23,N23)</f>
        <v>179633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2995</v>
      </c>
      <c r="AB23" s="117" t="str">
        <f>IF(+SUM(J23,S23)=0,"-",+SUM(J23,S23))</f>
        <v>-</v>
      </c>
      <c r="AC23" s="116">
        <f>+SUM(K23,T23)</f>
        <v>176638</v>
      </c>
      <c r="AD23" s="116">
        <f>+SUM(L23,U23)</f>
        <v>1765485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288328</v>
      </c>
      <c r="AM23" s="116">
        <f>SUM(AN23,AS23,AW23,AX23,BD23)</f>
        <v>588922</v>
      </c>
      <c r="AN23" s="116">
        <f>SUM(AO23:AR23)</f>
        <v>23058</v>
      </c>
      <c r="AO23" s="116">
        <v>23058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565864</v>
      </c>
      <c r="AY23" s="116">
        <v>554102</v>
      </c>
      <c r="AZ23" s="116">
        <v>0</v>
      </c>
      <c r="BA23" s="116">
        <v>11762</v>
      </c>
      <c r="BB23" s="116">
        <v>0</v>
      </c>
      <c r="BC23" s="116">
        <v>916595</v>
      </c>
      <c r="BD23" s="116">
        <v>0</v>
      </c>
      <c r="BE23" s="116">
        <v>23149</v>
      </c>
      <c r="BF23" s="116">
        <f>SUM(AE23,+AM23,+BE23)</f>
        <v>612071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128124</v>
      </c>
      <c r="BP23" s="116">
        <f>SUM(BQ23:BT23)</f>
        <v>7686</v>
      </c>
      <c r="BQ23" s="116">
        <v>7686</v>
      </c>
      <c r="BR23" s="116">
        <v>0</v>
      </c>
      <c r="BS23" s="116">
        <v>0</v>
      </c>
      <c r="BT23" s="116">
        <v>0</v>
      </c>
      <c r="BU23" s="116">
        <f>SUM(BV23:BX23)</f>
        <v>40614</v>
      </c>
      <c r="BV23" s="116">
        <v>0</v>
      </c>
      <c r="BW23" s="116">
        <v>40614</v>
      </c>
      <c r="BX23" s="116">
        <v>0</v>
      </c>
      <c r="BY23" s="116">
        <v>0</v>
      </c>
      <c r="BZ23" s="116">
        <f>SUM(CA23:CD23)</f>
        <v>79824</v>
      </c>
      <c r="CA23" s="116">
        <v>0</v>
      </c>
      <c r="CB23" s="116">
        <v>45614</v>
      </c>
      <c r="CC23" s="116">
        <v>0</v>
      </c>
      <c r="CD23" s="116">
        <v>34210</v>
      </c>
      <c r="CE23" s="116">
        <v>0</v>
      </c>
      <c r="CF23" s="116">
        <v>0</v>
      </c>
      <c r="CG23" s="116">
        <v>0</v>
      </c>
      <c r="CH23" s="116">
        <f>SUM(BG23,+BO23,+CG23)</f>
        <v>128124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288328</v>
      </c>
      <c r="CQ23" s="116">
        <f>SUM(AM23,+BO23)</f>
        <v>717046</v>
      </c>
      <c r="CR23" s="116">
        <f>SUM(AN23,+BP23)</f>
        <v>30744</v>
      </c>
      <c r="CS23" s="116">
        <f>SUM(AO23,+BQ23)</f>
        <v>30744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40614</v>
      </c>
      <c r="CX23" s="116">
        <f>SUM(AT23,+BV23)</f>
        <v>0</v>
      </c>
      <c r="CY23" s="116">
        <f>SUM(AU23,+BW23)</f>
        <v>40614</v>
      </c>
      <c r="CZ23" s="116">
        <f>SUM(AV23,+BX23)</f>
        <v>0</v>
      </c>
      <c r="DA23" s="116">
        <f>SUM(AW23,+BY23)</f>
        <v>0</v>
      </c>
      <c r="DB23" s="116">
        <f>SUM(AX23,+BZ23)</f>
        <v>645688</v>
      </c>
      <c r="DC23" s="116">
        <f>SUM(AY23,+CA23)</f>
        <v>554102</v>
      </c>
      <c r="DD23" s="116">
        <f>SUM(AZ23,+CB23)</f>
        <v>45614</v>
      </c>
      <c r="DE23" s="116">
        <f>SUM(BA23,+CC23)</f>
        <v>11762</v>
      </c>
      <c r="DF23" s="116">
        <f>SUM(BB23,+CD23)</f>
        <v>34210</v>
      </c>
      <c r="DG23" s="116">
        <f>SUM(BC23,+CE23)</f>
        <v>916595</v>
      </c>
      <c r="DH23" s="116">
        <f>SUM(BD23,+CF23)</f>
        <v>0</v>
      </c>
      <c r="DI23" s="116">
        <f>SUM(BE23,+CG23)</f>
        <v>23149</v>
      </c>
      <c r="DJ23" s="116">
        <f>SUM(BF23,+CH23)</f>
        <v>740195</v>
      </c>
    </row>
    <row r="24" spans="1:114" ht="13.5" customHeight="1" x14ac:dyDescent="0.2">
      <c r="A24" s="114" t="s">
        <v>13</v>
      </c>
      <c r="B24" s="115" t="s">
        <v>370</v>
      </c>
      <c r="C24" s="114" t="s">
        <v>371</v>
      </c>
      <c r="D24" s="116">
        <f>SUM(E24,+L24)</f>
        <v>2730640</v>
      </c>
      <c r="E24" s="116">
        <f>SUM(F24:I24,K24)</f>
        <v>413393</v>
      </c>
      <c r="F24" s="116">
        <v>0</v>
      </c>
      <c r="G24" s="116">
        <v>0</v>
      </c>
      <c r="H24" s="116">
        <v>0</v>
      </c>
      <c r="I24" s="116">
        <v>167434</v>
      </c>
      <c r="J24" s="117" t="s">
        <v>495</v>
      </c>
      <c r="K24" s="116">
        <v>245959</v>
      </c>
      <c r="L24" s="116">
        <v>2317247</v>
      </c>
      <c r="M24" s="116">
        <f>SUM(N24,+U24)</f>
        <v>182626</v>
      </c>
      <c r="N24" s="116">
        <f>SUM(O24:R24,T24)</f>
        <v>3963</v>
      </c>
      <c r="O24" s="116">
        <v>0</v>
      </c>
      <c r="P24" s="116">
        <v>0</v>
      </c>
      <c r="Q24" s="116">
        <v>0</v>
      </c>
      <c r="R24" s="116">
        <v>3963</v>
      </c>
      <c r="S24" s="117" t="s">
        <v>495</v>
      </c>
      <c r="T24" s="116">
        <v>0</v>
      </c>
      <c r="U24" s="116">
        <v>178663</v>
      </c>
      <c r="V24" s="116">
        <f>+SUM(D24,M24)</f>
        <v>2913266</v>
      </c>
      <c r="W24" s="116">
        <f>+SUM(E24,N24)</f>
        <v>417356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171397</v>
      </c>
      <c r="AB24" s="117" t="str">
        <f>IF(+SUM(J24,S24)=0,"-",+SUM(J24,S24))</f>
        <v>-</v>
      </c>
      <c r="AC24" s="116">
        <f>+SUM(K24,T24)</f>
        <v>245959</v>
      </c>
      <c r="AD24" s="116">
        <f>+SUM(L24,U24)</f>
        <v>2495910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2660424</v>
      </c>
      <c r="AN24" s="116">
        <f>SUM(AO24:AR24)</f>
        <v>273808</v>
      </c>
      <c r="AO24" s="116">
        <v>129298</v>
      </c>
      <c r="AP24" s="116">
        <v>98875</v>
      </c>
      <c r="AQ24" s="116">
        <v>45635</v>
      </c>
      <c r="AR24" s="116">
        <v>0</v>
      </c>
      <c r="AS24" s="116">
        <f>SUM(AT24:AV24)</f>
        <v>404080</v>
      </c>
      <c r="AT24" s="116">
        <v>24696</v>
      </c>
      <c r="AU24" s="116">
        <v>379384</v>
      </c>
      <c r="AV24" s="116">
        <v>0</v>
      </c>
      <c r="AW24" s="116">
        <v>0</v>
      </c>
      <c r="AX24" s="116">
        <f>SUM(AY24:BB24)</f>
        <v>1982536</v>
      </c>
      <c r="AY24" s="116">
        <v>806375</v>
      </c>
      <c r="AZ24" s="116">
        <v>937311</v>
      </c>
      <c r="BA24" s="116">
        <v>219629</v>
      </c>
      <c r="BB24" s="116">
        <v>19221</v>
      </c>
      <c r="BC24" s="116">
        <v>0</v>
      </c>
      <c r="BD24" s="116">
        <v>0</v>
      </c>
      <c r="BE24" s="116">
        <v>70216</v>
      </c>
      <c r="BF24" s="116">
        <f>SUM(AE24,+AM24,+BE24)</f>
        <v>2730640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14311</v>
      </c>
      <c r="BP24" s="116">
        <f>SUM(BQ24:BT24)</f>
        <v>7521</v>
      </c>
      <c r="BQ24" s="116">
        <v>7521</v>
      </c>
      <c r="BR24" s="116">
        <v>0</v>
      </c>
      <c r="BS24" s="116">
        <v>0</v>
      </c>
      <c r="BT24" s="116">
        <v>0</v>
      </c>
      <c r="BU24" s="116">
        <f>SUM(BV24:BX24)</f>
        <v>6790</v>
      </c>
      <c r="BV24" s="116">
        <v>6790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168315</v>
      </c>
      <c r="CF24" s="116">
        <v>0</v>
      </c>
      <c r="CG24" s="116">
        <v>0</v>
      </c>
      <c r="CH24" s="116">
        <f>SUM(BG24,+BO24,+CG24)</f>
        <v>14311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2674735</v>
      </c>
      <c r="CR24" s="116">
        <f>SUM(AN24,+BP24)</f>
        <v>281329</v>
      </c>
      <c r="CS24" s="116">
        <f>SUM(AO24,+BQ24)</f>
        <v>136819</v>
      </c>
      <c r="CT24" s="116">
        <f>SUM(AP24,+BR24)</f>
        <v>98875</v>
      </c>
      <c r="CU24" s="116">
        <f>SUM(AQ24,+BS24)</f>
        <v>45635</v>
      </c>
      <c r="CV24" s="116">
        <f>SUM(AR24,+BT24)</f>
        <v>0</v>
      </c>
      <c r="CW24" s="116">
        <f>SUM(AS24,+BU24)</f>
        <v>410870</v>
      </c>
      <c r="CX24" s="116">
        <f>SUM(AT24,+BV24)</f>
        <v>31486</v>
      </c>
      <c r="CY24" s="116">
        <f>SUM(AU24,+BW24)</f>
        <v>379384</v>
      </c>
      <c r="CZ24" s="116">
        <f>SUM(AV24,+BX24)</f>
        <v>0</v>
      </c>
      <c r="DA24" s="116">
        <f>SUM(AW24,+BY24)</f>
        <v>0</v>
      </c>
      <c r="DB24" s="116">
        <f>SUM(AX24,+BZ24)</f>
        <v>1982536</v>
      </c>
      <c r="DC24" s="116">
        <f>SUM(AY24,+CA24)</f>
        <v>806375</v>
      </c>
      <c r="DD24" s="116">
        <f>SUM(AZ24,+CB24)</f>
        <v>937311</v>
      </c>
      <c r="DE24" s="116">
        <f>SUM(BA24,+CC24)</f>
        <v>219629</v>
      </c>
      <c r="DF24" s="116">
        <f>SUM(BB24,+CD24)</f>
        <v>19221</v>
      </c>
      <c r="DG24" s="116">
        <f>SUM(BC24,+CE24)</f>
        <v>168315</v>
      </c>
      <c r="DH24" s="116">
        <f>SUM(BD24,+CF24)</f>
        <v>0</v>
      </c>
      <c r="DI24" s="116">
        <f>SUM(BE24,+CG24)</f>
        <v>70216</v>
      </c>
      <c r="DJ24" s="116">
        <f>SUM(BF24,+CH24)</f>
        <v>2744951</v>
      </c>
    </row>
    <row r="25" spans="1:114" ht="13.5" customHeight="1" x14ac:dyDescent="0.2">
      <c r="A25" s="114" t="s">
        <v>13</v>
      </c>
      <c r="B25" s="115" t="s">
        <v>374</v>
      </c>
      <c r="C25" s="114" t="s">
        <v>375</v>
      </c>
      <c r="D25" s="116">
        <f>SUM(E25,+L25)</f>
        <v>2074467</v>
      </c>
      <c r="E25" s="116">
        <f>SUM(F25:I25,K25)</f>
        <v>266515</v>
      </c>
      <c r="F25" s="116">
        <v>8275</v>
      </c>
      <c r="G25" s="116">
        <v>0</v>
      </c>
      <c r="H25" s="116">
        <v>0</v>
      </c>
      <c r="I25" s="116">
        <v>24100</v>
      </c>
      <c r="J25" s="117" t="s">
        <v>495</v>
      </c>
      <c r="K25" s="116">
        <v>234140</v>
      </c>
      <c r="L25" s="116">
        <v>1807952</v>
      </c>
      <c r="M25" s="116">
        <f>SUM(N25,+U25)</f>
        <v>41543</v>
      </c>
      <c r="N25" s="116">
        <f>SUM(O25:R25,T25)</f>
        <v>4247</v>
      </c>
      <c r="O25" s="116">
        <v>0</v>
      </c>
      <c r="P25" s="116">
        <v>0</v>
      </c>
      <c r="Q25" s="116">
        <v>0</v>
      </c>
      <c r="R25" s="116">
        <v>4247</v>
      </c>
      <c r="S25" s="117" t="s">
        <v>495</v>
      </c>
      <c r="T25" s="116">
        <v>0</v>
      </c>
      <c r="U25" s="116">
        <v>37296</v>
      </c>
      <c r="V25" s="116">
        <f>+SUM(D25,M25)</f>
        <v>2116010</v>
      </c>
      <c r="W25" s="116">
        <f>+SUM(E25,N25)</f>
        <v>270762</v>
      </c>
      <c r="X25" s="116">
        <f>+SUM(F25,O25)</f>
        <v>8275</v>
      </c>
      <c r="Y25" s="116">
        <f>+SUM(G25,P25)</f>
        <v>0</v>
      </c>
      <c r="Z25" s="116">
        <f>+SUM(H25,Q25)</f>
        <v>0</v>
      </c>
      <c r="AA25" s="116">
        <f>+SUM(I25,R25)</f>
        <v>28347</v>
      </c>
      <c r="AB25" s="117" t="str">
        <f>IF(+SUM(J25,S25)=0,"-",+SUM(J25,S25))</f>
        <v>-</v>
      </c>
      <c r="AC25" s="116">
        <f>+SUM(K25,T25)</f>
        <v>234140</v>
      </c>
      <c r="AD25" s="116">
        <f>+SUM(L25,U25)</f>
        <v>1845248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32713</v>
      </c>
      <c r="AM25" s="116">
        <f>SUM(AN25,AS25,AW25,AX25,BD25)</f>
        <v>1575707</v>
      </c>
      <c r="AN25" s="116">
        <f>SUM(AO25:AR25)</f>
        <v>99038</v>
      </c>
      <c r="AO25" s="116">
        <v>61898</v>
      </c>
      <c r="AP25" s="116">
        <v>37140</v>
      </c>
      <c r="AQ25" s="116">
        <v>0</v>
      </c>
      <c r="AR25" s="116">
        <v>0</v>
      </c>
      <c r="AS25" s="116">
        <f>SUM(AT25:AV25)</f>
        <v>167326</v>
      </c>
      <c r="AT25" s="116">
        <v>37069</v>
      </c>
      <c r="AU25" s="116">
        <v>130257</v>
      </c>
      <c r="AV25" s="116">
        <v>0</v>
      </c>
      <c r="AW25" s="116">
        <v>0</v>
      </c>
      <c r="AX25" s="116">
        <f>SUM(AY25:BB25)</f>
        <v>1309343</v>
      </c>
      <c r="AY25" s="116">
        <v>1034820</v>
      </c>
      <c r="AZ25" s="116">
        <v>210628</v>
      </c>
      <c r="BA25" s="116">
        <v>50670</v>
      </c>
      <c r="BB25" s="116">
        <v>13225</v>
      </c>
      <c r="BC25" s="116">
        <v>464400</v>
      </c>
      <c r="BD25" s="116">
        <v>0</v>
      </c>
      <c r="BE25" s="116">
        <v>1647</v>
      </c>
      <c r="BF25" s="116">
        <f>SUM(AE25,+AM25,+BE25)</f>
        <v>1577354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174</v>
      </c>
      <c r="BO25" s="116">
        <f>SUM(BP25,BU25,BY25,BZ25,CF25)</f>
        <v>24672</v>
      </c>
      <c r="BP25" s="116">
        <f>SUM(BQ25:BT25)</f>
        <v>9533</v>
      </c>
      <c r="BQ25" s="116">
        <v>9533</v>
      </c>
      <c r="BR25" s="116">
        <v>0</v>
      </c>
      <c r="BS25" s="116">
        <v>0</v>
      </c>
      <c r="BT25" s="116">
        <v>0</v>
      </c>
      <c r="BU25" s="116">
        <f>SUM(BV25:BX25)</f>
        <v>341</v>
      </c>
      <c r="BV25" s="116">
        <v>341</v>
      </c>
      <c r="BW25" s="116">
        <v>0</v>
      </c>
      <c r="BX25" s="116">
        <v>0</v>
      </c>
      <c r="BY25" s="116">
        <v>0</v>
      </c>
      <c r="BZ25" s="116">
        <f>SUM(CA25:CD25)</f>
        <v>14798</v>
      </c>
      <c r="CA25" s="116">
        <v>14798</v>
      </c>
      <c r="CB25" s="116">
        <v>0</v>
      </c>
      <c r="CC25" s="116">
        <v>0</v>
      </c>
      <c r="CD25" s="116">
        <v>0</v>
      </c>
      <c r="CE25" s="116">
        <v>16697</v>
      </c>
      <c r="CF25" s="116">
        <v>0</v>
      </c>
      <c r="CG25" s="116">
        <v>0</v>
      </c>
      <c r="CH25" s="116">
        <f>SUM(BG25,+BO25,+CG25)</f>
        <v>24672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32887</v>
      </c>
      <c r="CQ25" s="116">
        <f>SUM(AM25,+BO25)</f>
        <v>1600379</v>
      </c>
      <c r="CR25" s="116">
        <f>SUM(AN25,+BP25)</f>
        <v>108571</v>
      </c>
      <c r="CS25" s="116">
        <f>SUM(AO25,+BQ25)</f>
        <v>71431</v>
      </c>
      <c r="CT25" s="116">
        <f>SUM(AP25,+BR25)</f>
        <v>37140</v>
      </c>
      <c r="CU25" s="116">
        <f>SUM(AQ25,+BS25)</f>
        <v>0</v>
      </c>
      <c r="CV25" s="116">
        <f>SUM(AR25,+BT25)</f>
        <v>0</v>
      </c>
      <c r="CW25" s="116">
        <f>SUM(AS25,+BU25)</f>
        <v>167667</v>
      </c>
      <c r="CX25" s="116">
        <f>SUM(AT25,+BV25)</f>
        <v>37410</v>
      </c>
      <c r="CY25" s="116">
        <f>SUM(AU25,+BW25)</f>
        <v>130257</v>
      </c>
      <c r="CZ25" s="116">
        <f>SUM(AV25,+BX25)</f>
        <v>0</v>
      </c>
      <c r="DA25" s="116">
        <f>SUM(AW25,+BY25)</f>
        <v>0</v>
      </c>
      <c r="DB25" s="116">
        <f>SUM(AX25,+BZ25)</f>
        <v>1324141</v>
      </c>
      <c r="DC25" s="116">
        <f>SUM(AY25,+CA25)</f>
        <v>1049618</v>
      </c>
      <c r="DD25" s="116">
        <f>SUM(AZ25,+CB25)</f>
        <v>210628</v>
      </c>
      <c r="DE25" s="116">
        <f>SUM(BA25,+CC25)</f>
        <v>50670</v>
      </c>
      <c r="DF25" s="116">
        <f>SUM(BB25,+CD25)</f>
        <v>13225</v>
      </c>
      <c r="DG25" s="116">
        <f>SUM(BC25,+CE25)</f>
        <v>481097</v>
      </c>
      <c r="DH25" s="116">
        <f>SUM(BD25,+CF25)</f>
        <v>0</v>
      </c>
      <c r="DI25" s="116">
        <f>SUM(BE25,+CG25)</f>
        <v>1647</v>
      </c>
      <c r="DJ25" s="116">
        <f>SUM(BF25,+CH25)</f>
        <v>1602026</v>
      </c>
    </row>
    <row r="26" spans="1:114" ht="13.5" customHeight="1" x14ac:dyDescent="0.2">
      <c r="A26" s="114" t="s">
        <v>13</v>
      </c>
      <c r="B26" s="115" t="s">
        <v>378</v>
      </c>
      <c r="C26" s="114" t="s">
        <v>379</v>
      </c>
      <c r="D26" s="116">
        <f>SUM(E26,+L26)</f>
        <v>2368940</v>
      </c>
      <c r="E26" s="116">
        <f>SUM(F26:I26,K26)</f>
        <v>225031</v>
      </c>
      <c r="F26" s="116">
        <v>0</v>
      </c>
      <c r="G26" s="116">
        <v>0</v>
      </c>
      <c r="H26" s="116">
        <v>0</v>
      </c>
      <c r="I26" s="116">
        <v>45606</v>
      </c>
      <c r="J26" s="117" t="s">
        <v>495</v>
      </c>
      <c r="K26" s="116">
        <v>179425</v>
      </c>
      <c r="L26" s="116">
        <v>2143909</v>
      </c>
      <c r="M26" s="116">
        <f>SUM(N26,+U26)</f>
        <v>147422</v>
      </c>
      <c r="N26" s="116">
        <f>SUM(O26:R26,T26)</f>
        <v>35763</v>
      </c>
      <c r="O26" s="116">
        <v>14014</v>
      </c>
      <c r="P26" s="116">
        <v>8000</v>
      </c>
      <c r="Q26" s="116">
        <v>0</v>
      </c>
      <c r="R26" s="116">
        <v>13504</v>
      </c>
      <c r="S26" s="117" t="s">
        <v>495</v>
      </c>
      <c r="T26" s="116">
        <v>245</v>
      </c>
      <c r="U26" s="116">
        <v>111659</v>
      </c>
      <c r="V26" s="116">
        <f>+SUM(D26,M26)</f>
        <v>2516362</v>
      </c>
      <c r="W26" s="116">
        <f>+SUM(E26,N26)</f>
        <v>260794</v>
      </c>
      <c r="X26" s="116">
        <f>+SUM(F26,O26)</f>
        <v>14014</v>
      </c>
      <c r="Y26" s="116">
        <f>+SUM(G26,P26)</f>
        <v>8000</v>
      </c>
      <c r="Z26" s="116">
        <f>+SUM(H26,Q26)</f>
        <v>0</v>
      </c>
      <c r="AA26" s="116">
        <f>+SUM(I26,R26)</f>
        <v>59110</v>
      </c>
      <c r="AB26" s="117" t="str">
        <f>IF(+SUM(J26,S26)=0,"-",+SUM(J26,S26))</f>
        <v>-</v>
      </c>
      <c r="AC26" s="116">
        <f>+SUM(K26,T26)</f>
        <v>179670</v>
      </c>
      <c r="AD26" s="116">
        <f>+SUM(L26,U26)</f>
        <v>2255568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43886</v>
      </c>
      <c r="AM26" s="116">
        <f>SUM(AN26,AS26,AW26,AX26,BD26)</f>
        <v>1662215</v>
      </c>
      <c r="AN26" s="116">
        <f>SUM(AO26:AR26)</f>
        <v>459616</v>
      </c>
      <c r="AO26" s="116">
        <v>105298</v>
      </c>
      <c r="AP26" s="116">
        <v>315805</v>
      </c>
      <c r="AQ26" s="116">
        <v>38513</v>
      </c>
      <c r="AR26" s="116">
        <v>0</v>
      </c>
      <c r="AS26" s="116">
        <f>SUM(AT26:AV26)</f>
        <v>138640</v>
      </c>
      <c r="AT26" s="116">
        <v>26465</v>
      </c>
      <c r="AU26" s="116">
        <v>85903</v>
      </c>
      <c r="AV26" s="116">
        <v>26272</v>
      </c>
      <c r="AW26" s="116">
        <v>0</v>
      </c>
      <c r="AX26" s="116">
        <f>SUM(AY26:BB26)</f>
        <v>1063959</v>
      </c>
      <c r="AY26" s="116">
        <v>801824</v>
      </c>
      <c r="AZ26" s="116">
        <v>262135</v>
      </c>
      <c r="BA26" s="116">
        <v>0</v>
      </c>
      <c r="BB26" s="116">
        <v>0</v>
      </c>
      <c r="BC26" s="116">
        <v>623005</v>
      </c>
      <c r="BD26" s="116">
        <v>0</v>
      </c>
      <c r="BE26" s="116">
        <v>39834</v>
      </c>
      <c r="BF26" s="116">
        <f>SUM(AE26,+AM26,+BE26)</f>
        <v>1702049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566</v>
      </c>
      <c r="BO26" s="116">
        <f>SUM(BP26,BU26,BY26,BZ26,CF26)</f>
        <v>63513</v>
      </c>
      <c r="BP26" s="116">
        <f>SUM(BQ26:BT26)</f>
        <v>25653</v>
      </c>
      <c r="BQ26" s="116">
        <v>25653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37860</v>
      </c>
      <c r="CA26" s="116">
        <v>37409</v>
      </c>
      <c r="CB26" s="116">
        <v>0</v>
      </c>
      <c r="CC26" s="116">
        <v>0</v>
      </c>
      <c r="CD26" s="116">
        <v>451</v>
      </c>
      <c r="CE26" s="116">
        <v>54413</v>
      </c>
      <c r="CF26" s="116">
        <v>0</v>
      </c>
      <c r="CG26" s="116">
        <v>28930</v>
      </c>
      <c r="CH26" s="116">
        <f>SUM(BG26,+BO26,+CG26)</f>
        <v>92443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44452</v>
      </c>
      <c r="CQ26" s="116">
        <f>SUM(AM26,+BO26)</f>
        <v>1725728</v>
      </c>
      <c r="CR26" s="116">
        <f>SUM(AN26,+BP26)</f>
        <v>485269</v>
      </c>
      <c r="CS26" s="116">
        <f>SUM(AO26,+BQ26)</f>
        <v>130951</v>
      </c>
      <c r="CT26" s="116">
        <f>SUM(AP26,+BR26)</f>
        <v>315805</v>
      </c>
      <c r="CU26" s="116">
        <f>SUM(AQ26,+BS26)</f>
        <v>38513</v>
      </c>
      <c r="CV26" s="116">
        <f>SUM(AR26,+BT26)</f>
        <v>0</v>
      </c>
      <c r="CW26" s="116">
        <f>SUM(AS26,+BU26)</f>
        <v>138640</v>
      </c>
      <c r="CX26" s="116">
        <f>SUM(AT26,+BV26)</f>
        <v>26465</v>
      </c>
      <c r="CY26" s="116">
        <f>SUM(AU26,+BW26)</f>
        <v>85903</v>
      </c>
      <c r="CZ26" s="116">
        <f>SUM(AV26,+BX26)</f>
        <v>26272</v>
      </c>
      <c r="DA26" s="116">
        <f>SUM(AW26,+BY26)</f>
        <v>0</v>
      </c>
      <c r="DB26" s="116">
        <f>SUM(AX26,+BZ26)</f>
        <v>1101819</v>
      </c>
      <c r="DC26" s="116">
        <f>SUM(AY26,+CA26)</f>
        <v>839233</v>
      </c>
      <c r="DD26" s="116">
        <f>SUM(AZ26,+CB26)</f>
        <v>262135</v>
      </c>
      <c r="DE26" s="116">
        <f>SUM(BA26,+CC26)</f>
        <v>0</v>
      </c>
      <c r="DF26" s="116">
        <f>SUM(BB26,+CD26)</f>
        <v>451</v>
      </c>
      <c r="DG26" s="116">
        <f>SUM(BC26,+CE26)</f>
        <v>677418</v>
      </c>
      <c r="DH26" s="116">
        <f>SUM(BD26,+CF26)</f>
        <v>0</v>
      </c>
      <c r="DI26" s="116">
        <f>SUM(BE26,+CG26)</f>
        <v>68764</v>
      </c>
      <c r="DJ26" s="116">
        <f>SUM(BF26,+CH26)</f>
        <v>1794492</v>
      </c>
    </row>
    <row r="27" spans="1:114" ht="13.5" customHeight="1" x14ac:dyDescent="0.2">
      <c r="A27" s="114" t="s">
        <v>13</v>
      </c>
      <c r="B27" s="115" t="s">
        <v>380</v>
      </c>
      <c r="C27" s="114" t="s">
        <v>381</v>
      </c>
      <c r="D27" s="116">
        <f>SUM(E27,+L27)</f>
        <v>865939</v>
      </c>
      <c r="E27" s="116">
        <f>SUM(F27:I27,K27)</f>
        <v>34822</v>
      </c>
      <c r="F27" s="116">
        <v>0</v>
      </c>
      <c r="G27" s="116">
        <v>0</v>
      </c>
      <c r="H27" s="116">
        <v>0</v>
      </c>
      <c r="I27" s="116">
        <v>24803</v>
      </c>
      <c r="J27" s="117" t="s">
        <v>495</v>
      </c>
      <c r="K27" s="116">
        <v>10019</v>
      </c>
      <c r="L27" s="116">
        <v>831117</v>
      </c>
      <c r="M27" s="116">
        <f>SUM(N27,+U27)</f>
        <v>26649</v>
      </c>
      <c r="N27" s="116">
        <f>SUM(O27:R27,T27)</f>
        <v>537</v>
      </c>
      <c r="O27" s="116">
        <v>0</v>
      </c>
      <c r="P27" s="116">
        <v>0</v>
      </c>
      <c r="Q27" s="116">
        <v>0</v>
      </c>
      <c r="R27" s="116">
        <v>537</v>
      </c>
      <c r="S27" s="117" t="s">
        <v>495</v>
      </c>
      <c r="T27" s="116">
        <v>0</v>
      </c>
      <c r="U27" s="116">
        <v>26112</v>
      </c>
      <c r="V27" s="116">
        <f>+SUM(D27,M27)</f>
        <v>892588</v>
      </c>
      <c r="W27" s="116">
        <f>+SUM(E27,N27)</f>
        <v>35359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25340</v>
      </c>
      <c r="AB27" s="117" t="str">
        <f>IF(+SUM(J27,S27)=0,"-",+SUM(J27,S27))</f>
        <v>-</v>
      </c>
      <c r="AC27" s="116">
        <f>+SUM(K27,T27)</f>
        <v>10019</v>
      </c>
      <c r="AD27" s="116">
        <f>+SUM(L27,U27)</f>
        <v>857229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352712</v>
      </c>
      <c r="AN27" s="116">
        <f>SUM(AO27:AR27)</f>
        <v>14827</v>
      </c>
      <c r="AO27" s="116">
        <v>14827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337885</v>
      </c>
      <c r="AY27" s="116">
        <v>334805</v>
      </c>
      <c r="AZ27" s="116">
        <v>0</v>
      </c>
      <c r="BA27" s="116">
        <v>0</v>
      </c>
      <c r="BB27" s="116">
        <v>3080</v>
      </c>
      <c r="BC27" s="116">
        <v>513227</v>
      </c>
      <c r="BD27" s="116">
        <v>0</v>
      </c>
      <c r="BE27" s="116">
        <v>0</v>
      </c>
      <c r="BF27" s="116">
        <f>SUM(AE27,+AM27,+BE27)</f>
        <v>352712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10776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10776</v>
      </c>
      <c r="CA27" s="116">
        <v>9872</v>
      </c>
      <c r="CB27" s="116">
        <v>0</v>
      </c>
      <c r="CC27" s="116">
        <v>0</v>
      </c>
      <c r="CD27" s="116">
        <v>904</v>
      </c>
      <c r="CE27" s="116">
        <v>15873</v>
      </c>
      <c r="CF27" s="116">
        <v>0</v>
      </c>
      <c r="CG27" s="116">
        <v>0</v>
      </c>
      <c r="CH27" s="116">
        <f>SUM(BG27,+BO27,+CG27)</f>
        <v>10776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363488</v>
      </c>
      <c r="CR27" s="116">
        <f>SUM(AN27,+BP27)</f>
        <v>14827</v>
      </c>
      <c r="CS27" s="116">
        <f>SUM(AO27,+BQ27)</f>
        <v>14827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348661</v>
      </c>
      <c r="DC27" s="116">
        <f>SUM(AY27,+CA27)</f>
        <v>344677</v>
      </c>
      <c r="DD27" s="116">
        <f>SUM(AZ27,+CB27)</f>
        <v>0</v>
      </c>
      <c r="DE27" s="116">
        <f>SUM(BA27,+CC27)</f>
        <v>0</v>
      </c>
      <c r="DF27" s="116">
        <f>SUM(BB27,+CD27)</f>
        <v>3984</v>
      </c>
      <c r="DG27" s="116">
        <f>SUM(BC27,+CE27)</f>
        <v>529100</v>
      </c>
      <c r="DH27" s="116">
        <f>SUM(BD27,+CF27)</f>
        <v>0</v>
      </c>
      <c r="DI27" s="116">
        <f>SUM(BE27,+CG27)</f>
        <v>0</v>
      </c>
      <c r="DJ27" s="116">
        <f>SUM(BF27,+CH27)</f>
        <v>363488</v>
      </c>
    </row>
    <row r="28" spans="1:114" ht="13.5" customHeight="1" x14ac:dyDescent="0.2">
      <c r="A28" s="114" t="s">
        <v>13</v>
      </c>
      <c r="B28" s="115" t="s">
        <v>384</v>
      </c>
      <c r="C28" s="114" t="s">
        <v>385</v>
      </c>
      <c r="D28" s="116">
        <f>SUM(E28,+L28)</f>
        <v>1312092</v>
      </c>
      <c r="E28" s="116">
        <f>SUM(F28:I28,K28)</f>
        <v>64060</v>
      </c>
      <c r="F28" s="116">
        <v>0</v>
      </c>
      <c r="G28" s="116">
        <v>0</v>
      </c>
      <c r="H28" s="116">
        <v>0</v>
      </c>
      <c r="I28" s="116">
        <v>43648</v>
      </c>
      <c r="J28" s="117" t="s">
        <v>495</v>
      </c>
      <c r="K28" s="116">
        <v>20412</v>
      </c>
      <c r="L28" s="116">
        <v>1248032</v>
      </c>
      <c r="M28" s="116">
        <f>SUM(N28,+U28)</f>
        <v>32979</v>
      </c>
      <c r="N28" s="116">
        <f>SUM(O28:R28,T28)</f>
        <v>691</v>
      </c>
      <c r="O28" s="116">
        <v>0</v>
      </c>
      <c r="P28" s="116">
        <v>0</v>
      </c>
      <c r="Q28" s="116">
        <v>0</v>
      </c>
      <c r="R28" s="116">
        <v>691</v>
      </c>
      <c r="S28" s="117" t="s">
        <v>495</v>
      </c>
      <c r="T28" s="116">
        <v>0</v>
      </c>
      <c r="U28" s="116">
        <v>32288</v>
      </c>
      <c r="V28" s="116">
        <f>+SUM(D28,M28)</f>
        <v>1345071</v>
      </c>
      <c r="W28" s="116">
        <f>+SUM(E28,N28)</f>
        <v>64751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44339</v>
      </c>
      <c r="AB28" s="117" t="str">
        <f>IF(+SUM(J28,S28)=0,"-",+SUM(J28,S28))</f>
        <v>-</v>
      </c>
      <c r="AC28" s="116">
        <f>+SUM(K28,T28)</f>
        <v>20412</v>
      </c>
      <c r="AD28" s="116">
        <f>+SUM(L28,U28)</f>
        <v>1280320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609430</v>
      </c>
      <c r="AN28" s="116">
        <f>SUM(AO28:AR28)</f>
        <v>35342</v>
      </c>
      <c r="AO28" s="116">
        <v>35342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574088</v>
      </c>
      <c r="AY28" s="116">
        <v>568724</v>
      </c>
      <c r="AZ28" s="116">
        <v>0</v>
      </c>
      <c r="BA28" s="116">
        <v>0</v>
      </c>
      <c r="BB28" s="116">
        <v>5364</v>
      </c>
      <c r="BC28" s="116">
        <v>702662</v>
      </c>
      <c r="BD28" s="116">
        <v>0</v>
      </c>
      <c r="BE28" s="116">
        <v>0</v>
      </c>
      <c r="BF28" s="116">
        <f>SUM(AE28,+AM28,+BE28)</f>
        <v>609430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11247</v>
      </c>
      <c r="BP28" s="116">
        <f>SUM(BQ28:BT28)</f>
        <v>8282</v>
      </c>
      <c r="BQ28" s="116">
        <v>8282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2965</v>
      </c>
      <c r="CA28" s="116">
        <v>1917</v>
      </c>
      <c r="CB28" s="116">
        <v>0</v>
      </c>
      <c r="CC28" s="116">
        <v>0</v>
      </c>
      <c r="CD28" s="116">
        <v>1048</v>
      </c>
      <c r="CE28" s="116">
        <v>21732</v>
      </c>
      <c r="CF28" s="116">
        <v>0</v>
      </c>
      <c r="CG28" s="116">
        <v>0</v>
      </c>
      <c r="CH28" s="116">
        <f>SUM(BG28,+BO28,+CG28)</f>
        <v>11247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620677</v>
      </c>
      <c r="CR28" s="116">
        <f>SUM(AN28,+BP28)</f>
        <v>43624</v>
      </c>
      <c r="CS28" s="116">
        <f>SUM(AO28,+BQ28)</f>
        <v>43624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577053</v>
      </c>
      <c r="DC28" s="116">
        <f>SUM(AY28,+CA28)</f>
        <v>570641</v>
      </c>
      <c r="DD28" s="116">
        <f>SUM(AZ28,+CB28)</f>
        <v>0</v>
      </c>
      <c r="DE28" s="116">
        <f>SUM(BA28,+CC28)</f>
        <v>0</v>
      </c>
      <c r="DF28" s="116">
        <f>SUM(BB28,+CD28)</f>
        <v>6412</v>
      </c>
      <c r="DG28" s="116">
        <f>SUM(BC28,+CE28)</f>
        <v>724394</v>
      </c>
      <c r="DH28" s="116">
        <f>SUM(BD28,+CF28)</f>
        <v>0</v>
      </c>
      <c r="DI28" s="116">
        <f>SUM(BE28,+CG28)</f>
        <v>0</v>
      </c>
      <c r="DJ28" s="116">
        <f>SUM(BF28,+CH28)</f>
        <v>620677</v>
      </c>
    </row>
    <row r="29" spans="1:114" ht="13.5" customHeight="1" x14ac:dyDescent="0.2">
      <c r="A29" s="114" t="s">
        <v>13</v>
      </c>
      <c r="B29" s="115" t="s">
        <v>386</v>
      </c>
      <c r="C29" s="114" t="s">
        <v>387</v>
      </c>
      <c r="D29" s="116">
        <f>SUM(E29,+L29)</f>
        <v>1851859</v>
      </c>
      <c r="E29" s="116">
        <f>SUM(F29:I29,K29)</f>
        <v>367016</v>
      </c>
      <c r="F29" s="116">
        <v>594</v>
      </c>
      <c r="G29" s="116">
        <v>0</v>
      </c>
      <c r="H29" s="116">
        <v>0</v>
      </c>
      <c r="I29" s="116">
        <v>220888</v>
      </c>
      <c r="J29" s="117" t="s">
        <v>495</v>
      </c>
      <c r="K29" s="116">
        <v>145534</v>
      </c>
      <c r="L29" s="116">
        <v>1484843</v>
      </c>
      <c r="M29" s="116">
        <f>SUM(N29,+U29)</f>
        <v>164385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495</v>
      </c>
      <c r="T29" s="116">
        <v>0</v>
      </c>
      <c r="U29" s="116">
        <v>164385</v>
      </c>
      <c r="V29" s="116">
        <f>+SUM(D29,M29)</f>
        <v>2016244</v>
      </c>
      <c r="W29" s="116">
        <f>+SUM(E29,N29)</f>
        <v>367016</v>
      </c>
      <c r="X29" s="116">
        <f>+SUM(F29,O29)</f>
        <v>594</v>
      </c>
      <c r="Y29" s="116">
        <f>+SUM(G29,P29)</f>
        <v>0</v>
      </c>
      <c r="Z29" s="116">
        <f>+SUM(H29,Q29)</f>
        <v>0</v>
      </c>
      <c r="AA29" s="116">
        <f>+SUM(I29,R29)</f>
        <v>220888</v>
      </c>
      <c r="AB29" s="117" t="str">
        <f>IF(+SUM(J29,S29)=0,"-",+SUM(J29,S29))</f>
        <v>-</v>
      </c>
      <c r="AC29" s="116">
        <f>+SUM(K29,T29)</f>
        <v>145534</v>
      </c>
      <c r="AD29" s="116">
        <f>+SUM(L29,U29)</f>
        <v>1649228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1779949</v>
      </c>
      <c r="AN29" s="116">
        <f>SUM(AO29:AR29)</f>
        <v>73796</v>
      </c>
      <c r="AO29" s="116">
        <v>73796</v>
      </c>
      <c r="AP29" s="116">
        <v>0</v>
      </c>
      <c r="AQ29" s="116">
        <v>0</v>
      </c>
      <c r="AR29" s="116">
        <v>0</v>
      </c>
      <c r="AS29" s="116">
        <f>SUM(AT29:AV29)</f>
        <v>529273</v>
      </c>
      <c r="AT29" s="116">
        <v>8283</v>
      </c>
      <c r="AU29" s="116">
        <v>506579</v>
      </c>
      <c r="AV29" s="116">
        <v>14411</v>
      </c>
      <c r="AW29" s="116">
        <v>0</v>
      </c>
      <c r="AX29" s="116">
        <f>SUM(AY29:BB29)</f>
        <v>1175032</v>
      </c>
      <c r="AY29" s="116">
        <v>588016</v>
      </c>
      <c r="AZ29" s="116">
        <v>460201</v>
      </c>
      <c r="BA29" s="116">
        <v>126815</v>
      </c>
      <c r="BB29" s="116">
        <v>0</v>
      </c>
      <c r="BC29" s="116">
        <v>0</v>
      </c>
      <c r="BD29" s="116">
        <v>1848</v>
      </c>
      <c r="BE29" s="116">
        <v>71910</v>
      </c>
      <c r="BF29" s="116">
        <f>SUM(AE29,+AM29,+BE29)</f>
        <v>1851859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2952</v>
      </c>
      <c r="BP29" s="116">
        <f>SUM(BQ29:BT29)</f>
        <v>2952</v>
      </c>
      <c r="BQ29" s="116">
        <v>2952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160287</v>
      </c>
      <c r="CF29" s="116">
        <v>0</v>
      </c>
      <c r="CG29" s="116">
        <v>1146</v>
      </c>
      <c r="CH29" s="116">
        <f>SUM(BG29,+BO29,+CG29)</f>
        <v>4098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1782901</v>
      </c>
      <c r="CR29" s="116">
        <f>SUM(AN29,+BP29)</f>
        <v>76748</v>
      </c>
      <c r="CS29" s="116">
        <f>SUM(AO29,+BQ29)</f>
        <v>76748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529273</v>
      </c>
      <c r="CX29" s="116">
        <f>SUM(AT29,+BV29)</f>
        <v>8283</v>
      </c>
      <c r="CY29" s="116">
        <f>SUM(AU29,+BW29)</f>
        <v>506579</v>
      </c>
      <c r="CZ29" s="116">
        <f>SUM(AV29,+BX29)</f>
        <v>14411</v>
      </c>
      <c r="DA29" s="116">
        <f>SUM(AW29,+BY29)</f>
        <v>0</v>
      </c>
      <c r="DB29" s="116">
        <f>SUM(AX29,+BZ29)</f>
        <v>1175032</v>
      </c>
      <c r="DC29" s="116">
        <f>SUM(AY29,+CA29)</f>
        <v>588016</v>
      </c>
      <c r="DD29" s="116">
        <f>SUM(AZ29,+CB29)</f>
        <v>460201</v>
      </c>
      <c r="DE29" s="116">
        <f>SUM(BA29,+CC29)</f>
        <v>126815</v>
      </c>
      <c r="DF29" s="116">
        <f>SUM(BB29,+CD29)</f>
        <v>0</v>
      </c>
      <c r="DG29" s="116">
        <f>SUM(BC29,+CE29)</f>
        <v>160287</v>
      </c>
      <c r="DH29" s="116">
        <f>SUM(BD29,+CF29)</f>
        <v>1848</v>
      </c>
      <c r="DI29" s="116">
        <f>SUM(BE29,+CG29)</f>
        <v>73056</v>
      </c>
      <c r="DJ29" s="116">
        <f>SUM(BF29,+CH29)</f>
        <v>1855957</v>
      </c>
    </row>
    <row r="30" spans="1:114" ht="13.5" customHeight="1" x14ac:dyDescent="0.2">
      <c r="A30" s="114" t="s">
        <v>13</v>
      </c>
      <c r="B30" s="115" t="s">
        <v>390</v>
      </c>
      <c r="C30" s="114" t="s">
        <v>391</v>
      </c>
      <c r="D30" s="116">
        <f>SUM(E30,+L30)</f>
        <v>1833358</v>
      </c>
      <c r="E30" s="116">
        <f>SUM(F30:I30,K30)</f>
        <v>501019</v>
      </c>
      <c r="F30" s="116">
        <v>0</v>
      </c>
      <c r="G30" s="116">
        <v>0</v>
      </c>
      <c r="H30" s="116">
        <v>296300</v>
      </c>
      <c r="I30" s="116">
        <v>166980</v>
      </c>
      <c r="J30" s="117" t="s">
        <v>495</v>
      </c>
      <c r="K30" s="116">
        <v>37739</v>
      </c>
      <c r="L30" s="116">
        <v>1332339</v>
      </c>
      <c r="M30" s="116">
        <f>SUM(N30,+U30)</f>
        <v>24327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495</v>
      </c>
      <c r="T30" s="116">
        <v>0</v>
      </c>
      <c r="U30" s="116">
        <v>24327</v>
      </c>
      <c r="V30" s="116">
        <f>+SUM(D30,M30)</f>
        <v>1857685</v>
      </c>
      <c r="W30" s="116">
        <f>+SUM(E30,N30)</f>
        <v>501019</v>
      </c>
      <c r="X30" s="116">
        <f>+SUM(F30,O30)</f>
        <v>0</v>
      </c>
      <c r="Y30" s="116">
        <f>+SUM(G30,P30)</f>
        <v>0</v>
      </c>
      <c r="Z30" s="116">
        <f>+SUM(H30,Q30)</f>
        <v>296300</v>
      </c>
      <c r="AA30" s="116">
        <f>+SUM(I30,R30)</f>
        <v>166980</v>
      </c>
      <c r="AB30" s="117" t="str">
        <f>IF(+SUM(J30,S30)=0,"-",+SUM(J30,S30))</f>
        <v>-</v>
      </c>
      <c r="AC30" s="116">
        <f>+SUM(K30,T30)</f>
        <v>37739</v>
      </c>
      <c r="AD30" s="116">
        <f>+SUM(L30,U30)</f>
        <v>1356666</v>
      </c>
      <c r="AE30" s="116">
        <f>SUM(AF30,+AK30)</f>
        <v>398788</v>
      </c>
      <c r="AF30" s="116">
        <f>SUM(AG30:AJ30)</f>
        <v>397904</v>
      </c>
      <c r="AG30" s="116">
        <v>0</v>
      </c>
      <c r="AH30" s="116">
        <v>397904</v>
      </c>
      <c r="AI30" s="116">
        <v>0</v>
      </c>
      <c r="AJ30" s="116">
        <v>0</v>
      </c>
      <c r="AK30" s="116">
        <v>884</v>
      </c>
      <c r="AL30" s="116">
        <v>72835</v>
      </c>
      <c r="AM30" s="116">
        <f>SUM(AN30,AS30,AW30,AX30,BD30)</f>
        <v>1345241</v>
      </c>
      <c r="AN30" s="116">
        <f>SUM(AO30:AR30)</f>
        <v>82175</v>
      </c>
      <c r="AO30" s="116">
        <v>82175</v>
      </c>
      <c r="AP30" s="116">
        <v>0</v>
      </c>
      <c r="AQ30" s="116">
        <v>0</v>
      </c>
      <c r="AR30" s="116">
        <v>0</v>
      </c>
      <c r="AS30" s="116">
        <f>SUM(AT30:AV30)</f>
        <v>222234</v>
      </c>
      <c r="AT30" s="116">
        <v>0</v>
      </c>
      <c r="AU30" s="116">
        <v>222234</v>
      </c>
      <c r="AV30" s="116">
        <v>0</v>
      </c>
      <c r="AW30" s="116">
        <v>0</v>
      </c>
      <c r="AX30" s="116">
        <f>SUM(AY30:BB30)</f>
        <v>1035414</v>
      </c>
      <c r="AY30" s="116">
        <v>575136</v>
      </c>
      <c r="AZ30" s="116">
        <v>398077</v>
      </c>
      <c r="BA30" s="116">
        <v>43463</v>
      </c>
      <c r="BB30" s="116">
        <v>18738</v>
      </c>
      <c r="BC30" s="116">
        <v>11553</v>
      </c>
      <c r="BD30" s="116">
        <v>5418</v>
      </c>
      <c r="BE30" s="116">
        <v>4941</v>
      </c>
      <c r="BF30" s="116">
        <f>SUM(AE30,+AM30,+BE30)</f>
        <v>1748970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24327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398788</v>
      </c>
      <c r="CJ30" s="116">
        <f>SUM(AF30,+BH30)</f>
        <v>397904</v>
      </c>
      <c r="CK30" s="116">
        <f>SUM(AG30,+BI30)</f>
        <v>0</v>
      </c>
      <c r="CL30" s="116">
        <f>SUM(AH30,+BJ30)</f>
        <v>397904</v>
      </c>
      <c r="CM30" s="116">
        <f>SUM(AI30,+BK30)</f>
        <v>0</v>
      </c>
      <c r="CN30" s="116">
        <f>SUM(AJ30,+BL30)</f>
        <v>0</v>
      </c>
      <c r="CO30" s="116">
        <f>SUM(AK30,+BM30)</f>
        <v>884</v>
      </c>
      <c r="CP30" s="116">
        <f>SUM(AL30,+BN30)</f>
        <v>72835</v>
      </c>
      <c r="CQ30" s="116">
        <f>SUM(AM30,+BO30)</f>
        <v>1345241</v>
      </c>
      <c r="CR30" s="116">
        <f>SUM(AN30,+BP30)</f>
        <v>82175</v>
      </c>
      <c r="CS30" s="116">
        <f>SUM(AO30,+BQ30)</f>
        <v>82175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222234</v>
      </c>
      <c r="CX30" s="116">
        <f>SUM(AT30,+BV30)</f>
        <v>0</v>
      </c>
      <c r="CY30" s="116">
        <f>SUM(AU30,+BW30)</f>
        <v>222234</v>
      </c>
      <c r="CZ30" s="116">
        <f>SUM(AV30,+BX30)</f>
        <v>0</v>
      </c>
      <c r="DA30" s="116">
        <f>SUM(AW30,+BY30)</f>
        <v>0</v>
      </c>
      <c r="DB30" s="116">
        <f>SUM(AX30,+BZ30)</f>
        <v>1035414</v>
      </c>
      <c r="DC30" s="116">
        <f>SUM(AY30,+CA30)</f>
        <v>575136</v>
      </c>
      <c r="DD30" s="116">
        <f>SUM(AZ30,+CB30)</f>
        <v>398077</v>
      </c>
      <c r="DE30" s="116">
        <f>SUM(BA30,+CC30)</f>
        <v>43463</v>
      </c>
      <c r="DF30" s="116">
        <f>SUM(BB30,+CD30)</f>
        <v>18738</v>
      </c>
      <c r="DG30" s="116">
        <f>SUM(BC30,+CE30)</f>
        <v>35880</v>
      </c>
      <c r="DH30" s="116">
        <f>SUM(BD30,+CF30)</f>
        <v>5418</v>
      </c>
      <c r="DI30" s="116">
        <f>SUM(BE30,+CG30)</f>
        <v>4941</v>
      </c>
      <c r="DJ30" s="116">
        <f>SUM(BF30,+CH30)</f>
        <v>1748970</v>
      </c>
    </row>
    <row r="31" spans="1:114" ht="13.5" customHeight="1" x14ac:dyDescent="0.2">
      <c r="A31" s="114" t="s">
        <v>13</v>
      </c>
      <c r="B31" s="115" t="s">
        <v>396</v>
      </c>
      <c r="C31" s="114" t="s">
        <v>397</v>
      </c>
      <c r="D31" s="116">
        <f>SUM(E31,+L31)</f>
        <v>957640</v>
      </c>
      <c r="E31" s="116">
        <f>SUM(F31:I31,K31)</f>
        <v>54423</v>
      </c>
      <c r="F31" s="116">
        <v>0</v>
      </c>
      <c r="G31" s="116">
        <v>0</v>
      </c>
      <c r="H31" s="116">
        <v>0</v>
      </c>
      <c r="I31" s="116">
        <v>11904</v>
      </c>
      <c r="J31" s="117" t="s">
        <v>495</v>
      </c>
      <c r="K31" s="116">
        <v>42519</v>
      </c>
      <c r="L31" s="116">
        <v>903217</v>
      </c>
      <c r="M31" s="116">
        <f>SUM(N31,+U31)</f>
        <v>13253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495</v>
      </c>
      <c r="T31" s="116">
        <v>0</v>
      </c>
      <c r="U31" s="116">
        <v>13253</v>
      </c>
      <c r="V31" s="116">
        <f>+SUM(D31,M31)</f>
        <v>970893</v>
      </c>
      <c r="W31" s="116">
        <f>+SUM(E31,N31)</f>
        <v>54423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11904</v>
      </c>
      <c r="AB31" s="117" t="str">
        <f>IF(+SUM(J31,S31)=0,"-",+SUM(J31,S31))</f>
        <v>-</v>
      </c>
      <c r="AC31" s="116">
        <f>+SUM(K31,T31)</f>
        <v>42519</v>
      </c>
      <c r="AD31" s="116">
        <f>+SUM(L31,U31)</f>
        <v>916470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307337</v>
      </c>
      <c r="AN31" s="116">
        <f>SUM(AO31:AR31)</f>
        <v>22119</v>
      </c>
      <c r="AO31" s="116">
        <v>22119</v>
      </c>
      <c r="AP31" s="116">
        <v>0</v>
      </c>
      <c r="AQ31" s="116">
        <v>0</v>
      </c>
      <c r="AR31" s="116">
        <v>0</v>
      </c>
      <c r="AS31" s="116">
        <f>SUM(AT31:AV31)</f>
        <v>5626</v>
      </c>
      <c r="AT31" s="116">
        <v>5626</v>
      </c>
      <c r="AU31" s="116">
        <v>0</v>
      </c>
      <c r="AV31" s="116">
        <v>0</v>
      </c>
      <c r="AW31" s="116">
        <v>0</v>
      </c>
      <c r="AX31" s="116">
        <f>SUM(AY31:BB31)</f>
        <v>279581</v>
      </c>
      <c r="AY31" s="116">
        <v>279581</v>
      </c>
      <c r="AZ31" s="116">
        <v>0</v>
      </c>
      <c r="BA31" s="116">
        <v>0</v>
      </c>
      <c r="BB31" s="116">
        <v>0</v>
      </c>
      <c r="BC31" s="116">
        <v>648226</v>
      </c>
      <c r="BD31" s="116">
        <v>11</v>
      </c>
      <c r="BE31" s="116">
        <v>2077</v>
      </c>
      <c r="BF31" s="116">
        <f>SUM(AE31,+AM31,+BE31)</f>
        <v>309414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13253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307337</v>
      </c>
      <c r="CR31" s="116">
        <f>SUM(AN31,+BP31)</f>
        <v>22119</v>
      </c>
      <c r="CS31" s="116">
        <f>SUM(AO31,+BQ31)</f>
        <v>22119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5626</v>
      </c>
      <c r="CX31" s="116">
        <f>SUM(AT31,+BV31)</f>
        <v>5626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279581</v>
      </c>
      <c r="DC31" s="116">
        <f>SUM(AY31,+CA31)</f>
        <v>279581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661479</v>
      </c>
      <c r="DH31" s="116">
        <f>SUM(BD31,+CF31)</f>
        <v>11</v>
      </c>
      <c r="DI31" s="116">
        <f>SUM(BE31,+CG31)</f>
        <v>2077</v>
      </c>
      <c r="DJ31" s="116">
        <f>SUM(BF31,+CH31)</f>
        <v>309414</v>
      </c>
    </row>
    <row r="32" spans="1:114" ht="13.5" customHeight="1" x14ac:dyDescent="0.2">
      <c r="A32" s="114" t="s">
        <v>13</v>
      </c>
      <c r="B32" s="115" t="s">
        <v>400</v>
      </c>
      <c r="C32" s="114" t="s">
        <v>401</v>
      </c>
      <c r="D32" s="116">
        <f>SUM(E32,+L32)</f>
        <v>1305389</v>
      </c>
      <c r="E32" s="116">
        <f>SUM(F32:I32,K32)</f>
        <v>101784</v>
      </c>
      <c r="F32" s="116">
        <v>0</v>
      </c>
      <c r="G32" s="116">
        <v>0</v>
      </c>
      <c r="H32" s="116">
        <v>0</v>
      </c>
      <c r="I32" s="116">
        <v>101769</v>
      </c>
      <c r="J32" s="117" t="s">
        <v>495</v>
      </c>
      <c r="K32" s="116">
        <v>15</v>
      </c>
      <c r="L32" s="116">
        <v>1203605</v>
      </c>
      <c r="M32" s="116">
        <f>SUM(N32,+U32)</f>
        <v>22499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495</v>
      </c>
      <c r="T32" s="116">
        <v>0</v>
      </c>
      <c r="U32" s="116">
        <v>22499</v>
      </c>
      <c r="V32" s="116">
        <f>+SUM(D32,M32)</f>
        <v>1327888</v>
      </c>
      <c r="W32" s="116">
        <f>+SUM(E32,N32)</f>
        <v>101784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101769</v>
      </c>
      <c r="AB32" s="117" t="str">
        <f>IF(+SUM(J32,S32)=0,"-",+SUM(J32,S32))</f>
        <v>-</v>
      </c>
      <c r="AC32" s="116">
        <f>+SUM(K32,T32)</f>
        <v>15</v>
      </c>
      <c r="AD32" s="116">
        <f>+SUM(L32,U32)</f>
        <v>1226104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250075</v>
      </c>
      <c r="AM32" s="116">
        <f>SUM(AN32,AS32,AW32,AX32,BD32)</f>
        <v>1015648</v>
      </c>
      <c r="AN32" s="116">
        <f>SUM(AO32:AR32)</f>
        <v>66131</v>
      </c>
      <c r="AO32" s="116">
        <v>66131</v>
      </c>
      <c r="AP32" s="116">
        <v>0</v>
      </c>
      <c r="AQ32" s="116">
        <v>0</v>
      </c>
      <c r="AR32" s="116">
        <v>0</v>
      </c>
      <c r="AS32" s="116">
        <f>SUM(AT32:AV32)</f>
        <v>250255</v>
      </c>
      <c r="AT32" s="116">
        <v>0</v>
      </c>
      <c r="AU32" s="116">
        <v>250255</v>
      </c>
      <c r="AV32" s="116">
        <v>0</v>
      </c>
      <c r="AW32" s="116">
        <v>0</v>
      </c>
      <c r="AX32" s="116">
        <f>SUM(AY32:BB32)</f>
        <v>699262</v>
      </c>
      <c r="AY32" s="116">
        <v>313817</v>
      </c>
      <c r="AZ32" s="116">
        <v>348517</v>
      </c>
      <c r="BA32" s="116">
        <v>36928</v>
      </c>
      <c r="BB32" s="116">
        <v>0</v>
      </c>
      <c r="BC32" s="116">
        <v>39666</v>
      </c>
      <c r="BD32" s="116">
        <v>0</v>
      </c>
      <c r="BE32" s="116">
        <v>0</v>
      </c>
      <c r="BF32" s="116">
        <f>SUM(AE32,+AM32,+BE32)</f>
        <v>1015648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3475</v>
      </c>
      <c r="BP32" s="116">
        <f>SUM(BQ32:BT32)</f>
        <v>3475</v>
      </c>
      <c r="BQ32" s="116">
        <v>3475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19024</v>
      </c>
      <c r="CF32" s="116">
        <v>0</v>
      </c>
      <c r="CG32" s="116">
        <v>0</v>
      </c>
      <c r="CH32" s="116">
        <f>SUM(BG32,+BO32,+CG32)</f>
        <v>3475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250075</v>
      </c>
      <c r="CQ32" s="116">
        <f>SUM(AM32,+BO32)</f>
        <v>1019123</v>
      </c>
      <c r="CR32" s="116">
        <f>SUM(AN32,+BP32)</f>
        <v>69606</v>
      </c>
      <c r="CS32" s="116">
        <f>SUM(AO32,+BQ32)</f>
        <v>69606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250255</v>
      </c>
      <c r="CX32" s="116">
        <f>SUM(AT32,+BV32)</f>
        <v>0</v>
      </c>
      <c r="CY32" s="116">
        <f>SUM(AU32,+BW32)</f>
        <v>250255</v>
      </c>
      <c r="CZ32" s="116">
        <f>SUM(AV32,+BX32)</f>
        <v>0</v>
      </c>
      <c r="DA32" s="116">
        <f>SUM(AW32,+BY32)</f>
        <v>0</v>
      </c>
      <c r="DB32" s="116">
        <f>SUM(AX32,+BZ32)</f>
        <v>699262</v>
      </c>
      <c r="DC32" s="116">
        <f>SUM(AY32,+CA32)</f>
        <v>313817</v>
      </c>
      <c r="DD32" s="116">
        <f>SUM(AZ32,+CB32)</f>
        <v>348517</v>
      </c>
      <c r="DE32" s="116">
        <f>SUM(BA32,+CC32)</f>
        <v>36928</v>
      </c>
      <c r="DF32" s="116">
        <f>SUM(BB32,+CD32)</f>
        <v>0</v>
      </c>
      <c r="DG32" s="116">
        <f>SUM(BC32,+CE32)</f>
        <v>58690</v>
      </c>
      <c r="DH32" s="116">
        <f>SUM(BD32,+CF32)</f>
        <v>0</v>
      </c>
      <c r="DI32" s="116">
        <f>SUM(BE32,+CG32)</f>
        <v>0</v>
      </c>
      <c r="DJ32" s="116">
        <f>SUM(BF32,+CH32)</f>
        <v>1019123</v>
      </c>
    </row>
    <row r="33" spans="1:114" ht="13.5" customHeight="1" x14ac:dyDescent="0.2">
      <c r="A33" s="114" t="s">
        <v>13</v>
      </c>
      <c r="B33" s="115" t="s">
        <v>402</v>
      </c>
      <c r="C33" s="114" t="s">
        <v>403</v>
      </c>
      <c r="D33" s="116">
        <f>SUM(E33,+L33)</f>
        <v>1999803</v>
      </c>
      <c r="E33" s="116">
        <f>SUM(F33:I33,K33)</f>
        <v>25024</v>
      </c>
      <c r="F33" s="116">
        <v>0</v>
      </c>
      <c r="G33" s="116">
        <v>0</v>
      </c>
      <c r="H33" s="116">
        <v>0</v>
      </c>
      <c r="I33" s="116">
        <v>25024</v>
      </c>
      <c r="J33" s="117" t="s">
        <v>495</v>
      </c>
      <c r="K33" s="116">
        <v>0</v>
      </c>
      <c r="L33" s="116">
        <v>1974779</v>
      </c>
      <c r="M33" s="116">
        <f>SUM(N33,+U33)</f>
        <v>30808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495</v>
      </c>
      <c r="T33" s="116">
        <v>0</v>
      </c>
      <c r="U33" s="116">
        <v>30808</v>
      </c>
      <c r="V33" s="116">
        <f>+SUM(D33,M33)</f>
        <v>2030611</v>
      </c>
      <c r="W33" s="116">
        <f>+SUM(E33,N33)</f>
        <v>25024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25024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2005587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675348</v>
      </c>
      <c r="AN33" s="116">
        <f>SUM(AO33:AR33)</f>
        <v>121183</v>
      </c>
      <c r="AO33" s="116">
        <v>121183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554165</v>
      </c>
      <c r="AY33" s="116">
        <v>554165</v>
      </c>
      <c r="AZ33" s="116">
        <v>0</v>
      </c>
      <c r="BA33" s="116">
        <v>0</v>
      </c>
      <c r="BB33" s="116">
        <v>0</v>
      </c>
      <c r="BC33" s="116">
        <v>1245074</v>
      </c>
      <c r="BD33" s="116">
        <v>0</v>
      </c>
      <c r="BE33" s="116">
        <v>79381</v>
      </c>
      <c r="BF33" s="116">
        <f>SUM(AE33,+AM33,+BE33)</f>
        <v>754729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30808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675348</v>
      </c>
      <c r="CR33" s="116">
        <f>SUM(AN33,+BP33)</f>
        <v>121183</v>
      </c>
      <c r="CS33" s="116">
        <f>SUM(AO33,+BQ33)</f>
        <v>121183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554165</v>
      </c>
      <c r="DC33" s="116">
        <f>SUM(AY33,+CA33)</f>
        <v>554165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1275882</v>
      </c>
      <c r="DH33" s="116">
        <f>SUM(BD33,+CF33)</f>
        <v>0</v>
      </c>
      <c r="DI33" s="116">
        <f>SUM(BE33,+CG33)</f>
        <v>79381</v>
      </c>
      <c r="DJ33" s="116">
        <f>SUM(BF33,+CH33)</f>
        <v>754729</v>
      </c>
    </row>
    <row r="34" spans="1:114" ht="13.5" customHeight="1" x14ac:dyDescent="0.2">
      <c r="A34" s="114" t="s">
        <v>13</v>
      </c>
      <c r="B34" s="115" t="s">
        <v>404</v>
      </c>
      <c r="C34" s="114" t="s">
        <v>405</v>
      </c>
      <c r="D34" s="116">
        <f>SUM(E34,+L34)</f>
        <v>1222434</v>
      </c>
      <c r="E34" s="116">
        <f>SUM(F34:I34,K34)</f>
        <v>107122</v>
      </c>
      <c r="F34" s="116">
        <v>0</v>
      </c>
      <c r="G34" s="116">
        <v>0</v>
      </c>
      <c r="H34" s="116">
        <v>0</v>
      </c>
      <c r="I34" s="116">
        <v>67909</v>
      </c>
      <c r="J34" s="117" t="s">
        <v>495</v>
      </c>
      <c r="K34" s="116">
        <v>39213</v>
      </c>
      <c r="L34" s="116">
        <v>1115312</v>
      </c>
      <c r="M34" s="116">
        <f>SUM(N34,+U34)</f>
        <v>61879</v>
      </c>
      <c r="N34" s="116">
        <f>SUM(O34:R34,T34)</f>
        <v>2985</v>
      </c>
      <c r="O34" s="116">
        <v>0</v>
      </c>
      <c r="P34" s="116">
        <v>0</v>
      </c>
      <c r="Q34" s="116">
        <v>0</v>
      </c>
      <c r="R34" s="116">
        <v>2985</v>
      </c>
      <c r="S34" s="117" t="s">
        <v>495</v>
      </c>
      <c r="T34" s="116">
        <v>0</v>
      </c>
      <c r="U34" s="116">
        <v>58894</v>
      </c>
      <c r="V34" s="116">
        <f>+SUM(D34,M34)</f>
        <v>1284313</v>
      </c>
      <c r="W34" s="116">
        <f>+SUM(E34,N34)</f>
        <v>110107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70894</v>
      </c>
      <c r="AB34" s="117" t="str">
        <f>IF(+SUM(J34,S34)=0,"-",+SUM(J34,S34))</f>
        <v>-</v>
      </c>
      <c r="AC34" s="116">
        <f>+SUM(K34,T34)</f>
        <v>39213</v>
      </c>
      <c r="AD34" s="116">
        <f>+SUM(L34,U34)</f>
        <v>1174206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1215580</v>
      </c>
      <c r="AN34" s="116">
        <f>SUM(AO34:AR34)</f>
        <v>111366</v>
      </c>
      <c r="AO34" s="116">
        <v>43654</v>
      </c>
      <c r="AP34" s="116">
        <v>67712</v>
      </c>
      <c r="AQ34" s="116">
        <v>0</v>
      </c>
      <c r="AR34" s="116">
        <v>0</v>
      </c>
      <c r="AS34" s="116">
        <f>SUM(AT34:AV34)</f>
        <v>16246</v>
      </c>
      <c r="AT34" s="116">
        <v>3592</v>
      </c>
      <c r="AU34" s="116">
        <v>12654</v>
      </c>
      <c r="AV34" s="116">
        <v>0</v>
      </c>
      <c r="AW34" s="116">
        <v>3803</v>
      </c>
      <c r="AX34" s="116">
        <f>SUM(AY34:BB34)</f>
        <v>1084165</v>
      </c>
      <c r="AY34" s="116">
        <v>343243</v>
      </c>
      <c r="AZ34" s="116">
        <v>679691</v>
      </c>
      <c r="BA34" s="116">
        <v>57472</v>
      </c>
      <c r="BB34" s="116">
        <v>3759</v>
      </c>
      <c r="BC34" s="116">
        <v>0</v>
      </c>
      <c r="BD34" s="116">
        <v>0</v>
      </c>
      <c r="BE34" s="116">
        <v>6854</v>
      </c>
      <c r="BF34" s="116">
        <f>SUM(AE34,+AM34,+BE34)</f>
        <v>1222434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7245</v>
      </c>
      <c r="BP34" s="116">
        <f>SUM(BQ34:BT34)</f>
        <v>1961</v>
      </c>
      <c r="BQ34" s="116">
        <v>1961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5284</v>
      </c>
      <c r="CA34" s="116">
        <v>3297</v>
      </c>
      <c r="CB34" s="116">
        <v>0</v>
      </c>
      <c r="CC34" s="116">
        <v>0</v>
      </c>
      <c r="CD34" s="116">
        <v>1987</v>
      </c>
      <c r="CE34" s="116">
        <v>54634</v>
      </c>
      <c r="CF34" s="116">
        <v>0</v>
      </c>
      <c r="CG34" s="116">
        <v>0</v>
      </c>
      <c r="CH34" s="116">
        <f>SUM(BG34,+BO34,+CG34)</f>
        <v>7245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1222825</v>
      </c>
      <c r="CR34" s="116">
        <f>SUM(AN34,+BP34)</f>
        <v>113327</v>
      </c>
      <c r="CS34" s="116">
        <f>SUM(AO34,+BQ34)</f>
        <v>45615</v>
      </c>
      <c r="CT34" s="116">
        <f>SUM(AP34,+BR34)</f>
        <v>67712</v>
      </c>
      <c r="CU34" s="116">
        <f>SUM(AQ34,+BS34)</f>
        <v>0</v>
      </c>
      <c r="CV34" s="116">
        <f>SUM(AR34,+BT34)</f>
        <v>0</v>
      </c>
      <c r="CW34" s="116">
        <f>SUM(AS34,+BU34)</f>
        <v>16246</v>
      </c>
      <c r="CX34" s="116">
        <f>SUM(AT34,+BV34)</f>
        <v>3592</v>
      </c>
      <c r="CY34" s="116">
        <f>SUM(AU34,+BW34)</f>
        <v>12654</v>
      </c>
      <c r="CZ34" s="116">
        <f>SUM(AV34,+BX34)</f>
        <v>0</v>
      </c>
      <c r="DA34" s="116">
        <f>SUM(AW34,+BY34)</f>
        <v>3803</v>
      </c>
      <c r="DB34" s="116">
        <f>SUM(AX34,+BZ34)</f>
        <v>1089449</v>
      </c>
      <c r="DC34" s="116">
        <f>SUM(AY34,+CA34)</f>
        <v>346540</v>
      </c>
      <c r="DD34" s="116">
        <f>SUM(AZ34,+CB34)</f>
        <v>679691</v>
      </c>
      <c r="DE34" s="116">
        <f>SUM(BA34,+CC34)</f>
        <v>57472</v>
      </c>
      <c r="DF34" s="116">
        <f>SUM(BB34,+CD34)</f>
        <v>5746</v>
      </c>
      <c r="DG34" s="116">
        <f>SUM(BC34,+CE34)</f>
        <v>54634</v>
      </c>
      <c r="DH34" s="116">
        <f>SUM(BD34,+CF34)</f>
        <v>0</v>
      </c>
      <c r="DI34" s="116">
        <f>SUM(BE34,+CG34)</f>
        <v>6854</v>
      </c>
      <c r="DJ34" s="116">
        <f>SUM(BF34,+CH34)</f>
        <v>1229679</v>
      </c>
    </row>
    <row r="35" spans="1:114" ht="13.5" customHeight="1" x14ac:dyDescent="0.2">
      <c r="A35" s="114" t="s">
        <v>13</v>
      </c>
      <c r="B35" s="115" t="s">
        <v>406</v>
      </c>
      <c r="C35" s="114" t="s">
        <v>407</v>
      </c>
      <c r="D35" s="116">
        <f>SUM(E35,+L35)</f>
        <v>1897838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495</v>
      </c>
      <c r="K35" s="116">
        <v>0</v>
      </c>
      <c r="L35" s="116">
        <v>1897838</v>
      </c>
      <c r="M35" s="116">
        <f>SUM(N35,+U35)</f>
        <v>348577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495</v>
      </c>
      <c r="T35" s="116">
        <v>0</v>
      </c>
      <c r="U35" s="116">
        <v>348577</v>
      </c>
      <c r="V35" s="116">
        <f>+SUM(D35,M35)</f>
        <v>2246415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2246415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1897838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63686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284891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63686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2182729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2">
      <c r="A36" s="114" t="s">
        <v>13</v>
      </c>
      <c r="B36" s="115" t="s">
        <v>410</v>
      </c>
      <c r="C36" s="114" t="s">
        <v>411</v>
      </c>
      <c r="D36" s="116">
        <f>SUM(E36,+L36)</f>
        <v>826146</v>
      </c>
      <c r="E36" s="116">
        <f>SUM(F36:I36,K36)</f>
        <v>19521</v>
      </c>
      <c r="F36" s="116">
        <v>0</v>
      </c>
      <c r="G36" s="116">
        <v>0</v>
      </c>
      <c r="H36" s="116">
        <v>0</v>
      </c>
      <c r="I36" s="116">
        <v>12208</v>
      </c>
      <c r="J36" s="117" t="s">
        <v>495</v>
      </c>
      <c r="K36" s="116">
        <v>7313</v>
      </c>
      <c r="L36" s="116">
        <v>806625</v>
      </c>
      <c r="M36" s="116">
        <f>SUM(N36,+U36)</f>
        <v>65858</v>
      </c>
      <c r="N36" s="116">
        <f>SUM(O36:R36,T36)</f>
        <v>1274</v>
      </c>
      <c r="O36" s="116">
        <v>0</v>
      </c>
      <c r="P36" s="116">
        <v>0</v>
      </c>
      <c r="Q36" s="116">
        <v>0</v>
      </c>
      <c r="R36" s="116">
        <v>1274</v>
      </c>
      <c r="S36" s="117" t="s">
        <v>495</v>
      </c>
      <c r="T36" s="116">
        <v>0</v>
      </c>
      <c r="U36" s="116">
        <v>64584</v>
      </c>
      <c r="V36" s="116">
        <f>+SUM(D36,M36)</f>
        <v>892004</v>
      </c>
      <c r="W36" s="116">
        <f>+SUM(E36,N36)</f>
        <v>20795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13482</v>
      </c>
      <c r="AB36" s="117" t="str">
        <f>IF(+SUM(J36,S36)=0,"-",+SUM(J36,S36))</f>
        <v>-</v>
      </c>
      <c r="AC36" s="116">
        <f>+SUM(K36,T36)</f>
        <v>7313</v>
      </c>
      <c r="AD36" s="116">
        <f>+SUM(L36,U36)</f>
        <v>871209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6333</v>
      </c>
      <c r="AM36" s="116">
        <f>SUM(AN36,AS36,AW36,AX36,BD36)</f>
        <v>516772</v>
      </c>
      <c r="AN36" s="116">
        <f>SUM(AO36:AR36)</f>
        <v>41819</v>
      </c>
      <c r="AO36" s="116">
        <v>29760</v>
      </c>
      <c r="AP36" s="116">
        <v>12059</v>
      </c>
      <c r="AQ36" s="116">
        <v>0</v>
      </c>
      <c r="AR36" s="116">
        <v>0</v>
      </c>
      <c r="AS36" s="116">
        <f>SUM(AT36:AV36)</f>
        <v>734</v>
      </c>
      <c r="AT36" s="116">
        <v>734</v>
      </c>
      <c r="AU36" s="116">
        <v>0</v>
      </c>
      <c r="AV36" s="116">
        <v>0</v>
      </c>
      <c r="AW36" s="116">
        <v>0</v>
      </c>
      <c r="AX36" s="116">
        <f>SUM(AY36:BB36)</f>
        <v>469830</v>
      </c>
      <c r="AY36" s="116">
        <v>340884</v>
      </c>
      <c r="AZ36" s="116">
        <v>128946</v>
      </c>
      <c r="BA36" s="116">
        <v>0</v>
      </c>
      <c r="BB36" s="116">
        <v>0</v>
      </c>
      <c r="BC36" s="116">
        <v>194656</v>
      </c>
      <c r="BD36" s="116">
        <v>4389</v>
      </c>
      <c r="BE36" s="116">
        <v>108385</v>
      </c>
      <c r="BF36" s="116">
        <f>SUM(AE36,+AM36,+BE36)</f>
        <v>625157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8774</v>
      </c>
      <c r="BP36" s="116">
        <f>SUM(BQ36:BT36)</f>
        <v>7440</v>
      </c>
      <c r="BQ36" s="116">
        <v>7440</v>
      </c>
      <c r="BR36" s="116">
        <v>0</v>
      </c>
      <c r="BS36" s="116">
        <v>0</v>
      </c>
      <c r="BT36" s="116">
        <v>0</v>
      </c>
      <c r="BU36" s="116">
        <f>SUM(BV36:BX36)</f>
        <v>20</v>
      </c>
      <c r="BV36" s="116">
        <v>20</v>
      </c>
      <c r="BW36" s="116">
        <v>0</v>
      </c>
      <c r="BX36" s="116">
        <v>0</v>
      </c>
      <c r="BY36" s="116">
        <v>0</v>
      </c>
      <c r="BZ36" s="116">
        <f>SUM(CA36:CD36)</f>
        <v>1314</v>
      </c>
      <c r="CA36" s="116">
        <v>1314</v>
      </c>
      <c r="CB36" s="116">
        <v>0</v>
      </c>
      <c r="CC36" s="116">
        <v>0</v>
      </c>
      <c r="CD36" s="116">
        <v>0</v>
      </c>
      <c r="CE36" s="116">
        <v>56381</v>
      </c>
      <c r="CF36" s="116">
        <v>0</v>
      </c>
      <c r="CG36" s="116">
        <v>703</v>
      </c>
      <c r="CH36" s="116">
        <f>SUM(BG36,+BO36,+CG36)</f>
        <v>9477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6333</v>
      </c>
      <c r="CQ36" s="116">
        <f>SUM(AM36,+BO36)</f>
        <v>525546</v>
      </c>
      <c r="CR36" s="116">
        <f>SUM(AN36,+BP36)</f>
        <v>49259</v>
      </c>
      <c r="CS36" s="116">
        <f>SUM(AO36,+BQ36)</f>
        <v>37200</v>
      </c>
      <c r="CT36" s="116">
        <f>SUM(AP36,+BR36)</f>
        <v>12059</v>
      </c>
      <c r="CU36" s="116">
        <f>SUM(AQ36,+BS36)</f>
        <v>0</v>
      </c>
      <c r="CV36" s="116">
        <f>SUM(AR36,+BT36)</f>
        <v>0</v>
      </c>
      <c r="CW36" s="116">
        <f>SUM(AS36,+BU36)</f>
        <v>754</v>
      </c>
      <c r="CX36" s="116">
        <f>SUM(AT36,+BV36)</f>
        <v>754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471144</v>
      </c>
      <c r="DC36" s="116">
        <f>SUM(AY36,+CA36)</f>
        <v>342198</v>
      </c>
      <c r="DD36" s="116">
        <f>SUM(AZ36,+CB36)</f>
        <v>128946</v>
      </c>
      <c r="DE36" s="116">
        <f>SUM(BA36,+CC36)</f>
        <v>0</v>
      </c>
      <c r="DF36" s="116">
        <f>SUM(BB36,+CD36)</f>
        <v>0</v>
      </c>
      <c r="DG36" s="116">
        <f>SUM(BC36,+CE36)</f>
        <v>251037</v>
      </c>
      <c r="DH36" s="116">
        <f>SUM(BD36,+CF36)</f>
        <v>4389</v>
      </c>
      <c r="DI36" s="116">
        <f>SUM(BE36,+CG36)</f>
        <v>109088</v>
      </c>
      <c r="DJ36" s="116">
        <f>SUM(BF36,+CH36)</f>
        <v>634634</v>
      </c>
    </row>
    <row r="37" spans="1:114" ht="13.5" customHeight="1" x14ac:dyDescent="0.2">
      <c r="A37" s="114" t="s">
        <v>13</v>
      </c>
      <c r="B37" s="115" t="s">
        <v>412</v>
      </c>
      <c r="C37" s="114" t="s">
        <v>413</v>
      </c>
      <c r="D37" s="116">
        <f>SUM(E37,+L37)</f>
        <v>927967</v>
      </c>
      <c r="E37" s="116">
        <f>SUM(F37:I37,K37)</f>
        <v>120062</v>
      </c>
      <c r="F37" s="116">
        <v>0</v>
      </c>
      <c r="G37" s="116">
        <v>0</v>
      </c>
      <c r="H37" s="116">
        <v>0</v>
      </c>
      <c r="I37" s="116">
        <v>7047</v>
      </c>
      <c r="J37" s="117" t="s">
        <v>495</v>
      </c>
      <c r="K37" s="116">
        <v>113015</v>
      </c>
      <c r="L37" s="116">
        <v>807905</v>
      </c>
      <c r="M37" s="116">
        <f>SUM(N37,+U37)</f>
        <v>42693</v>
      </c>
      <c r="N37" s="116">
        <f>SUM(O37:R37,T37)</f>
        <v>7183</v>
      </c>
      <c r="O37" s="116">
        <v>0</v>
      </c>
      <c r="P37" s="116">
        <v>0</v>
      </c>
      <c r="Q37" s="116">
        <v>0</v>
      </c>
      <c r="R37" s="116">
        <v>7183</v>
      </c>
      <c r="S37" s="117" t="s">
        <v>495</v>
      </c>
      <c r="T37" s="116">
        <v>0</v>
      </c>
      <c r="U37" s="116">
        <v>35510</v>
      </c>
      <c r="V37" s="116">
        <f>+SUM(D37,M37)</f>
        <v>970660</v>
      </c>
      <c r="W37" s="116">
        <f>+SUM(E37,N37)</f>
        <v>127245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14230</v>
      </c>
      <c r="AB37" s="117" t="str">
        <f>IF(+SUM(J37,S37)=0,"-",+SUM(J37,S37))</f>
        <v>-</v>
      </c>
      <c r="AC37" s="116">
        <f>+SUM(K37,T37)</f>
        <v>113015</v>
      </c>
      <c r="AD37" s="116">
        <f>+SUM(L37,U37)</f>
        <v>843415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15231</v>
      </c>
      <c r="AM37" s="116">
        <f>SUM(AN37,AS37,AW37,AX37,BD37)</f>
        <v>667613</v>
      </c>
      <c r="AN37" s="116">
        <f>SUM(AO37:AR37)</f>
        <v>92639</v>
      </c>
      <c r="AO37" s="116">
        <v>72788</v>
      </c>
      <c r="AP37" s="116">
        <v>6617</v>
      </c>
      <c r="AQ37" s="116">
        <v>6617</v>
      </c>
      <c r="AR37" s="116">
        <v>6617</v>
      </c>
      <c r="AS37" s="116">
        <f>SUM(AT37:AV37)</f>
        <v>47038</v>
      </c>
      <c r="AT37" s="116">
        <v>7465</v>
      </c>
      <c r="AU37" s="116">
        <v>39573</v>
      </c>
      <c r="AV37" s="116">
        <v>0</v>
      </c>
      <c r="AW37" s="116">
        <v>0</v>
      </c>
      <c r="AX37" s="116">
        <f>SUM(AY37:BB37)</f>
        <v>527903</v>
      </c>
      <c r="AY37" s="116">
        <v>385763</v>
      </c>
      <c r="AZ37" s="116">
        <v>132781</v>
      </c>
      <c r="BA37" s="116">
        <v>9359</v>
      </c>
      <c r="BB37" s="116">
        <v>0</v>
      </c>
      <c r="BC37" s="116">
        <v>216210</v>
      </c>
      <c r="BD37" s="116">
        <v>33</v>
      </c>
      <c r="BE37" s="116">
        <v>28913</v>
      </c>
      <c r="BF37" s="116">
        <f>SUM(AE37,+AM37,+BE37)</f>
        <v>696526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291</v>
      </c>
      <c r="BO37" s="116">
        <f>SUM(BP37,BU37,BY37,BZ37,CF37)</f>
        <v>14214</v>
      </c>
      <c r="BP37" s="116">
        <f>SUM(BQ37:BT37)</f>
        <v>6617</v>
      </c>
      <c r="BQ37" s="116">
        <v>6617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7597</v>
      </c>
      <c r="CA37" s="116">
        <v>7597</v>
      </c>
      <c r="CB37" s="116">
        <v>0</v>
      </c>
      <c r="CC37" s="116">
        <v>0</v>
      </c>
      <c r="CD37" s="116">
        <v>0</v>
      </c>
      <c r="CE37" s="116">
        <v>27984</v>
      </c>
      <c r="CF37" s="116">
        <v>0</v>
      </c>
      <c r="CG37" s="116">
        <v>204</v>
      </c>
      <c r="CH37" s="116">
        <f>SUM(BG37,+BO37,+CG37)</f>
        <v>14418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15522</v>
      </c>
      <c r="CQ37" s="116">
        <f>SUM(AM37,+BO37)</f>
        <v>681827</v>
      </c>
      <c r="CR37" s="116">
        <f>SUM(AN37,+BP37)</f>
        <v>99256</v>
      </c>
      <c r="CS37" s="116">
        <f>SUM(AO37,+BQ37)</f>
        <v>79405</v>
      </c>
      <c r="CT37" s="116">
        <f>SUM(AP37,+BR37)</f>
        <v>6617</v>
      </c>
      <c r="CU37" s="116">
        <f>SUM(AQ37,+BS37)</f>
        <v>6617</v>
      </c>
      <c r="CV37" s="116">
        <f>SUM(AR37,+BT37)</f>
        <v>6617</v>
      </c>
      <c r="CW37" s="116">
        <f>SUM(AS37,+BU37)</f>
        <v>47038</v>
      </c>
      <c r="CX37" s="116">
        <f>SUM(AT37,+BV37)</f>
        <v>7465</v>
      </c>
      <c r="CY37" s="116">
        <f>SUM(AU37,+BW37)</f>
        <v>39573</v>
      </c>
      <c r="CZ37" s="116">
        <f>SUM(AV37,+BX37)</f>
        <v>0</v>
      </c>
      <c r="DA37" s="116">
        <f>SUM(AW37,+BY37)</f>
        <v>0</v>
      </c>
      <c r="DB37" s="116">
        <f>SUM(AX37,+BZ37)</f>
        <v>535500</v>
      </c>
      <c r="DC37" s="116">
        <f>SUM(AY37,+CA37)</f>
        <v>393360</v>
      </c>
      <c r="DD37" s="116">
        <f>SUM(AZ37,+CB37)</f>
        <v>132781</v>
      </c>
      <c r="DE37" s="116">
        <f>SUM(BA37,+CC37)</f>
        <v>9359</v>
      </c>
      <c r="DF37" s="116">
        <f>SUM(BB37,+CD37)</f>
        <v>0</v>
      </c>
      <c r="DG37" s="116">
        <f>SUM(BC37,+CE37)</f>
        <v>244194</v>
      </c>
      <c r="DH37" s="116">
        <f>SUM(BD37,+CF37)</f>
        <v>33</v>
      </c>
      <c r="DI37" s="116">
        <f>SUM(BE37,+CG37)</f>
        <v>29117</v>
      </c>
      <c r="DJ37" s="116">
        <f>SUM(BF37,+CH37)</f>
        <v>710944</v>
      </c>
    </row>
    <row r="38" spans="1:114" ht="13.5" customHeight="1" x14ac:dyDescent="0.2">
      <c r="A38" s="114" t="s">
        <v>13</v>
      </c>
      <c r="B38" s="115" t="s">
        <v>414</v>
      </c>
      <c r="C38" s="114" t="s">
        <v>415</v>
      </c>
      <c r="D38" s="116">
        <f>SUM(E38,+L38)</f>
        <v>1346277</v>
      </c>
      <c r="E38" s="116">
        <f>SUM(F38:I38,K38)</f>
        <v>32965</v>
      </c>
      <c r="F38" s="116">
        <v>0</v>
      </c>
      <c r="G38" s="116">
        <v>0</v>
      </c>
      <c r="H38" s="116">
        <v>0</v>
      </c>
      <c r="I38" s="116">
        <v>10648</v>
      </c>
      <c r="J38" s="117" t="s">
        <v>495</v>
      </c>
      <c r="K38" s="116">
        <v>22317</v>
      </c>
      <c r="L38" s="116">
        <v>1313312</v>
      </c>
      <c r="M38" s="116">
        <f>SUM(N38,+U38)</f>
        <v>42907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495</v>
      </c>
      <c r="T38" s="116">
        <v>0</v>
      </c>
      <c r="U38" s="116">
        <v>42907</v>
      </c>
      <c r="V38" s="116">
        <f>+SUM(D38,M38)</f>
        <v>1389184</v>
      </c>
      <c r="W38" s="116">
        <f>+SUM(E38,N38)</f>
        <v>32965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10648</v>
      </c>
      <c r="AB38" s="117" t="str">
        <f>IF(+SUM(J38,S38)=0,"-",+SUM(J38,S38))</f>
        <v>-</v>
      </c>
      <c r="AC38" s="116">
        <f>+SUM(K38,T38)</f>
        <v>22317</v>
      </c>
      <c r="AD38" s="116">
        <f>+SUM(L38,U38)</f>
        <v>1356219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465388</v>
      </c>
      <c r="AN38" s="116">
        <f>SUM(AO38:AR38)</f>
        <v>45337</v>
      </c>
      <c r="AO38" s="116">
        <v>39694</v>
      </c>
      <c r="AP38" s="116">
        <v>5643</v>
      </c>
      <c r="AQ38" s="116">
        <v>0</v>
      </c>
      <c r="AR38" s="116">
        <v>0</v>
      </c>
      <c r="AS38" s="116">
        <f>SUM(AT38:AV38)</f>
        <v>921</v>
      </c>
      <c r="AT38" s="116">
        <v>921</v>
      </c>
      <c r="AU38" s="116">
        <v>0</v>
      </c>
      <c r="AV38" s="116">
        <v>0</v>
      </c>
      <c r="AW38" s="116">
        <v>1002</v>
      </c>
      <c r="AX38" s="116">
        <f>SUM(AY38:BB38)</f>
        <v>418128</v>
      </c>
      <c r="AY38" s="116">
        <v>418128</v>
      </c>
      <c r="AZ38" s="116">
        <v>0</v>
      </c>
      <c r="BA38" s="116">
        <v>0</v>
      </c>
      <c r="BB38" s="116">
        <v>0</v>
      </c>
      <c r="BC38" s="116">
        <v>868558</v>
      </c>
      <c r="BD38" s="116">
        <v>0</v>
      </c>
      <c r="BE38" s="116">
        <v>12331</v>
      </c>
      <c r="BF38" s="116">
        <f>SUM(AE38,+AM38,+BE38)</f>
        <v>477719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42907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465388</v>
      </c>
      <c r="CR38" s="116">
        <f>SUM(AN38,+BP38)</f>
        <v>45337</v>
      </c>
      <c r="CS38" s="116">
        <f>SUM(AO38,+BQ38)</f>
        <v>39694</v>
      </c>
      <c r="CT38" s="116">
        <f>SUM(AP38,+BR38)</f>
        <v>5643</v>
      </c>
      <c r="CU38" s="116">
        <f>SUM(AQ38,+BS38)</f>
        <v>0</v>
      </c>
      <c r="CV38" s="116">
        <f>SUM(AR38,+BT38)</f>
        <v>0</v>
      </c>
      <c r="CW38" s="116">
        <f>SUM(AS38,+BU38)</f>
        <v>921</v>
      </c>
      <c r="CX38" s="116">
        <f>SUM(AT38,+BV38)</f>
        <v>921</v>
      </c>
      <c r="CY38" s="116">
        <f>SUM(AU38,+BW38)</f>
        <v>0</v>
      </c>
      <c r="CZ38" s="116">
        <f>SUM(AV38,+BX38)</f>
        <v>0</v>
      </c>
      <c r="DA38" s="116">
        <f>SUM(AW38,+BY38)</f>
        <v>1002</v>
      </c>
      <c r="DB38" s="116">
        <f>SUM(AX38,+BZ38)</f>
        <v>418128</v>
      </c>
      <c r="DC38" s="116">
        <f>SUM(AY38,+CA38)</f>
        <v>418128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911465</v>
      </c>
      <c r="DH38" s="116">
        <f>SUM(BD38,+CF38)</f>
        <v>0</v>
      </c>
      <c r="DI38" s="116">
        <f>SUM(BE38,+CG38)</f>
        <v>12331</v>
      </c>
      <c r="DJ38" s="116">
        <f>SUM(BF38,+CH38)</f>
        <v>477719</v>
      </c>
    </row>
    <row r="39" spans="1:114" ht="13.5" customHeight="1" x14ac:dyDescent="0.2">
      <c r="A39" s="114" t="s">
        <v>13</v>
      </c>
      <c r="B39" s="115" t="s">
        <v>418</v>
      </c>
      <c r="C39" s="114" t="s">
        <v>419</v>
      </c>
      <c r="D39" s="116">
        <f>SUM(E39,+L39)</f>
        <v>1158022</v>
      </c>
      <c r="E39" s="116">
        <f>SUM(F39:I39,K39)</f>
        <v>85023</v>
      </c>
      <c r="F39" s="116">
        <v>0</v>
      </c>
      <c r="G39" s="116">
        <v>0</v>
      </c>
      <c r="H39" s="116">
        <v>0</v>
      </c>
      <c r="I39" s="116">
        <v>24704</v>
      </c>
      <c r="J39" s="117" t="s">
        <v>495</v>
      </c>
      <c r="K39" s="116">
        <v>60319</v>
      </c>
      <c r="L39" s="116">
        <v>1072999</v>
      </c>
      <c r="M39" s="116">
        <f>SUM(N39,+U39)</f>
        <v>55675</v>
      </c>
      <c r="N39" s="116">
        <f>SUM(O39:R39,T39)</f>
        <v>13297</v>
      </c>
      <c r="O39" s="116">
        <v>1774</v>
      </c>
      <c r="P39" s="116">
        <v>1000</v>
      </c>
      <c r="Q39" s="116">
        <v>0</v>
      </c>
      <c r="R39" s="116">
        <v>10523</v>
      </c>
      <c r="S39" s="117" t="s">
        <v>495</v>
      </c>
      <c r="T39" s="116">
        <v>0</v>
      </c>
      <c r="U39" s="116">
        <v>42378</v>
      </c>
      <c r="V39" s="116">
        <f>+SUM(D39,M39)</f>
        <v>1213697</v>
      </c>
      <c r="W39" s="116">
        <f>+SUM(E39,N39)</f>
        <v>98320</v>
      </c>
      <c r="X39" s="116">
        <f>+SUM(F39,O39)</f>
        <v>1774</v>
      </c>
      <c r="Y39" s="116">
        <f>+SUM(G39,P39)</f>
        <v>1000</v>
      </c>
      <c r="Z39" s="116">
        <f>+SUM(H39,Q39)</f>
        <v>0</v>
      </c>
      <c r="AA39" s="116">
        <f>+SUM(I39,R39)</f>
        <v>35227</v>
      </c>
      <c r="AB39" s="117" t="str">
        <f>IF(+SUM(J39,S39)=0,"-",+SUM(J39,S39))</f>
        <v>-</v>
      </c>
      <c r="AC39" s="116">
        <f>+SUM(K39,T39)</f>
        <v>60319</v>
      </c>
      <c r="AD39" s="116">
        <f>+SUM(L39,U39)</f>
        <v>1115377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21374</v>
      </c>
      <c r="AM39" s="116">
        <f>SUM(AN39,AS39,AW39,AX39,BD39)</f>
        <v>817805</v>
      </c>
      <c r="AN39" s="116">
        <f>SUM(AO39:AR39)</f>
        <v>39868</v>
      </c>
      <c r="AO39" s="116">
        <v>39868</v>
      </c>
      <c r="AP39" s="116">
        <v>0</v>
      </c>
      <c r="AQ39" s="116">
        <v>0</v>
      </c>
      <c r="AR39" s="116">
        <v>0</v>
      </c>
      <c r="AS39" s="116">
        <f>SUM(AT39:AV39)</f>
        <v>3807</v>
      </c>
      <c r="AT39" s="116">
        <v>0</v>
      </c>
      <c r="AU39" s="116">
        <v>0</v>
      </c>
      <c r="AV39" s="116">
        <v>3807</v>
      </c>
      <c r="AW39" s="116">
        <v>0</v>
      </c>
      <c r="AX39" s="116">
        <f>SUM(AY39:BB39)</f>
        <v>771215</v>
      </c>
      <c r="AY39" s="116">
        <v>553129</v>
      </c>
      <c r="AZ39" s="116">
        <v>210421</v>
      </c>
      <c r="BA39" s="116">
        <v>5685</v>
      </c>
      <c r="BB39" s="116">
        <v>1980</v>
      </c>
      <c r="BC39" s="116">
        <v>303429</v>
      </c>
      <c r="BD39" s="116">
        <v>2915</v>
      </c>
      <c r="BE39" s="116">
        <v>15414</v>
      </c>
      <c r="BF39" s="116">
        <f>SUM(AE39,+AM39,+BE39)</f>
        <v>833219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321</v>
      </c>
      <c r="BO39" s="116">
        <f>SUM(BP39,BU39,BY39,BZ39,CF39)</f>
        <v>20336</v>
      </c>
      <c r="BP39" s="116">
        <f>SUM(BQ39:BT39)</f>
        <v>6511</v>
      </c>
      <c r="BQ39" s="116">
        <v>6511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13825</v>
      </c>
      <c r="CA39" s="116">
        <v>13825</v>
      </c>
      <c r="CB39" s="116">
        <v>0</v>
      </c>
      <c r="CC39" s="116">
        <v>0</v>
      </c>
      <c r="CD39" s="116">
        <v>0</v>
      </c>
      <c r="CE39" s="116">
        <v>30905</v>
      </c>
      <c r="CF39" s="116">
        <v>0</v>
      </c>
      <c r="CG39" s="116">
        <v>4113</v>
      </c>
      <c r="CH39" s="116">
        <f>SUM(BG39,+BO39,+CG39)</f>
        <v>24449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21695</v>
      </c>
      <c r="CQ39" s="116">
        <f>SUM(AM39,+BO39)</f>
        <v>838141</v>
      </c>
      <c r="CR39" s="116">
        <f>SUM(AN39,+BP39)</f>
        <v>46379</v>
      </c>
      <c r="CS39" s="116">
        <f>SUM(AO39,+BQ39)</f>
        <v>46379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3807</v>
      </c>
      <c r="CX39" s="116">
        <f>SUM(AT39,+BV39)</f>
        <v>0</v>
      </c>
      <c r="CY39" s="116">
        <f>SUM(AU39,+BW39)</f>
        <v>0</v>
      </c>
      <c r="CZ39" s="116">
        <f>SUM(AV39,+BX39)</f>
        <v>3807</v>
      </c>
      <c r="DA39" s="116">
        <f>SUM(AW39,+BY39)</f>
        <v>0</v>
      </c>
      <c r="DB39" s="116">
        <f>SUM(AX39,+BZ39)</f>
        <v>785040</v>
      </c>
      <c r="DC39" s="116">
        <f>SUM(AY39,+CA39)</f>
        <v>566954</v>
      </c>
      <c r="DD39" s="116">
        <f>SUM(AZ39,+CB39)</f>
        <v>210421</v>
      </c>
      <c r="DE39" s="116">
        <f>SUM(BA39,+CC39)</f>
        <v>5685</v>
      </c>
      <c r="DF39" s="116">
        <f>SUM(BB39,+CD39)</f>
        <v>1980</v>
      </c>
      <c r="DG39" s="116">
        <f>SUM(BC39,+CE39)</f>
        <v>334334</v>
      </c>
      <c r="DH39" s="116">
        <f>SUM(BD39,+CF39)</f>
        <v>2915</v>
      </c>
      <c r="DI39" s="116">
        <f>SUM(BE39,+CG39)</f>
        <v>19527</v>
      </c>
      <c r="DJ39" s="116">
        <f>SUM(BF39,+CH39)</f>
        <v>857668</v>
      </c>
    </row>
    <row r="40" spans="1:114" ht="13.5" customHeight="1" x14ac:dyDescent="0.2">
      <c r="A40" s="114" t="s">
        <v>13</v>
      </c>
      <c r="B40" s="115" t="s">
        <v>420</v>
      </c>
      <c r="C40" s="114" t="s">
        <v>421</v>
      </c>
      <c r="D40" s="116">
        <f>SUM(E40,+L40)</f>
        <v>508512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495</v>
      </c>
      <c r="K40" s="116">
        <v>0</v>
      </c>
      <c r="L40" s="116">
        <v>508512</v>
      </c>
      <c r="M40" s="116">
        <f>SUM(N40,+U40)</f>
        <v>51558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495</v>
      </c>
      <c r="T40" s="116">
        <v>0</v>
      </c>
      <c r="U40" s="116">
        <v>51558</v>
      </c>
      <c r="V40" s="116">
        <f>+SUM(D40,M40)</f>
        <v>560070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560070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52623</v>
      </c>
      <c r="AM40" s="116">
        <f>SUM(AN40,AS40,AW40,AX40,BD40)</f>
        <v>22654</v>
      </c>
      <c r="AN40" s="116">
        <f>SUM(AO40:AR40)</f>
        <v>22654</v>
      </c>
      <c r="AO40" s="116">
        <v>22654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433235</v>
      </c>
      <c r="BD40" s="116">
        <v>0</v>
      </c>
      <c r="BE40" s="116">
        <v>0</v>
      </c>
      <c r="BF40" s="116">
        <f>SUM(AE40,+AM40,+BE40)</f>
        <v>22654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1302</v>
      </c>
      <c r="BO40" s="116">
        <f>SUM(BP40,BU40,BY40,BZ40,CF40)</f>
        <v>2241</v>
      </c>
      <c r="BP40" s="116">
        <f>SUM(BQ40:BT40)</f>
        <v>2241</v>
      </c>
      <c r="BQ40" s="116">
        <v>2241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48015</v>
      </c>
      <c r="CF40" s="116">
        <v>0</v>
      </c>
      <c r="CG40" s="116">
        <v>0</v>
      </c>
      <c r="CH40" s="116">
        <f>SUM(BG40,+BO40,+CG40)</f>
        <v>2241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53925</v>
      </c>
      <c r="CQ40" s="116">
        <f>SUM(AM40,+BO40)</f>
        <v>24895</v>
      </c>
      <c r="CR40" s="116">
        <f>SUM(AN40,+BP40)</f>
        <v>24895</v>
      </c>
      <c r="CS40" s="116">
        <f>SUM(AO40,+BQ40)</f>
        <v>24895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481250</v>
      </c>
      <c r="DH40" s="116">
        <f>SUM(BD40,+CF40)</f>
        <v>0</v>
      </c>
      <c r="DI40" s="116">
        <f>SUM(BE40,+CG40)</f>
        <v>0</v>
      </c>
      <c r="DJ40" s="116">
        <f>SUM(BF40,+CH40)</f>
        <v>24895</v>
      </c>
    </row>
    <row r="41" spans="1:114" ht="13.5" customHeight="1" x14ac:dyDescent="0.2">
      <c r="A41" s="114" t="s">
        <v>13</v>
      </c>
      <c r="B41" s="115" t="s">
        <v>424</v>
      </c>
      <c r="C41" s="114" t="s">
        <v>425</v>
      </c>
      <c r="D41" s="116">
        <f>SUM(E41,+L41)</f>
        <v>1318351</v>
      </c>
      <c r="E41" s="116">
        <f>SUM(F41:I41,K41)</f>
        <v>187207</v>
      </c>
      <c r="F41" s="116">
        <v>0</v>
      </c>
      <c r="G41" s="116">
        <v>0</v>
      </c>
      <c r="H41" s="116">
        <v>0</v>
      </c>
      <c r="I41" s="116">
        <v>117184</v>
      </c>
      <c r="J41" s="117" t="s">
        <v>495</v>
      </c>
      <c r="K41" s="116">
        <v>70023</v>
      </c>
      <c r="L41" s="116">
        <v>1131144</v>
      </c>
      <c r="M41" s="116">
        <f>SUM(N41,+U41)</f>
        <v>107316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495</v>
      </c>
      <c r="T41" s="116">
        <v>0</v>
      </c>
      <c r="U41" s="116">
        <v>107316</v>
      </c>
      <c r="V41" s="116">
        <f>+SUM(D41,M41)</f>
        <v>1425667</v>
      </c>
      <c r="W41" s="116">
        <f>+SUM(E41,N41)</f>
        <v>187207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117184</v>
      </c>
      <c r="AB41" s="117" t="str">
        <f>IF(+SUM(J41,S41)=0,"-",+SUM(J41,S41))</f>
        <v>-</v>
      </c>
      <c r="AC41" s="116">
        <f>+SUM(K41,T41)</f>
        <v>70023</v>
      </c>
      <c r="AD41" s="116">
        <f>+SUM(L41,U41)</f>
        <v>1238460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1318351</v>
      </c>
      <c r="AN41" s="116">
        <f>SUM(AO41:AR41)</f>
        <v>119536</v>
      </c>
      <c r="AO41" s="116">
        <v>72280</v>
      </c>
      <c r="AP41" s="116">
        <v>47256</v>
      </c>
      <c r="AQ41" s="116">
        <v>0</v>
      </c>
      <c r="AR41" s="116">
        <v>0</v>
      </c>
      <c r="AS41" s="116">
        <f>SUM(AT41:AV41)</f>
        <v>359146</v>
      </c>
      <c r="AT41" s="116">
        <v>2252</v>
      </c>
      <c r="AU41" s="116">
        <v>339565</v>
      </c>
      <c r="AV41" s="116">
        <v>17329</v>
      </c>
      <c r="AW41" s="116">
        <v>0</v>
      </c>
      <c r="AX41" s="116">
        <f>SUM(AY41:BB41)</f>
        <v>839669</v>
      </c>
      <c r="AY41" s="116">
        <v>370786</v>
      </c>
      <c r="AZ41" s="116">
        <v>359373</v>
      </c>
      <c r="BA41" s="116">
        <v>109510</v>
      </c>
      <c r="BB41" s="116">
        <v>0</v>
      </c>
      <c r="BC41" s="116">
        <v>0</v>
      </c>
      <c r="BD41" s="116">
        <v>0</v>
      </c>
      <c r="BE41" s="116">
        <v>0</v>
      </c>
      <c r="BF41" s="116">
        <f>SUM(AE41,+AM41,+BE41)</f>
        <v>1318351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107316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1318351</v>
      </c>
      <c r="CR41" s="116">
        <f>SUM(AN41,+BP41)</f>
        <v>119536</v>
      </c>
      <c r="CS41" s="116">
        <f>SUM(AO41,+BQ41)</f>
        <v>72280</v>
      </c>
      <c r="CT41" s="116">
        <f>SUM(AP41,+BR41)</f>
        <v>47256</v>
      </c>
      <c r="CU41" s="116">
        <f>SUM(AQ41,+BS41)</f>
        <v>0</v>
      </c>
      <c r="CV41" s="116">
        <f>SUM(AR41,+BT41)</f>
        <v>0</v>
      </c>
      <c r="CW41" s="116">
        <f>SUM(AS41,+BU41)</f>
        <v>359146</v>
      </c>
      <c r="CX41" s="116">
        <f>SUM(AT41,+BV41)</f>
        <v>2252</v>
      </c>
      <c r="CY41" s="116">
        <f>SUM(AU41,+BW41)</f>
        <v>339565</v>
      </c>
      <c r="CZ41" s="116">
        <f>SUM(AV41,+BX41)</f>
        <v>17329</v>
      </c>
      <c r="DA41" s="116">
        <f>SUM(AW41,+BY41)</f>
        <v>0</v>
      </c>
      <c r="DB41" s="116">
        <f>SUM(AX41,+BZ41)</f>
        <v>839669</v>
      </c>
      <c r="DC41" s="116">
        <f>SUM(AY41,+CA41)</f>
        <v>370786</v>
      </c>
      <c r="DD41" s="116">
        <f>SUM(AZ41,+CB41)</f>
        <v>359373</v>
      </c>
      <c r="DE41" s="116">
        <f>SUM(BA41,+CC41)</f>
        <v>109510</v>
      </c>
      <c r="DF41" s="116">
        <f>SUM(BB41,+CD41)</f>
        <v>0</v>
      </c>
      <c r="DG41" s="116">
        <f>SUM(BC41,+CE41)</f>
        <v>107316</v>
      </c>
      <c r="DH41" s="116">
        <f>SUM(BD41,+CF41)</f>
        <v>0</v>
      </c>
      <c r="DI41" s="116">
        <f>SUM(BE41,+CG41)</f>
        <v>0</v>
      </c>
      <c r="DJ41" s="116">
        <f>SUM(BF41,+CH41)</f>
        <v>1318351</v>
      </c>
    </row>
    <row r="42" spans="1:114" ht="13.5" customHeight="1" x14ac:dyDescent="0.2">
      <c r="A42" s="114" t="s">
        <v>13</v>
      </c>
      <c r="B42" s="115" t="s">
        <v>428</v>
      </c>
      <c r="C42" s="114" t="s">
        <v>429</v>
      </c>
      <c r="D42" s="116">
        <f>SUM(E42,+L42)</f>
        <v>823005</v>
      </c>
      <c r="E42" s="116">
        <f>SUM(F42:I42,K42)</f>
        <v>103702</v>
      </c>
      <c r="F42" s="116">
        <v>869</v>
      </c>
      <c r="G42" s="116">
        <v>0</v>
      </c>
      <c r="H42" s="116">
        <v>0</v>
      </c>
      <c r="I42" s="116">
        <v>102833</v>
      </c>
      <c r="J42" s="117" t="s">
        <v>495</v>
      </c>
      <c r="K42" s="116">
        <v>0</v>
      </c>
      <c r="L42" s="116">
        <v>719303</v>
      </c>
      <c r="M42" s="116">
        <f>SUM(N42,+U42)</f>
        <v>177439</v>
      </c>
      <c r="N42" s="116">
        <f>SUM(O42:R42,T42)</f>
        <v>74455</v>
      </c>
      <c r="O42" s="116">
        <v>0</v>
      </c>
      <c r="P42" s="116">
        <v>0</v>
      </c>
      <c r="Q42" s="116">
        <v>0</v>
      </c>
      <c r="R42" s="116">
        <v>0</v>
      </c>
      <c r="S42" s="117" t="s">
        <v>495</v>
      </c>
      <c r="T42" s="116">
        <v>74455</v>
      </c>
      <c r="U42" s="116">
        <v>102984</v>
      </c>
      <c r="V42" s="116">
        <f>+SUM(D42,M42)</f>
        <v>1000444</v>
      </c>
      <c r="W42" s="116">
        <f>+SUM(E42,N42)</f>
        <v>178157</v>
      </c>
      <c r="X42" s="116">
        <f>+SUM(F42,O42)</f>
        <v>869</v>
      </c>
      <c r="Y42" s="116">
        <f>+SUM(G42,P42)</f>
        <v>0</v>
      </c>
      <c r="Z42" s="116">
        <f>+SUM(H42,Q42)</f>
        <v>0</v>
      </c>
      <c r="AA42" s="116">
        <f>+SUM(I42,R42)</f>
        <v>102833</v>
      </c>
      <c r="AB42" s="117" t="str">
        <f>IF(+SUM(J42,S42)=0,"-",+SUM(J42,S42))</f>
        <v>-</v>
      </c>
      <c r="AC42" s="116">
        <f>+SUM(K42,T42)</f>
        <v>74455</v>
      </c>
      <c r="AD42" s="116">
        <f>+SUM(L42,U42)</f>
        <v>822287</v>
      </c>
      <c r="AE42" s="116">
        <f>SUM(AF42,+AK42)</f>
        <v>995</v>
      </c>
      <c r="AF42" s="116">
        <f>SUM(AG42:AJ42)</f>
        <v>995</v>
      </c>
      <c r="AG42" s="116">
        <v>0</v>
      </c>
      <c r="AH42" s="116">
        <v>995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799519</v>
      </c>
      <c r="AN42" s="116">
        <f>SUM(AO42:AR42)</f>
        <v>25814</v>
      </c>
      <c r="AO42" s="116">
        <v>24314</v>
      </c>
      <c r="AP42" s="116">
        <v>1500</v>
      </c>
      <c r="AQ42" s="116">
        <v>0</v>
      </c>
      <c r="AR42" s="116">
        <v>0</v>
      </c>
      <c r="AS42" s="116">
        <f>SUM(AT42:AV42)</f>
        <v>31452</v>
      </c>
      <c r="AT42" s="116">
        <v>0</v>
      </c>
      <c r="AU42" s="116">
        <v>28429</v>
      </c>
      <c r="AV42" s="116">
        <v>3023</v>
      </c>
      <c r="AW42" s="116">
        <v>0</v>
      </c>
      <c r="AX42" s="116">
        <f>SUM(AY42:BB42)</f>
        <v>738311</v>
      </c>
      <c r="AY42" s="116">
        <v>208780</v>
      </c>
      <c r="AZ42" s="116">
        <v>478840</v>
      </c>
      <c r="BA42" s="116">
        <v>6785</v>
      </c>
      <c r="BB42" s="116">
        <v>43906</v>
      </c>
      <c r="BC42" s="116">
        <v>0</v>
      </c>
      <c r="BD42" s="116">
        <v>3942</v>
      </c>
      <c r="BE42" s="116">
        <v>22491</v>
      </c>
      <c r="BF42" s="116">
        <f>SUM(AE42,+AM42,+BE42)</f>
        <v>823005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174083</v>
      </c>
      <c r="BP42" s="116">
        <f>SUM(BQ42:BT42)</f>
        <v>10326</v>
      </c>
      <c r="BQ42" s="116">
        <v>10326</v>
      </c>
      <c r="BR42" s="116">
        <v>0</v>
      </c>
      <c r="BS42" s="116">
        <v>0</v>
      </c>
      <c r="BT42" s="116">
        <v>0</v>
      </c>
      <c r="BU42" s="116">
        <f>SUM(BV42:BX42)</f>
        <v>83334</v>
      </c>
      <c r="BV42" s="116">
        <v>0</v>
      </c>
      <c r="BW42" s="116">
        <v>83334</v>
      </c>
      <c r="BX42" s="116">
        <v>0</v>
      </c>
      <c r="BY42" s="116">
        <v>0</v>
      </c>
      <c r="BZ42" s="116">
        <f>SUM(CA42:CD42)</f>
        <v>79839</v>
      </c>
      <c r="CA42" s="116">
        <v>0</v>
      </c>
      <c r="CB42" s="116">
        <v>79839</v>
      </c>
      <c r="CC42" s="116">
        <v>0</v>
      </c>
      <c r="CD42" s="116">
        <v>0</v>
      </c>
      <c r="CE42" s="116">
        <v>0</v>
      </c>
      <c r="CF42" s="116">
        <v>584</v>
      </c>
      <c r="CG42" s="116">
        <v>3356</v>
      </c>
      <c r="CH42" s="116">
        <f>SUM(BG42,+BO42,+CG42)</f>
        <v>177439</v>
      </c>
      <c r="CI42" s="116">
        <f>SUM(AE42,+BG42)</f>
        <v>995</v>
      </c>
      <c r="CJ42" s="116">
        <f>SUM(AF42,+BH42)</f>
        <v>995</v>
      </c>
      <c r="CK42" s="116">
        <f>SUM(AG42,+BI42)</f>
        <v>0</v>
      </c>
      <c r="CL42" s="116">
        <f>SUM(AH42,+BJ42)</f>
        <v>995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973602</v>
      </c>
      <c r="CR42" s="116">
        <f>SUM(AN42,+BP42)</f>
        <v>36140</v>
      </c>
      <c r="CS42" s="116">
        <f>SUM(AO42,+BQ42)</f>
        <v>34640</v>
      </c>
      <c r="CT42" s="116">
        <f>SUM(AP42,+BR42)</f>
        <v>1500</v>
      </c>
      <c r="CU42" s="116">
        <f>SUM(AQ42,+BS42)</f>
        <v>0</v>
      </c>
      <c r="CV42" s="116">
        <f>SUM(AR42,+BT42)</f>
        <v>0</v>
      </c>
      <c r="CW42" s="116">
        <f>SUM(AS42,+BU42)</f>
        <v>114786</v>
      </c>
      <c r="CX42" s="116">
        <f>SUM(AT42,+BV42)</f>
        <v>0</v>
      </c>
      <c r="CY42" s="116">
        <f>SUM(AU42,+BW42)</f>
        <v>111763</v>
      </c>
      <c r="CZ42" s="116">
        <f>SUM(AV42,+BX42)</f>
        <v>3023</v>
      </c>
      <c r="DA42" s="116">
        <f>SUM(AW42,+BY42)</f>
        <v>0</v>
      </c>
      <c r="DB42" s="116">
        <f>SUM(AX42,+BZ42)</f>
        <v>818150</v>
      </c>
      <c r="DC42" s="116">
        <f>SUM(AY42,+CA42)</f>
        <v>208780</v>
      </c>
      <c r="DD42" s="116">
        <f>SUM(AZ42,+CB42)</f>
        <v>558679</v>
      </c>
      <c r="DE42" s="116">
        <f>SUM(BA42,+CC42)</f>
        <v>6785</v>
      </c>
      <c r="DF42" s="116">
        <f>SUM(BB42,+CD42)</f>
        <v>43906</v>
      </c>
      <c r="DG42" s="116">
        <f>SUM(BC42,+CE42)</f>
        <v>0</v>
      </c>
      <c r="DH42" s="116">
        <f>SUM(BD42,+CF42)</f>
        <v>4526</v>
      </c>
      <c r="DI42" s="116">
        <f>SUM(BE42,+CG42)</f>
        <v>25847</v>
      </c>
      <c r="DJ42" s="116">
        <f>SUM(BF42,+CH42)</f>
        <v>1000444</v>
      </c>
    </row>
    <row r="43" spans="1:114" ht="13.5" customHeight="1" x14ac:dyDescent="0.2">
      <c r="A43" s="114" t="s">
        <v>13</v>
      </c>
      <c r="B43" s="115" t="s">
        <v>430</v>
      </c>
      <c r="C43" s="114" t="s">
        <v>431</v>
      </c>
      <c r="D43" s="116">
        <f>SUM(E43,+L43)</f>
        <v>501799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495</v>
      </c>
      <c r="K43" s="116">
        <v>0</v>
      </c>
      <c r="L43" s="116">
        <v>501799</v>
      </c>
      <c r="M43" s="116">
        <f>SUM(N43,+U43)</f>
        <v>53670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495</v>
      </c>
      <c r="T43" s="116">
        <v>0</v>
      </c>
      <c r="U43" s="116">
        <v>53670</v>
      </c>
      <c r="V43" s="116">
        <f>+SUM(D43,M43)</f>
        <v>555469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555469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1249</v>
      </c>
      <c r="AM43" s="116">
        <f>SUM(AN43,AS43,AW43,AX43,BD43)</f>
        <v>13661</v>
      </c>
      <c r="AN43" s="116">
        <f>SUM(AO43:AR43)</f>
        <v>13661</v>
      </c>
      <c r="AO43" s="116">
        <v>13661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486889</v>
      </c>
      <c r="BD43" s="116">
        <v>0</v>
      </c>
      <c r="BE43" s="116">
        <v>0</v>
      </c>
      <c r="BF43" s="116">
        <f>SUM(AE43,+AM43,+BE43)</f>
        <v>13661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8142</v>
      </c>
      <c r="BP43" s="116">
        <f>SUM(BQ43:BT43)</f>
        <v>8142</v>
      </c>
      <c r="BQ43" s="116">
        <v>8142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45528</v>
      </c>
      <c r="CF43" s="116">
        <v>0</v>
      </c>
      <c r="CG43" s="116">
        <v>0</v>
      </c>
      <c r="CH43" s="116">
        <f>SUM(BG43,+BO43,+CG43)</f>
        <v>8142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1249</v>
      </c>
      <c r="CQ43" s="116">
        <f>SUM(AM43,+BO43)</f>
        <v>21803</v>
      </c>
      <c r="CR43" s="116">
        <f>SUM(AN43,+BP43)</f>
        <v>21803</v>
      </c>
      <c r="CS43" s="116">
        <f>SUM(AO43,+BQ43)</f>
        <v>21803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532417</v>
      </c>
      <c r="DH43" s="116">
        <f>SUM(BD43,+CF43)</f>
        <v>0</v>
      </c>
      <c r="DI43" s="116">
        <f>SUM(BE43,+CG43)</f>
        <v>0</v>
      </c>
      <c r="DJ43" s="116">
        <f>SUM(BF43,+CH43)</f>
        <v>21803</v>
      </c>
    </row>
    <row r="44" spans="1:114" ht="13.5" customHeight="1" x14ac:dyDescent="0.2">
      <c r="A44" s="114" t="s">
        <v>13</v>
      </c>
      <c r="B44" s="115" t="s">
        <v>434</v>
      </c>
      <c r="C44" s="114" t="s">
        <v>435</v>
      </c>
      <c r="D44" s="116">
        <f>SUM(E44,+L44)</f>
        <v>895309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495</v>
      </c>
      <c r="K44" s="116">
        <v>0</v>
      </c>
      <c r="L44" s="116">
        <v>895309</v>
      </c>
      <c r="M44" s="116">
        <f>SUM(N44,+U44)</f>
        <v>65246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495</v>
      </c>
      <c r="T44" s="116">
        <v>0</v>
      </c>
      <c r="U44" s="116">
        <v>65246</v>
      </c>
      <c r="V44" s="116">
        <f>+SUM(D44,M44)</f>
        <v>960555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960555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881977</v>
      </c>
      <c r="AN44" s="116">
        <f>SUM(AO44:AR44)</f>
        <v>26596</v>
      </c>
      <c r="AO44" s="116">
        <v>26596</v>
      </c>
      <c r="AP44" s="116">
        <v>0</v>
      </c>
      <c r="AQ44" s="116">
        <v>0</v>
      </c>
      <c r="AR44" s="116">
        <v>0</v>
      </c>
      <c r="AS44" s="116">
        <f>SUM(AT44:AV44)</f>
        <v>18177</v>
      </c>
      <c r="AT44" s="116">
        <v>1981</v>
      </c>
      <c r="AU44" s="116">
        <v>14966</v>
      </c>
      <c r="AV44" s="116">
        <v>1230</v>
      </c>
      <c r="AW44" s="116">
        <v>0</v>
      </c>
      <c r="AX44" s="116">
        <f>SUM(AY44:BB44)</f>
        <v>837204</v>
      </c>
      <c r="AY44" s="116">
        <v>187475</v>
      </c>
      <c r="AZ44" s="116">
        <v>605488</v>
      </c>
      <c r="BA44" s="116">
        <v>43102</v>
      </c>
      <c r="BB44" s="116">
        <v>1139</v>
      </c>
      <c r="BC44" s="116">
        <v>0</v>
      </c>
      <c r="BD44" s="116">
        <v>0</v>
      </c>
      <c r="BE44" s="116">
        <v>13332</v>
      </c>
      <c r="BF44" s="116">
        <f>SUM(AE44,+AM44,+BE44)</f>
        <v>895309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7499</v>
      </c>
      <c r="BP44" s="116">
        <f>SUM(BQ44:BT44)</f>
        <v>7499</v>
      </c>
      <c r="BQ44" s="116">
        <v>7499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56402</v>
      </c>
      <c r="CF44" s="116">
        <v>0</v>
      </c>
      <c r="CG44" s="116">
        <v>1345</v>
      </c>
      <c r="CH44" s="116">
        <f>SUM(BG44,+BO44,+CG44)</f>
        <v>8844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889476</v>
      </c>
      <c r="CR44" s="116">
        <f>SUM(AN44,+BP44)</f>
        <v>34095</v>
      </c>
      <c r="CS44" s="116">
        <f>SUM(AO44,+BQ44)</f>
        <v>34095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18177</v>
      </c>
      <c r="CX44" s="116">
        <f>SUM(AT44,+BV44)</f>
        <v>1981</v>
      </c>
      <c r="CY44" s="116">
        <f>SUM(AU44,+BW44)</f>
        <v>14966</v>
      </c>
      <c r="CZ44" s="116">
        <f>SUM(AV44,+BX44)</f>
        <v>1230</v>
      </c>
      <c r="DA44" s="116">
        <f>SUM(AW44,+BY44)</f>
        <v>0</v>
      </c>
      <c r="DB44" s="116">
        <f>SUM(AX44,+BZ44)</f>
        <v>837204</v>
      </c>
      <c r="DC44" s="116">
        <f>SUM(AY44,+CA44)</f>
        <v>187475</v>
      </c>
      <c r="DD44" s="116">
        <f>SUM(AZ44,+CB44)</f>
        <v>605488</v>
      </c>
      <c r="DE44" s="116">
        <f>SUM(BA44,+CC44)</f>
        <v>43102</v>
      </c>
      <c r="DF44" s="116">
        <f>SUM(BB44,+CD44)</f>
        <v>1139</v>
      </c>
      <c r="DG44" s="116">
        <f>SUM(BC44,+CE44)</f>
        <v>56402</v>
      </c>
      <c r="DH44" s="116">
        <f>SUM(BD44,+CF44)</f>
        <v>0</v>
      </c>
      <c r="DI44" s="116">
        <f>SUM(BE44,+CG44)</f>
        <v>14677</v>
      </c>
      <c r="DJ44" s="116">
        <f>SUM(BF44,+CH44)</f>
        <v>904153</v>
      </c>
    </row>
    <row r="45" spans="1:114" ht="13.5" customHeight="1" x14ac:dyDescent="0.2">
      <c r="A45" s="114" t="s">
        <v>13</v>
      </c>
      <c r="B45" s="115" t="s">
        <v>436</v>
      </c>
      <c r="C45" s="114" t="s">
        <v>437</v>
      </c>
      <c r="D45" s="116">
        <f>SUM(E45,+L45)</f>
        <v>652009</v>
      </c>
      <c r="E45" s="116">
        <f>SUM(F45:I45,K45)</f>
        <v>128333</v>
      </c>
      <c r="F45" s="116">
        <v>22</v>
      </c>
      <c r="G45" s="116">
        <v>0</v>
      </c>
      <c r="H45" s="116">
        <v>13700</v>
      </c>
      <c r="I45" s="116">
        <v>13451</v>
      </c>
      <c r="J45" s="117" t="s">
        <v>495</v>
      </c>
      <c r="K45" s="116">
        <v>101160</v>
      </c>
      <c r="L45" s="116">
        <v>523676</v>
      </c>
      <c r="M45" s="116">
        <f>SUM(N45,+U45)</f>
        <v>35721</v>
      </c>
      <c r="N45" s="116">
        <f>SUM(O45:R45,T45)</f>
        <v>2025</v>
      </c>
      <c r="O45" s="116">
        <v>0</v>
      </c>
      <c r="P45" s="116">
        <v>0</v>
      </c>
      <c r="Q45" s="116">
        <v>0</v>
      </c>
      <c r="R45" s="116">
        <v>2025</v>
      </c>
      <c r="S45" s="117" t="s">
        <v>495</v>
      </c>
      <c r="T45" s="116">
        <v>0</v>
      </c>
      <c r="U45" s="116">
        <v>33696</v>
      </c>
      <c r="V45" s="116">
        <f>+SUM(D45,M45)</f>
        <v>687730</v>
      </c>
      <c r="W45" s="116">
        <f>+SUM(E45,N45)</f>
        <v>130358</v>
      </c>
      <c r="X45" s="116">
        <f>+SUM(F45,O45)</f>
        <v>22</v>
      </c>
      <c r="Y45" s="116">
        <f>+SUM(G45,P45)</f>
        <v>0</v>
      </c>
      <c r="Z45" s="116">
        <f>+SUM(H45,Q45)</f>
        <v>13700</v>
      </c>
      <c r="AA45" s="116">
        <f>+SUM(I45,R45)</f>
        <v>15476</v>
      </c>
      <c r="AB45" s="117" t="str">
        <f>IF(+SUM(J45,S45)=0,"-",+SUM(J45,S45))</f>
        <v>-</v>
      </c>
      <c r="AC45" s="116">
        <f>+SUM(K45,T45)</f>
        <v>101160</v>
      </c>
      <c r="AD45" s="116">
        <f>+SUM(L45,U45)</f>
        <v>557372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12210</v>
      </c>
      <c r="AM45" s="116">
        <f>SUM(AN45,AS45,AW45,AX45,BD45)</f>
        <v>455962</v>
      </c>
      <c r="AN45" s="116">
        <f>SUM(AO45:AR45)</f>
        <v>61460</v>
      </c>
      <c r="AO45" s="116">
        <v>55495</v>
      </c>
      <c r="AP45" s="116">
        <v>0</v>
      </c>
      <c r="AQ45" s="116">
        <v>4298</v>
      </c>
      <c r="AR45" s="116">
        <v>1667</v>
      </c>
      <c r="AS45" s="116">
        <f>SUM(AT45:AV45)</f>
        <v>46165</v>
      </c>
      <c r="AT45" s="116">
        <v>1334</v>
      </c>
      <c r="AU45" s="116">
        <v>27053</v>
      </c>
      <c r="AV45" s="116">
        <v>17778</v>
      </c>
      <c r="AW45" s="116">
        <v>0</v>
      </c>
      <c r="AX45" s="116">
        <f>SUM(AY45:BB45)</f>
        <v>348337</v>
      </c>
      <c r="AY45" s="116">
        <v>189585</v>
      </c>
      <c r="AZ45" s="116">
        <v>138797</v>
      </c>
      <c r="BA45" s="116">
        <v>12693</v>
      </c>
      <c r="BB45" s="116">
        <v>7262</v>
      </c>
      <c r="BC45" s="116">
        <v>173329</v>
      </c>
      <c r="BD45" s="116">
        <v>0</v>
      </c>
      <c r="BE45" s="116">
        <v>10508</v>
      </c>
      <c r="BF45" s="116">
        <f>SUM(AE45,+AM45,+BE45)</f>
        <v>466470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19929</v>
      </c>
      <c r="BP45" s="116">
        <f>SUM(BQ45:BT45)</f>
        <v>6457</v>
      </c>
      <c r="BQ45" s="116">
        <v>6457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13472</v>
      </c>
      <c r="CA45" s="116">
        <v>13090</v>
      </c>
      <c r="CB45" s="116">
        <v>0</v>
      </c>
      <c r="CC45" s="116">
        <v>0</v>
      </c>
      <c r="CD45" s="116">
        <v>382</v>
      </c>
      <c r="CE45" s="116">
        <v>15647</v>
      </c>
      <c r="CF45" s="116">
        <v>0</v>
      </c>
      <c r="CG45" s="116">
        <v>145</v>
      </c>
      <c r="CH45" s="116">
        <f>SUM(BG45,+BO45,+CG45)</f>
        <v>20074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12210</v>
      </c>
      <c r="CQ45" s="116">
        <f>SUM(AM45,+BO45)</f>
        <v>475891</v>
      </c>
      <c r="CR45" s="116">
        <f>SUM(AN45,+BP45)</f>
        <v>67917</v>
      </c>
      <c r="CS45" s="116">
        <f>SUM(AO45,+BQ45)</f>
        <v>61952</v>
      </c>
      <c r="CT45" s="116">
        <f>SUM(AP45,+BR45)</f>
        <v>0</v>
      </c>
      <c r="CU45" s="116">
        <f>SUM(AQ45,+BS45)</f>
        <v>4298</v>
      </c>
      <c r="CV45" s="116">
        <f>SUM(AR45,+BT45)</f>
        <v>1667</v>
      </c>
      <c r="CW45" s="116">
        <f>SUM(AS45,+BU45)</f>
        <v>46165</v>
      </c>
      <c r="CX45" s="116">
        <f>SUM(AT45,+BV45)</f>
        <v>1334</v>
      </c>
      <c r="CY45" s="116">
        <f>SUM(AU45,+BW45)</f>
        <v>27053</v>
      </c>
      <c r="CZ45" s="116">
        <f>SUM(AV45,+BX45)</f>
        <v>17778</v>
      </c>
      <c r="DA45" s="116">
        <f>SUM(AW45,+BY45)</f>
        <v>0</v>
      </c>
      <c r="DB45" s="116">
        <f>SUM(AX45,+BZ45)</f>
        <v>361809</v>
      </c>
      <c r="DC45" s="116">
        <f>SUM(AY45,+CA45)</f>
        <v>202675</v>
      </c>
      <c r="DD45" s="116">
        <f>SUM(AZ45,+CB45)</f>
        <v>138797</v>
      </c>
      <c r="DE45" s="116">
        <f>SUM(BA45,+CC45)</f>
        <v>12693</v>
      </c>
      <c r="DF45" s="116">
        <f>SUM(BB45,+CD45)</f>
        <v>7644</v>
      </c>
      <c r="DG45" s="116">
        <f>SUM(BC45,+CE45)</f>
        <v>188976</v>
      </c>
      <c r="DH45" s="116">
        <f>SUM(BD45,+CF45)</f>
        <v>0</v>
      </c>
      <c r="DI45" s="116">
        <f>SUM(BE45,+CG45)</f>
        <v>10653</v>
      </c>
      <c r="DJ45" s="116">
        <f>SUM(BF45,+CH45)</f>
        <v>486544</v>
      </c>
    </row>
    <row r="46" spans="1:114" ht="13.5" customHeight="1" x14ac:dyDescent="0.2">
      <c r="A46" s="114" t="s">
        <v>13</v>
      </c>
      <c r="B46" s="115" t="s">
        <v>438</v>
      </c>
      <c r="C46" s="114" t="s">
        <v>439</v>
      </c>
      <c r="D46" s="116">
        <f>SUM(E46,+L46)</f>
        <v>1623580</v>
      </c>
      <c r="E46" s="116">
        <f>SUM(F46:I46,K46)</f>
        <v>607765</v>
      </c>
      <c r="F46" s="116">
        <v>0</v>
      </c>
      <c r="G46" s="116">
        <v>0</v>
      </c>
      <c r="H46" s="116">
        <v>0</v>
      </c>
      <c r="I46" s="116">
        <v>196476</v>
      </c>
      <c r="J46" s="117" t="s">
        <v>495</v>
      </c>
      <c r="K46" s="116">
        <v>411289</v>
      </c>
      <c r="L46" s="116">
        <v>1015815</v>
      </c>
      <c r="M46" s="116">
        <f>SUM(N46,+U46)</f>
        <v>69167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495</v>
      </c>
      <c r="T46" s="116">
        <v>0</v>
      </c>
      <c r="U46" s="116">
        <v>69167</v>
      </c>
      <c r="V46" s="116">
        <f>+SUM(D46,M46)</f>
        <v>1692747</v>
      </c>
      <c r="W46" s="116">
        <f>+SUM(E46,N46)</f>
        <v>607765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196476</v>
      </c>
      <c r="AB46" s="117" t="str">
        <f>IF(+SUM(J46,S46)=0,"-",+SUM(J46,S46))</f>
        <v>-</v>
      </c>
      <c r="AC46" s="116">
        <f>+SUM(K46,T46)</f>
        <v>411289</v>
      </c>
      <c r="AD46" s="116">
        <f>+SUM(L46,U46)</f>
        <v>1084982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1583545</v>
      </c>
      <c r="AN46" s="116">
        <f>SUM(AO46:AR46)</f>
        <v>67318</v>
      </c>
      <c r="AO46" s="116">
        <v>64165</v>
      </c>
      <c r="AP46" s="116">
        <v>0</v>
      </c>
      <c r="AQ46" s="116">
        <v>3153</v>
      </c>
      <c r="AR46" s="116">
        <v>0</v>
      </c>
      <c r="AS46" s="116">
        <f>SUM(AT46:AV46)</f>
        <v>1758</v>
      </c>
      <c r="AT46" s="116">
        <v>0</v>
      </c>
      <c r="AU46" s="116">
        <v>1676</v>
      </c>
      <c r="AV46" s="116">
        <v>82</v>
      </c>
      <c r="AW46" s="116">
        <v>0</v>
      </c>
      <c r="AX46" s="116">
        <f>SUM(AY46:BB46)</f>
        <v>1514469</v>
      </c>
      <c r="AY46" s="116">
        <v>719367</v>
      </c>
      <c r="AZ46" s="116">
        <v>781464</v>
      </c>
      <c r="BA46" s="116">
        <v>13638</v>
      </c>
      <c r="BB46" s="116">
        <v>0</v>
      </c>
      <c r="BC46" s="116">
        <v>0</v>
      </c>
      <c r="BD46" s="116">
        <v>0</v>
      </c>
      <c r="BE46" s="116">
        <v>40035</v>
      </c>
      <c r="BF46" s="116">
        <f>SUM(AE46,+AM46,+BE46)</f>
        <v>1623580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69167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1583545</v>
      </c>
      <c r="CR46" s="116">
        <f>SUM(AN46,+BP46)</f>
        <v>67318</v>
      </c>
      <c r="CS46" s="116">
        <f>SUM(AO46,+BQ46)</f>
        <v>64165</v>
      </c>
      <c r="CT46" s="116">
        <f>SUM(AP46,+BR46)</f>
        <v>0</v>
      </c>
      <c r="CU46" s="116">
        <f>SUM(AQ46,+BS46)</f>
        <v>3153</v>
      </c>
      <c r="CV46" s="116">
        <f>SUM(AR46,+BT46)</f>
        <v>0</v>
      </c>
      <c r="CW46" s="116">
        <f>SUM(AS46,+BU46)</f>
        <v>1758</v>
      </c>
      <c r="CX46" s="116">
        <f>SUM(AT46,+BV46)</f>
        <v>0</v>
      </c>
      <c r="CY46" s="116">
        <f>SUM(AU46,+BW46)</f>
        <v>1676</v>
      </c>
      <c r="CZ46" s="116">
        <f>SUM(AV46,+BX46)</f>
        <v>82</v>
      </c>
      <c r="DA46" s="116">
        <f>SUM(AW46,+BY46)</f>
        <v>0</v>
      </c>
      <c r="DB46" s="116">
        <f>SUM(AX46,+BZ46)</f>
        <v>1514469</v>
      </c>
      <c r="DC46" s="116">
        <f>SUM(AY46,+CA46)</f>
        <v>719367</v>
      </c>
      <c r="DD46" s="116">
        <f>SUM(AZ46,+CB46)</f>
        <v>781464</v>
      </c>
      <c r="DE46" s="116">
        <f>SUM(BA46,+CC46)</f>
        <v>13638</v>
      </c>
      <c r="DF46" s="116">
        <f>SUM(BB46,+CD46)</f>
        <v>0</v>
      </c>
      <c r="DG46" s="116">
        <f>SUM(BC46,+CE46)</f>
        <v>69167</v>
      </c>
      <c r="DH46" s="116">
        <f>SUM(BD46,+CF46)</f>
        <v>0</v>
      </c>
      <c r="DI46" s="116">
        <f>SUM(BE46,+CG46)</f>
        <v>40035</v>
      </c>
      <c r="DJ46" s="116">
        <f>SUM(BF46,+CH46)</f>
        <v>1623580</v>
      </c>
    </row>
    <row r="47" spans="1:114" ht="13.5" customHeight="1" x14ac:dyDescent="0.2">
      <c r="A47" s="114" t="s">
        <v>13</v>
      </c>
      <c r="B47" s="115" t="s">
        <v>441</v>
      </c>
      <c r="C47" s="114" t="s">
        <v>442</v>
      </c>
      <c r="D47" s="116">
        <f>SUM(E47,+L47)</f>
        <v>446191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495</v>
      </c>
      <c r="K47" s="116">
        <v>0</v>
      </c>
      <c r="L47" s="116">
        <v>446191</v>
      </c>
      <c r="M47" s="116">
        <f>SUM(N47,+U47)</f>
        <v>45245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495</v>
      </c>
      <c r="T47" s="116">
        <v>0</v>
      </c>
      <c r="U47" s="116">
        <v>45245</v>
      </c>
      <c r="V47" s="116">
        <f>+SUM(D47,M47)</f>
        <v>491436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491436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46470</v>
      </c>
      <c r="AM47" s="116">
        <f>SUM(AN47,AS47,AW47,AX47,BD47)</f>
        <v>17138</v>
      </c>
      <c r="AN47" s="116">
        <f>SUM(AO47:AR47)</f>
        <v>17138</v>
      </c>
      <c r="AO47" s="116">
        <v>17138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382583</v>
      </c>
      <c r="BD47" s="116">
        <v>0</v>
      </c>
      <c r="BE47" s="116">
        <v>0</v>
      </c>
      <c r="BF47" s="116">
        <f>SUM(AE47,+AM47,+BE47)</f>
        <v>17138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1149</v>
      </c>
      <c r="BO47" s="116">
        <f>SUM(BP47,BU47,BY47,BZ47,CF47)</f>
        <v>1695</v>
      </c>
      <c r="BP47" s="116">
        <f>SUM(BQ47:BT47)</f>
        <v>1695</v>
      </c>
      <c r="BQ47" s="116">
        <v>1695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42401</v>
      </c>
      <c r="CF47" s="116">
        <v>0</v>
      </c>
      <c r="CG47" s="116">
        <v>0</v>
      </c>
      <c r="CH47" s="116">
        <f>SUM(BG47,+BO47,+CG47)</f>
        <v>1695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47619</v>
      </c>
      <c r="CQ47" s="116">
        <f>SUM(AM47,+BO47)</f>
        <v>18833</v>
      </c>
      <c r="CR47" s="116">
        <f>SUM(AN47,+BP47)</f>
        <v>18833</v>
      </c>
      <c r="CS47" s="116">
        <f>SUM(AO47,+BQ47)</f>
        <v>18833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424984</v>
      </c>
      <c r="DH47" s="116">
        <f>SUM(BD47,+CF47)</f>
        <v>0</v>
      </c>
      <c r="DI47" s="116">
        <f>SUM(BE47,+CG47)</f>
        <v>0</v>
      </c>
      <c r="DJ47" s="116">
        <f>SUM(BF47,+CH47)</f>
        <v>18833</v>
      </c>
    </row>
    <row r="48" spans="1:114" ht="13.5" customHeight="1" x14ac:dyDescent="0.2">
      <c r="A48" s="114" t="s">
        <v>13</v>
      </c>
      <c r="B48" s="115" t="s">
        <v>443</v>
      </c>
      <c r="C48" s="114" t="s">
        <v>444</v>
      </c>
      <c r="D48" s="116">
        <f>SUM(E48,+L48)</f>
        <v>789122</v>
      </c>
      <c r="E48" s="116">
        <f>SUM(F48:I48,K48)</f>
        <v>114960</v>
      </c>
      <c r="F48" s="116">
        <v>28691</v>
      </c>
      <c r="G48" s="116">
        <v>0</v>
      </c>
      <c r="H48" s="116">
        <v>0</v>
      </c>
      <c r="I48" s="116">
        <v>64751</v>
      </c>
      <c r="J48" s="117" t="s">
        <v>495</v>
      </c>
      <c r="K48" s="116">
        <v>21518</v>
      </c>
      <c r="L48" s="116">
        <v>674162</v>
      </c>
      <c r="M48" s="116">
        <f>SUM(N48,+U48)</f>
        <v>43224</v>
      </c>
      <c r="N48" s="116">
        <f>SUM(O48:R48,T48)</f>
        <v>2815</v>
      </c>
      <c r="O48" s="116">
        <v>0</v>
      </c>
      <c r="P48" s="116">
        <v>0</v>
      </c>
      <c r="Q48" s="116">
        <v>0</v>
      </c>
      <c r="R48" s="116">
        <v>2813</v>
      </c>
      <c r="S48" s="117" t="s">
        <v>495</v>
      </c>
      <c r="T48" s="116">
        <v>2</v>
      </c>
      <c r="U48" s="116">
        <v>40409</v>
      </c>
      <c r="V48" s="116">
        <f>+SUM(D48,M48)</f>
        <v>832346</v>
      </c>
      <c r="W48" s="116">
        <f>+SUM(E48,N48)</f>
        <v>117775</v>
      </c>
      <c r="X48" s="116">
        <f>+SUM(F48,O48)</f>
        <v>28691</v>
      </c>
      <c r="Y48" s="116">
        <f>+SUM(G48,P48)</f>
        <v>0</v>
      </c>
      <c r="Z48" s="116">
        <f>+SUM(H48,Q48)</f>
        <v>0</v>
      </c>
      <c r="AA48" s="116">
        <f>+SUM(I48,R48)</f>
        <v>67564</v>
      </c>
      <c r="AB48" s="117" t="str">
        <f>IF(+SUM(J48,S48)=0,"-",+SUM(J48,S48))</f>
        <v>-</v>
      </c>
      <c r="AC48" s="116">
        <f>+SUM(K48,T48)</f>
        <v>21520</v>
      </c>
      <c r="AD48" s="116">
        <f>+SUM(L48,U48)</f>
        <v>714571</v>
      </c>
      <c r="AE48" s="116">
        <f>SUM(AF48,+AK48)</f>
        <v>82165</v>
      </c>
      <c r="AF48" s="116">
        <f>SUM(AG48:AJ48)</f>
        <v>82165</v>
      </c>
      <c r="AG48" s="116">
        <v>0</v>
      </c>
      <c r="AH48" s="116">
        <v>82165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706957</v>
      </c>
      <c r="AN48" s="116">
        <f>SUM(AO48:AR48)</f>
        <v>74005</v>
      </c>
      <c r="AO48" s="116">
        <v>74005</v>
      </c>
      <c r="AP48" s="116">
        <v>0</v>
      </c>
      <c r="AQ48" s="116">
        <v>0</v>
      </c>
      <c r="AR48" s="116">
        <v>0</v>
      </c>
      <c r="AS48" s="116">
        <f>SUM(AT48:AV48)</f>
        <v>196719</v>
      </c>
      <c r="AT48" s="116">
        <v>0</v>
      </c>
      <c r="AU48" s="116">
        <v>196719</v>
      </c>
      <c r="AV48" s="116">
        <v>0</v>
      </c>
      <c r="AW48" s="116">
        <v>0</v>
      </c>
      <c r="AX48" s="116">
        <f>SUM(AY48:BB48)</f>
        <v>436233</v>
      </c>
      <c r="AY48" s="116">
        <v>125520</v>
      </c>
      <c r="AZ48" s="116">
        <v>186014</v>
      </c>
      <c r="BA48" s="116">
        <v>70724</v>
      </c>
      <c r="BB48" s="116">
        <v>53975</v>
      </c>
      <c r="BC48" s="116">
        <v>0</v>
      </c>
      <c r="BD48" s="116">
        <v>0</v>
      </c>
      <c r="BE48" s="116">
        <v>0</v>
      </c>
      <c r="BF48" s="116">
        <f>SUM(AE48,+AM48,+BE48)</f>
        <v>789122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10343</v>
      </c>
      <c r="BP48" s="116">
        <f>SUM(BQ48:BT48)</f>
        <v>6723</v>
      </c>
      <c r="BQ48" s="116">
        <v>6723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3620</v>
      </c>
      <c r="CA48" s="116">
        <v>3094</v>
      </c>
      <c r="CB48" s="116">
        <v>0</v>
      </c>
      <c r="CC48" s="116">
        <v>0</v>
      </c>
      <c r="CD48" s="116">
        <v>526</v>
      </c>
      <c r="CE48" s="116">
        <v>32881</v>
      </c>
      <c r="CF48" s="116">
        <v>0</v>
      </c>
      <c r="CG48" s="116">
        <v>0</v>
      </c>
      <c r="CH48" s="116">
        <f>SUM(BG48,+BO48,+CG48)</f>
        <v>10343</v>
      </c>
      <c r="CI48" s="116">
        <f>SUM(AE48,+BG48)</f>
        <v>82165</v>
      </c>
      <c r="CJ48" s="116">
        <f>SUM(AF48,+BH48)</f>
        <v>82165</v>
      </c>
      <c r="CK48" s="116">
        <f>SUM(AG48,+BI48)</f>
        <v>0</v>
      </c>
      <c r="CL48" s="116">
        <f>SUM(AH48,+BJ48)</f>
        <v>82165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717300</v>
      </c>
      <c r="CR48" s="116">
        <f>SUM(AN48,+BP48)</f>
        <v>80728</v>
      </c>
      <c r="CS48" s="116">
        <f>SUM(AO48,+BQ48)</f>
        <v>80728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196719</v>
      </c>
      <c r="CX48" s="116">
        <f>SUM(AT48,+BV48)</f>
        <v>0</v>
      </c>
      <c r="CY48" s="116">
        <f>SUM(AU48,+BW48)</f>
        <v>196719</v>
      </c>
      <c r="CZ48" s="116">
        <f>SUM(AV48,+BX48)</f>
        <v>0</v>
      </c>
      <c r="DA48" s="116">
        <f>SUM(AW48,+BY48)</f>
        <v>0</v>
      </c>
      <c r="DB48" s="116">
        <f>SUM(AX48,+BZ48)</f>
        <v>439853</v>
      </c>
      <c r="DC48" s="116">
        <f>SUM(AY48,+CA48)</f>
        <v>128614</v>
      </c>
      <c r="DD48" s="116">
        <f>SUM(AZ48,+CB48)</f>
        <v>186014</v>
      </c>
      <c r="DE48" s="116">
        <f>SUM(BA48,+CC48)</f>
        <v>70724</v>
      </c>
      <c r="DF48" s="116">
        <f>SUM(BB48,+CD48)</f>
        <v>54501</v>
      </c>
      <c r="DG48" s="116">
        <f>SUM(BC48,+CE48)</f>
        <v>32881</v>
      </c>
      <c r="DH48" s="116">
        <f>SUM(BD48,+CF48)</f>
        <v>0</v>
      </c>
      <c r="DI48" s="116">
        <f>SUM(BE48,+CG48)</f>
        <v>0</v>
      </c>
      <c r="DJ48" s="116">
        <f>SUM(BF48,+CH48)</f>
        <v>799465</v>
      </c>
    </row>
    <row r="49" spans="1:114" ht="13.5" customHeight="1" x14ac:dyDescent="0.2">
      <c r="A49" s="114" t="s">
        <v>13</v>
      </c>
      <c r="B49" s="115" t="s">
        <v>445</v>
      </c>
      <c r="C49" s="114" t="s">
        <v>446</v>
      </c>
      <c r="D49" s="116">
        <f>SUM(E49,+L49)</f>
        <v>416011</v>
      </c>
      <c r="E49" s="116">
        <f>SUM(F49:I49,K49)</f>
        <v>28898</v>
      </c>
      <c r="F49" s="116">
        <v>0</v>
      </c>
      <c r="G49" s="116">
        <v>0</v>
      </c>
      <c r="H49" s="116">
        <v>0</v>
      </c>
      <c r="I49" s="116">
        <v>1481</v>
      </c>
      <c r="J49" s="117" t="s">
        <v>495</v>
      </c>
      <c r="K49" s="116">
        <v>27417</v>
      </c>
      <c r="L49" s="116">
        <v>387113</v>
      </c>
      <c r="M49" s="116">
        <f>SUM(N49,+U49)</f>
        <v>26079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495</v>
      </c>
      <c r="T49" s="116">
        <v>0</v>
      </c>
      <c r="U49" s="116">
        <v>26079</v>
      </c>
      <c r="V49" s="116">
        <f>+SUM(D49,M49)</f>
        <v>442090</v>
      </c>
      <c r="W49" s="116">
        <f>+SUM(E49,N49)</f>
        <v>28898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1481</v>
      </c>
      <c r="AB49" s="117" t="str">
        <f>IF(+SUM(J49,S49)=0,"-",+SUM(J49,S49))</f>
        <v>-</v>
      </c>
      <c r="AC49" s="116">
        <f>+SUM(K49,T49)</f>
        <v>27417</v>
      </c>
      <c r="AD49" s="116">
        <f>+SUM(L49,U49)</f>
        <v>413192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416011</v>
      </c>
      <c r="AN49" s="116">
        <f>SUM(AO49:AR49)</f>
        <v>41414</v>
      </c>
      <c r="AO49" s="116">
        <v>41414</v>
      </c>
      <c r="AP49" s="116">
        <v>0</v>
      </c>
      <c r="AQ49" s="116">
        <v>0</v>
      </c>
      <c r="AR49" s="116">
        <v>0</v>
      </c>
      <c r="AS49" s="116">
        <f>SUM(AT49:AV49)</f>
        <v>1530</v>
      </c>
      <c r="AT49" s="116">
        <v>0</v>
      </c>
      <c r="AU49" s="116">
        <v>0</v>
      </c>
      <c r="AV49" s="116">
        <v>1530</v>
      </c>
      <c r="AW49" s="116">
        <v>0</v>
      </c>
      <c r="AX49" s="116">
        <f>SUM(AY49:BB49)</f>
        <v>373067</v>
      </c>
      <c r="AY49" s="116">
        <v>255389</v>
      </c>
      <c r="AZ49" s="116">
        <v>0</v>
      </c>
      <c r="BA49" s="116">
        <v>3663</v>
      </c>
      <c r="BB49" s="116">
        <v>114015</v>
      </c>
      <c r="BC49" s="116">
        <v>0</v>
      </c>
      <c r="BD49" s="116">
        <v>0</v>
      </c>
      <c r="BE49" s="116">
        <v>0</v>
      </c>
      <c r="BF49" s="116">
        <f>SUM(AE49,+AM49,+BE49)</f>
        <v>416011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26079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416011</v>
      </c>
      <c r="CR49" s="116">
        <f>SUM(AN49,+BP49)</f>
        <v>41414</v>
      </c>
      <c r="CS49" s="116">
        <f>SUM(AO49,+BQ49)</f>
        <v>41414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1530</v>
      </c>
      <c r="CX49" s="116">
        <f>SUM(AT49,+BV49)</f>
        <v>0</v>
      </c>
      <c r="CY49" s="116">
        <f>SUM(AU49,+BW49)</f>
        <v>0</v>
      </c>
      <c r="CZ49" s="116">
        <f>SUM(AV49,+BX49)</f>
        <v>1530</v>
      </c>
      <c r="DA49" s="116">
        <f>SUM(AW49,+BY49)</f>
        <v>0</v>
      </c>
      <c r="DB49" s="116">
        <f>SUM(AX49,+BZ49)</f>
        <v>373067</v>
      </c>
      <c r="DC49" s="116">
        <f>SUM(AY49,+CA49)</f>
        <v>255389</v>
      </c>
      <c r="DD49" s="116">
        <f>SUM(AZ49,+CB49)</f>
        <v>0</v>
      </c>
      <c r="DE49" s="116">
        <f>SUM(BA49,+CC49)</f>
        <v>3663</v>
      </c>
      <c r="DF49" s="116">
        <f>SUM(BB49,+CD49)</f>
        <v>114015</v>
      </c>
      <c r="DG49" s="116">
        <f>SUM(BC49,+CE49)</f>
        <v>26079</v>
      </c>
      <c r="DH49" s="116">
        <f>SUM(BD49,+CF49)</f>
        <v>0</v>
      </c>
      <c r="DI49" s="116">
        <f>SUM(BE49,+CG49)</f>
        <v>0</v>
      </c>
      <c r="DJ49" s="116">
        <f>SUM(BF49,+CH49)</f>
        <v>416011</v>
      </c>
    </row>
    <row r="50" spans="1:114" ht="13.5" customHeight="1" x14ac:dyDescent="0.2">
      <c r="A50" s="114" t="s">
        <v>13</v>
      </c>
      <c r="B50" s="115" t="s">
        <v>447</v>
      </c>
      <c r="C50" s="114" t="s">
        <v>448</v>
      </c>
      <c r="D50" s="116">
        <f>SUM(E50,+L50)</f>
        <v>275150</v>
      </c>
      <c r="E50" s="116">
        <f>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7" t="s">
        <v>495</v>
      </c>
      <c r="K50" s="116">
        <v>0</v>
      </c>
      <c r="L50" s="116">
        <v>275150</v>
      </c>
      <c r="M50" s="116">
        <f>SUM(N50,+U50)</f>
        <v>61619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495</v>
      </c>
      <c r="T50" s="116">
        <v>0</v>
      </c>
      <c r="U50" s="116">
        <v>61619</v>
      </c>
      <c r="V50" s="116">
        <f>+SUM(D50,M50)</f>
        <v>336769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336769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679</v>
      </c>
      <c r="AM50" s="116">
        <f>SUM(AN50,AS50,AW50,AX50,BD50)</f>
        <v>9809</v>
      </c>
      <c r="AN50" s="116">
        <f>SUM(AO50:AR50)</f>
        <v>9573</v>
      </c>
      <c r="AO50" s="116">
        <v>9573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236</v>
      </c>
      <c r="AY50" s="116">
        <v>83</v>
      </c>
      <c r="AZ50" s="116">
        <v>153</v>
      </c>
      <c r="BA50" s="116">
        <v>0</v>
      </c>
      <c r="BB50" s="116">
        <v>0</v>
      </c>
      <c r="BC50" s="116">
        <v>264662</v>
      </c>
      <c r="BD50" s="116">
        <v>0</v>
      </c>
      <c r="BE50" s="116">
        <v>0</v>
      </c>
      <c r="BF50" s="116">
        <f>SUM(AE50,+AM50,+BE50)</f>
        <v>9809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4818</v>
      </c>
      <c r="BP50" s="116">
        <f>SUM(BQ50:BT50)</f>
        <v>4818</v>
      </c>
      <c r="BQ50" s="116">
        <v>4818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56801</v>
      </c>
      <c r="CF50" s="116">
        <v>0</v>
      </c>
      <c r="CG50" s="116">
        <v>0</v>
      </c>
      <c r="CH50" s="116">
        <f>SUM(BG50,+BO50,+CG50)</f>
        <v>4818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679</v>
      </c>
      <c r="CQ50" s="116">
        <f>SUM(AM50,+BO50)</f>
        <v>14627</v>
      </c>
      <c r="CR50" s="116">
        <f>SUM(AN50,+BP50)</f>
        <v>14391</v>
      </c>
      <c r="CS50" s="116">
        <f>SUM(AO50,+BQ50)</f>
        <v>14391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236</v>
      </c>
      <c r="DC50" s="116">
        <f>SUM(AY50,+CA50)</f>
        <v>83</v>
      </c>
      <c r="DD50" s="116">
        <f>SUM(AZ50,+CB50)</f>
        <v>153</v>
      </c>
      <c r="DE50" s="116">
        <f>SUM(BA50,+CC50)</f>
        <v>0</v>
      </c>
      <c r="DF50" s="116">
        <f>SUM(BB50,+CD50)</f>
        <v>0</v>
      </c>
      <c r="DG50" s="116">
        <f>SUM(BC50,+CE50)</f>
        <v>321463</v>
      </c>
      <c r="DH50" s="116">
        <f>SUM(BD50,+CF50)</f>
        <v>0</v>
      </c>
      <c r="DI50" s="116">
        <f>SUM(BE50,+CG50)</f>
        <v>0</v>
      </c>
      <c r="DJ50" s="116">
        <f>SUM(BF50,+CH50)</f>
        <v>14627</v>
      </c>
    </row>
    <row r="51" spans="1:114" ht="13.5" customHeight="1" x14ac:dyDescent="0.2">
      <c r="A51" s="114" t="s">
        <v>13</v>
      </c>
      <c r="B51" s="115" t="s">
        <v>449</v>
      </c>
      <c r="C51" s="114" t="s">
        <v>450</v>
      </c>
      <c r="D51" s="116">
        <f>SUM(E51,+L51)</f>
        <v>126896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495</v>
      </c>
      <c r="K51" s="116">
        <v>0</v>
      </c>
      <c r="L51" s="116">
        <v>126896</v>
      </c>
      <c r="M51" s="116">
        <f>SUM(N51,+U51)</f>
        <v>45334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495</v>
      </c>
      <c r="T51" s="116">
        <v>0</v>
      </c>
      <c r="U51" s="116">
        <v>45334</v>
      </c>
      <c r="V51" s="116">
        <f>+SUM(D51,M51)</f>
        <v>172230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172230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290</v>
      </c>
      <c r="AM51" s="116">
        <f>SUM(AN51,AS51,AW51,AX51,BD51)</f>
        <v>11945</v>
      </c>
      <c r="AN51" s="116">
        <f>SUM(AO51:AR51)</f>
        <v>11296</v>
      </c>
      <c r="AO51" s="116">
        <v>11296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649</v>
      </c>
      <c r="AY51" s="116">
        <v>0</v>
      </c>
      <c r="AZ51" s="116">
        <v>0</v>
      </c>
      <c r="BA51" s="116">
        <v>0</v>
      </c>
      <c r="BB51" s="116">
        <v>649</v>
      </c>
      <c r="BC51" s="116">
        <v>112982</v>
      </c>
      <c r="BD51" s="116">
        <v>0</v>
      </c>
      <c r="BE51" s="116">
        <v>1679</v>
      </c>
      <c r="BF51" s="116">
        <f>SUM(AE51,+AM51,+BE51)</f>
        <v>13624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11296</v>
      </c>
      <c r="BP51" s="116">
        <f>SUM(BQ51:BT51)</f>
        <v>11296</v>
      </c>
      <c r="BQ51" s="116">
        <v>11296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34038</v>
      </c>
      <c r="CF51" s="116">
        <v>0</v>
      </c>
      <c r="CG51" s="116">
        <v>0</v>
      </c>
      <c r="CH51" s="116">
        <f>SUM(BG51,+BO51,+CG51)</f>
        <v>11296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290</v>
      </c>
      <c r="CQ51" s="116">
        <f>SUM(AM51,+BO51)</f>
        <v>23241</v>
      </c>
      <c r="CR51" s="116">
        <f>SUM(AN51,+BP51)</f>
        <v>22592</v>
      </c>
      <c r="CS51" s="116">
        <f>SUM(AO51,+BQ51)</f>
        <v>22592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649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649</v>
      </c>
      <c r="DG51" s="116">
        <f>SUM(BC51,+CE51)</f>
        <v>147020</v>
      </c>
      <c r="DH51" s="116">
        <f>SUM(BD51,+CF51)</f>
        <v>0</v>
      </c>
      <c r="DI51" s="116">
        <f>SUM(BE51,+CG51)</f>
        <v>1679</v>
      </c>
      <c r="DJ51" s="116">
        <f>SUM(BF51,+CH51)</f>
        <v>24920</v>
      </c>
    </row>
    <row r="52" spans="1:114" ht="13.5" customHeight="1" x14ac:dyDescent="0.2">
      <c r="A52" s="114" t="s">
        <v>13</v>
      </c>
      <c r="B52" s="115" t="s">
        <v>451</v>
      </c>
      <c r="C52" s="114" t="s">
        <v>452</v>
      </c>
      <c r="D52" s="116">
        <f>SUM(E52,+L52)</f>
        <v>357998</v>
      </c>
      <c r="E52" s="116">
        <f>SUM(F52:I52,K52)</f>
        <v>542</v>
      </c>
      <c r="F52" s="116">
        <v>0</v>
      </c>
      <c r="G52" s="116">
        <v>0</v>
      </c>
      <c r="H52" s="116">
        <v>0</v>
      </c>
      <c r="I52" s="116">
        <v>542</v>
      </c>
      <c r="J52" s="117" t="s">
        <v>495</v>
      </c>
      <c r="K52" s="116">
        <v>0</v>
      </c>
      <c r="L52" s="116">
        <v>357456</v>
      </c>
      <c r="M52" s="116">
        <f>SUM(N52,+U52)</f>
        <v>40692</v>
      </c>
      <c r="N52" s="116">
        <f>SUM(O52:R52,T52)</f>
        <v>101</v>
      </c>
      <c r="O52" s="116">
        <v>0</v>
      </c>
      <c r="P52" s="116">
        <v>0</v>
      </c>
      <c r="Q52" s="116">
        <v>0</v>
      </c>
      <c r="R52" s="116">
        <v>101</v>
      </c>
      <c r="S52" s="117" t="s">
        <v>495</v>
      </c>
      <c r="T52" s="116">
        <v>0</v>
      </c>
      <c r="U52" s="116">
        <v>40591</v>
      </c>
      <c r="V52" s="116">
        <f>+SUM(D52,M52)</f>
        <v>398690</v>
      </c>
      <c r="W52" s="116">
        <f>+SUM(E52,N52)</f>
        <v>643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643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398047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f>SUM(AN52,AS52,AW52,AX52,BD52)</f>
        <v>110738</v>
      </c>
      <c r="AN52" s="116">
        <f>SUM(AO52:AR52)</f>
        <v>10022</v>
      </c>
      <c r="AO52" s="116">
        <v>10022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100716</v>
      </c>
      <c r="AY52" s="116">
        <v>100716</v>
      </c>
      <c r="AZ52" s="116">
        <v>0</v>
      </c>
      <c r="BA52" s="116">
        <v>0</v>
      </c>
      <c r="BB52" s="116">
        <v>0</v>
      </c>
      <c r="BC52" s="116">
        <v>247260</v>
      </c>
      <c r="BD52" s="116">
        <v>0</v>
      </c>
      <c r="BE52" s="116">
        <v>0</v>
      </c>
      <c r="BF52" s="116">
        <f>SUM(AE52,+AM52,+BE52)</f>
        <v>110738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6681</v>
      </c>
      <c r="BP52" s="116">
        <f>SUM(BQ52:BT52)</f>
        <v>6681</v>
      </c>
      <c r="BQ52" s="116">
        <v>6681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34011</v>
      </c>
      <c r="CF52" s="116">
        <v>0</v>
      </c>
      <c r="CG52" s="116">
        <v>0</v>
      </c>
      <c r="CH52" s="116">
        <f>SUM(BG52,+BO52,+CG52)</f>
        <v>6681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0</v>
      </c>
      <c r="CQ52" s="116">
        <f>SUM(AM52,+BO52)</f>
        <v>117419</v>
      </c>
      <c r="CR52" s="116">
        <f>SUM(AN52,+BP52)</f>
        <v>16703</v>
      </c>
      <c r="CS52" s="116">
        <f>SUM(AO52,+BQ52)</f>
        <v>16703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100716</v>
      </c>
      <c r="DC52" s="116">
        <f>SUM(AY52,+CA52)</f>
        <v>100716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281271</v>
      </c>
      <c r="DH52" s="116">
        <f>SUM(BD52,+CF52)</f>
        <v>0</v>
      </c>
      <c r="DI52" s="116">
        <f>SUM(BE52,+CG52)</f>
        <v>0</v>
      </c>
      <c r="DJ52" s="116">
        <f>SUM(BF52,+CH52)</f>
        <v>117419</v>
      </c>
    </row>
    <row r="53" spans="1:114" ht="13.5" customHeight="1" x14ac:dyDescent="0.2">
      <c r="A53" s="114" t="s">
        <v>13</v>
      </c>
      <c r="B53" s="115" t="s">
        <v>455</v>
      </c>
      <c r="C53" s="114" t="s">
        <v>456</v>
      </c>
      <c r="D53" s="116">
        <f>SUM(E53,+L53)</f>
        <v>349635</v>
      </c>
      <c r="E53" s="116">
        <f>SUM(F53:I53,K53)</f>
        <v>425</v>
      </c>
      <c r="F53" s="116">
        <v>0</v>
      </c>
      <c r="G53" s="116">
        <v>0</v>
      </c>
      <c r="H53" s="116">
        <v>0</v>
      </c>
      <c r="I53" s="116">
        <v>425</v>
      </c>
      <c r="J53" s="117" t="s">
        <v>495</v>
      </c>
      <c r="K53" s="116">
        <v>0</v>
      </c>
      <c r="L53" s="116">
        <v>349210</v>
      </c>
      <c r="M53" s="116">
        <f>SUM(N53,+U53)</f>
        <v>35718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495</v>
      </c>
      <c r="T53" s="116">
        <v>0</v>
      </c>
      <c r="U53" s="116">
        <v>35718</v>
      </c>
      <c r="V53" s="116">
        <f>+SUM(D53,M53)</f>
        <v>385353</v>
      </c>
      <c r="W53" s="116">
        <f>+SUM(E53,N53)</f>
        <v>425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425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384928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f>SUM(AN53,AS53,AW53,AX53,BD53)</f>
        <v>105363</v>
      </c>
      <c r="AN53" s="116">
        <f>SUM(AO53:AR53)</f>
        <v>8002</v>
      </c>
      <c r="AO53" s="116">
        <v>8002</v>
      </c>
      <c r="AP53" s="116">
        <v>0</v>
      </c>
      <c r="AQ53" s="116">
        <v>0</v>
      </c>
      <c r="AR53" s="116">
        <v>0</v>
      </c>
      <c r="AS53" s="116">
        <f>SUM(AT53:AV53)</f>
        <v>97361</v>
      </c>
      <c r="AT53" s="116">
        <v>97361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244272</v>
      </c>
      <c r="BD53" s="116">
        <v>0</v>
      </c>
      <c r="BE53" s="116">
        <v>0</v>
      </c>
      <c r="BF53" s="116">
        <f>SUM(AE53,+AM53,+BE53)</f>
        <v>105363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2001</v>
      </c>
      <c r="BP53" s="116">
        <f>SUM(BQ53:BT53)</f>
        <v>2001</v>
      </c>
      <c r="BQ53" s="116">
        <v>2001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33717</v>
      </c>
      <c r="CF53" s="116">
        <v>0</v>
      </c>
      <c r="CG53" s="116">
        <v>0</v>
      </c>
      <c r="CH53" s="116">
        <f>SUM(BG53,+BO53,+CG53)</f>
        <v>2001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0</v>
      </c>
      <c r="CQ53" s="116">
        <f>SUM(AM53,+BO53)</f>
        <v>107364</v>
      </c>
      <c r="CR53" s="116">
        <f>SUM(AN53,+BP53)</f>
        <v>10003</v>
      </c>
      <c r="CS53" s="116">
        <f>SUM(AO53,+BQ53)</f>
        <v>10003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97361</v>
      </c>
      <c r="CX53" s="116">
        <f>SUM(AT53,+BV53)</f>
        <v>97361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277989</v>
      </c>
      <c r="DH53" s="116">
        <f>SUM(BD53,+CF53)</f>
        <v>0</v>
      </c>
      <c r="DI53" s="116">
        <f>SUM(BE53,+CG53)</f>
        <v>0</v>
      </c>
      <c r="DJ53" s="116">
        <f>SUM(BF53,+CH53)</f>
        <v>107364</v>
      </c>
    </row>
    <row r="54" spans="1:114" ht="13.5" customHeight="1" x14ac:dyDescent="0.2">
      <c r="A54" s="114" t="s">
        <v>13</v>
      </c>
      <c r="B54" s="115" t="s">
        <v>457</v>
      </c>
      <c r="C54" s="114" t="s">
        <v>458</v>
      </c>
      <c r="D54" s="116">
        <f>SUM(E54,+L54)</f>
        <v>557858</v>
      </c>
      <c r="E54" s="116">
        <f>SUM(F54:I54,K54)</f>
        <v>1028</v>
      </c>
      <c r="F54" s="116">
        <v>0</v>
      </c>
      <c r="G54" s="116">
        <v>0</v>
      </c>
      <c r="H54" s="116">
        <v>0</v>
      </c>
      <c r="I54" s="116">
        <v>646</v>
      </c>
      <c r="J54" s="117" t="s">
        <v>495</v>
      </c>
      <c r="K54" s="116">
        <v>382</v>
      </c>
      <c r="L54" s="116">
        <v>556830</v>
      </c>
      <c r="M54" s="116">
        <f>SUM(N54,+U54)</f>
        <v>53140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495</v>
      </c>
      <c r="T54" s="116">
        <v>0</v>
      </c>
      <c r="U54" s="116">
        <v>53140</v>
      </c>
      <c r="V54" s="116">
        <f>+SUM(D54,M54)</f>
        <v>610998</v>
      </c>
      <c r="W54" s="116">
        <f>+SUM(E54,N54)</f>
        <v>1028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646</v>
      </c>
      <c r="AB54" s="117" t="str">
        <f>IF(+SUM(J54,S54)=0,"-",+SUM(J54,S54))</f>
        <v>-</v>
      </c>
      <c r="AC54" s="116">
        <f>+SUM(K54,T54)</f>
        <v>382</v>
      </c>
      <c r="AD54" s="116">
        <f>+SUM(L54,U54)</f>
        <v>609970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f>SUM(AN54,AS54,AW54,AX54,BD54)</f>
        <v>147798</v>
      </c>
      <c r="AN54" s="116">
        <f>SUM(AO54:AR54)</f>
        <v>8863</v>
      </c>
      <c r="AO54" s="116">
        <v>8863</v>
      </c>
      <c r="AP54" s="116">
        <v>0</v>
      </c>
      <c r="AQ54" s="116">
        <v>0</v>
      </c>
      <c r="AR54" s="116">
        <v>0</v>
      </c>
      <c r="AS54" s="116">
        <f>SUM(AT54:AV54)</f>
        <v>136</v>
      </c>
      <c r="AT54" s="116">
        <v>136</v>
      </c>
      <c r="AU54" s="116">
        <v>0</v>
      </c>
      <c r="AV54" s="116">
        <v>0</v>
      </c>
      <c r="AW54" s="116">
        <v>0</v>
      </c>
      <c r="AX54" s="116">
        <f>SUM(AY54:BB54)</f>
        <v>138799</v>
      </c>
      <c r="AY54" s="116">
        <v>133843</v>
      </c>
      <c r="AZ54" s="116">
        <v>0</v>
      </c>
      <c r="BA54" s="116">
        <v>0</v>
      </c>
      <c r="BB54" s="116">
        <v>4956</v>
      </c>
      <c r="BC54" s="116">
        <v>410060</v>
      </c>
      <c r="BD54" s="116">
        <v>0</v>
      </c>
      <c r="BE54" s="116">
        <v>0</v>
      </c>
      <c r="BF54" s="116">
        <f>SUM(AE54,+AM54,+BE54)</f>
        <v>147798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115</v>
      </c>
      <c r="BP54" s="116">
        <f>SUM(BQ54:BT54)</f>
        <v>115</v>
      </c>
      <c r="BQ54" s="116">
        <v>115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53025</v>
      </c>
      <c r="CF54" s="116">
        <v>0</v>
      </c>
      <c r="CG54" s="116">
        <v>0</v>
      </c>
      <c r="CH54" s="116">
        <f>SUM(BG54,+BO54,+CG54)</f>
        <v>115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0</v>
      </c>
      <c r="CQ54" s="116">
        <f>SUM(AM54,+BO54)</f>
        <v>147913</v>
      </c>
      <c r="CR54" s="116">
        <f>SUM(AN54,+BP54)</f>
        <v>8978</v>
      </c>
      <c r="CS54" s="116">
        <f>SUM(AO54,+BQ54)</f>
        <v>8978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136</v>
      </c>
      <c r="CX54" s="116">
        <f>SUM(AT54,+BV54)</f>
        <v>136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138799</v>
      </c>
      <c r="DC54" s="116">
        <f>SUM(AY54,+CA54)</f>
        <v>133843</v>
      </c>
      <c r="DD54" s="116">
        <f>SUM(AZ54,+CB54)</f>
        <v>0</v>
      </c>
      <c r="DE54" s="116">
        <f>SUM(BA54,+CC54)</f>
        <v>0</v>
      </c>
      <c r="DF54" s="116">
        <f>SUM(BB54,+CD54)</f>
        <v>4956</v>
      </c>
      <c r="DG54" s="116">
        <f>SUM(BC54,+CE54)</f>
        <v>463085</v>
      </c>
      <c r="DH54" s="116">
        <f>SUM(BD54,+CF54)</f>
        <v>0</v>
      </c>
      <c r="DI54" s="116">
        <f>SUM(BE54,+CG54)</f>
        <v>0</v>
      </c>
      <c r="DJ54" s="116">
        <f>SUM(BF54,+CH54)</f>
        <v>147913</v>
      </c>
    </row>
    <row r="55" spans="1:114" ht="13.5" customHeight="1" x14ac:dyDescent="0.2">
      <c r="A55" s="114" t="s">
        <v>13</v>
      </c>
      <c r="B55" s="115" t="s">
        <v>459</v>
      </c>
      <c r="C55" s="114" t="s">
        <v>460</v>
      </c>
      <c r="D55" s="116">
        <f>SUM(E55,+L55)</f>
        <v>349483</v>
      </c>
      <c r="E55" s="116">
        <f>SUM(F55:I55,K55)</f>
        <v>80984</v>
      </c>
      <c r="F55" s="116">
        <v>0</v>
      </c>
      <c r="G55" s="116">
        <v>0</v>
      </c>
      <c r="H55" s="116">
        <v>0</v>
      </c>
      <c r="I55" s="116">
        <v>63495</v>
      </c>
      <c r="J55" s="117" t="s">
        <v>495</v>
      </c>
      <c r="K55" s="116">
        <v>17489</v>
      </c>
      <c r="L55" s="116">
        <v>268499</v>
      </c>
      <c r="M55" s="116">
        <f>SUM(N55,+U55)</f>
        <v>72531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495</v>
      </c>
      <c r="T55" s="116">
        <v>0</v>
      </c>
      <c r="U55" s="116">
        <v>72531</v>
      </c>
      <c r="V55" s="116">
        <f>+SUM(D55,M55)</f>
        <v>422014</v>
      </c>
      <c r="W55" s="116">
        <f>+SUM(E55,N55)</f>
        <v>80984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63495</v>
      </c>
      <c r="AB55" s="117" t="str">
        <f>IF(+SUM(J55,S55)=0,"-",+SUM(J55,S55))</f>
        <v>-</v>
      </c>
      <c r="AC55" s="116">
        <f>+SUM(K55,T55)</f>
        <v>17489</v>
      </c>
      <c r="AD55" s="116">
        <f>+SUM(L55,U55)</f>
        <v>341030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345429</v>
      </c>
      <c r="AN55" s="116">
        <f>SUM(AO55:AR55)</f>
        <v>22659</v>
      </c>
      <c r="AO55" s="116">
        <v>22659</v>
      </c>
      <c r="AP55" s="116">
        <v>0</v>
      </c>
      <c r="AQ55" s="116">
        <v>0</v>
      </c>
      <c r="AR55" s="116">
        <v>0</v>
      </c>
      <c r="AS55" s="116">
        <f>SUM(AT55:AV55)</f>
        <v>112567</v>
      </c>
      <c r="AT55" s="116">
        <v>0</v>
      </c>
      <c r="AU55" s="116">
        <v>112567</v>
      </c>
      <c r="AV55" s="116">
        <v>0</v>
      </c>
      <c r="AW55" s="116">
        <v>0</v>
      </c>
      <c r="AX55" s="116">
        <f>SUM(AY55:BB55)</f>
        <v>209417</v>
      </c>
      <c r="AY55" s="116">
        <v>62851</v>
      </c>
      <c r="AZ55" s="116">
        <v>135971</v>
      </c>
      <c r="BA55" s="116">
        <v>0</v>
      </c>
      <c r="BB55" s="116">
        <v>10595</v>
      </c>
      <c r="BC55" s="116">
        <v>0</v>
      </c>
      <c r="BD55" s="116">
        <v>786</v>
      </c>
      <c r="BE55" s="116">
        <v>4054</v>
      </c>
      <c r="BF55" s="116">
        <f>SUM(AE55,+AM55,+BE55)</f>
        <v>349483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62865</v>
      </c>
      <c r="BP55" s="116">
        <f>SUM(BQ55:BT55)</f>
        <v>10224</v>
      </c>
      <c r="BQ55" s="116">
        <v>10224</v>
      </c>
      <c r="BR55" s="116">
        <v>0</v>
      </c>
      <c r="BS55" s="116">
        <v>0</v>
      </c>
      <c r="BT55" s="116">
        <v>0</v>
      </c>
      <c r="BU55" s="116">
        <f>SUM(BV55:BX55)</f>
        <v>22015</v>
      </c>
      <c r="BV55" s="116">
        <v>0</v>
      </c>
      <c r="BW55" s="116">
        <v>22015</v>
      </c>
      <c r="BX55" s="116">
        <v>0</v>
      </c>
      <c r="BY55" s="116">
        <v>0</v>
      </c>
      <c r="BZ55" s="116">
        <f>SUM(CA55:CD55)</f>
        <v>30626</v>
      </c>
      <c r="CA55" s="116">
        <v>0</v>
      </c>
      <c r="CB55" s="116">
        <v>28725</v>
      </c>
      <c r="CC55" s="116">
        <v>0</v>
      </c>
      <c r="CD55" s="116">
        <v>1901</v>
      </c>
      <c r="CE55" s="116">
        <v>0</v>
      </c>
      <c r="CF55" s="116">
        <v>0</v>
      </c>
      <c r="CG55" s="116">
        <v>9666</v>
      </c>
      <c r="CH55" s="116">
        <f>SUM(BG55,+BO55,+CG55)</f>
        <v>72531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408294</v>
      </c>
      <c r="CR55" s="116">
        <f>SUM(AN55,+BP55)</f>
        <v>32883</v>
      </c>
      <c r="CS55" s="116">
        <f>SUM(AO55,+BQ55)</f>
        <v>32883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134582</v>
      </c>
      <c r="CX55" s="116">
        <f>SUM(AT55,+BV55)</f>
        <v>0</v>
      </c>
      <c r="CY55" s="116">
        <f>SUM(AU55,+BW55)</f>
        <v>134582</v>
      </c>
      <c r="CZ55" s="116">
        <f>SUM(AV55,+BX55)</f>
        <v>0</v>
      </c>
      <c r="DA55" s="116">
        <f>SUM(AW55,+BY55)</f>
        <v>0</v>
      </c>
      <c r="DB55" s="116">
        <f>SUM(AX55,+BZ55)</f>
        <v>240043</v>
      </c>
      <c r="DC55" s="116">
        <f>SUM(AY55,+CA55)</f>
        <v>62851</v>
      </c>
      <c r="DD55" s="116">
        <f>SUM(AZ55,+CB55)</f>
        <v>164696</v>
      </c>
      <c r="DE55" s="116">
        <f>SUM(BA55,+CC55)</f>
        <v>0</v>
      </c>
      <c r="DF55" s="116">
        <f>SUM(BB55,+CD55)</f>
        <v>12496</v>
      </c>
      <c r="DG55" s="116">
        <f>SUM(BC55,+CE55)</f>
        <v>0</v>
      </c>
      <c r="DH55" s="116">
        <f>SUM(BD55,+CF55)</f>
        <v>786</v>
      </c>
      <c r="DI55" s="116">
        <f>SUM(BE55,+CG55)</f>
        <v>13720</v>
      </c>
      <c r="DJ55" s="116">
        <f>SUM(BF55,+CH55)</f>
        <v>422014</v>
      </c>
    </row>
    <row r="56" spans="1:114" ht="13.5" customHeight="1" x14ac:dyDescent="0.2">
      <c r="A56" s="114" t="s">
        <v>13</v>
      </c>
      <c r="B56" s="115" t="s">
        <v>461</v>
      </c>
      <c r="C56" s="114" t="s">
        <v>462</v>
      </c>
      <c r="D56" s="116">
        <f>SUM(E56,+L56)</f>
        <v>184835</v>
      </c>
      <c r="E56" s="116">
        <f>SUM(F56:I56,K56)</f>
        <v>11552</v>
      </c>
      <c r="F56" s="116">
        <v>0</v>
      </c>
      <c r="G56" s="116">
        <v>0</v>
      </c>
      <c r="H56" s="116">
        <v>0</v>
      </c>
      <c r="I56" s="116">
        <v>2837</v>
      </c>
      <c r="J56" s="117" t="s">
        <v>495</v>
      </c>
      <c r="K56" s="116">
        <v>8715</v>
      </c>
      <c r="L56" s="116">
        <v>173283</v>
      </c>
      <c r="M56" s="116">
        <f>SUM(N56,+U56)</f>
        <v>64353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495</v>
      </c>
      <c r="T56" s="116">
        <v>0</v>
      </c>
      <c r="U56" s="116">
        <v>64353</v>
      </c>
      <c r="V56" s="116">
        <f>+SUM(D56,M56)</f>
        <v>249188</v>
      </c>
      <c r="W56" s="116">
        <f>+SUM(E56,N56)</f>
        <v>11552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2837</v>
      </c>
      <c r="AB56" s="117" t="str">
        <f>IF(+SUM(J56,S56)=0,"-",+SUM(J56,S56))</f>
        <v>-</v>
      </c>
      <c r="AC56" s="116">
        <f>+SUM(K56,T56)</f>
        <v>8715</v>
      </c>
      <c r="AD56" s="116">
        <f>+SUM(L56,U56)</f>
        <v>237636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1770</v>
      </c>
      <c r="AM56" s="116">
        <f>SUM(AN56,AS56,AW56,AX56,BD56)</f>
        <v>128668</v>
      </c>
      <c r="AN56" s="116">
        <f>SUM(AO56:AR56)</f>
        <v>29548</v>
      </c>
      <c r="AO56" s="116">
        <v>29548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99120</v>
      </c>
      <c r="AY56" s="116">
        <v>46148</v>
      </c>
      <c r="AZ56" s="116">
        <v>26829</v>
      </c>
      <c r="BA56" s="116">
        <v>23493</v>
      </c>
      <c r="BB56" s="116">
        <v>2650</v>
      </c>
      <c r="BC56" s="116">
        <v>54397</v>
      </c>
      <c r="BD56" s="116">
        <v>0</v>
      </c>
      <c r="BE56" s="116">
        <v>0</v>
      </c>
      <c r="BF56" s="116">
        <f>SUM(AE56,+AM56,+BE56)</f>
        <v>128668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7387</v>
      </c>
      <c r="BP56" s="116">
        <f>SUM(BQ56:BT56)</f>
        <v>7387</v>
      </c>
      <c r="BQ56" s="116">
        <v>7387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56966</v>
      </c>
      <c r="CF56" s="116">
        <v>0</v>
      </c>
      <c r="CG56" s="116">
        <v>0</v>
      </c>
      <c r="CH56" s="116">
        <f>SUM(BG56,+BO56,+CG56)</f>
        <v>7387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1770</v>
      </c>
      <c r="CQ56" s="116">
        <f>SUM(AM56,+BO56)</f>
        <v>136055</v>
      </c>
      <c r="CR56" s="116">
        <f>SUM(AN56,+BP56)</f>
        <v>36935</v>
      </c>
      <c r="CS56" s="116">
        <f>SUM(AO56,+BQ56)</f>
        <v>36935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99120</v>
      </c>
      <c r="DC56" s="116">
        <f>SUM(AY56,+CA56)</f>
        <v>46148</v>
      </c>
      <c r="DD56" s="116">
        <f>SUM(AZ56,+CB56)</f>
        <v>26829</v>
      </c>
      <c r="DE56" s="116">
        <f>SUM(BA56,+CC56)</f>
        <v>23493</v>
      </c>
      <c r="DF56" s="116">
        <f>SUM(BB56,+CD56)</f>
        <v>2650</v>
      </c>
      <c r="DG56" s="116">
        <f>SUM(BC56,+CE56)</f>
        <v>111363</v>
      </c>
      <c r="DH56" s="116">
        <f>SUM(BD56,+CF56)</f>
        <v>0</v>
      </c>
      <c r="DI56" s="116">
        <f>SUM(BE56,+CG56)</f>
        <v>0</v>
      </c>
      <c r="DJ56" s="116">
        <f>SUM(BF56,+CH56)</f>
        <v>136055</v>
      </c>
    </row>
    <row r="57" spans="1:114" ht="13.5" customHeight="1" x14ac:dyDescent="0.2">
      <c r="A57" s="114" t="s">
        <v>13</v>
      </c>
      <c r="B57" s="115" t="s">
        <v>463</v>
      </c>
      <c r="C57" s="114" t="s">
        <v>464</v>
      </c>
      <c r="D57" s="116">
        <f>SUM(E57,+L57)</f>
        <v>151520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495</v>
      </c>
      <c r="K57" s="116">
        <v>0</v>
      </c>
      <c r="L57" s="116">
        <v>151520</v>
      </c>
      <c r="M57" s="116">
        <f>SUM(N57,+U57)</f>
        <v>38626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495</v>
      </c>
      <c r="T57" s="116">
        <v>0</v>
      </c>
      <c r="U57" s="116">
        <v>38626</v>
      </c>
      <c r="V57" s="116">
        <f>+SUM(D57,M57)</f>
        <v>190146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190146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345</v>
      </c>
      <c r="AM57" s="116">
        <f>SUM(AN57,AS57,AW57,AX57,BD57)</f>
        <v>16596</v>
      </c>
      <c r="AN57" s="116">
        <f>SUM(AO57:AR57)</f>
        <v>16596</v>
      </c>
      <c r="AO57" s="116">
        <v>16596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134579</v>
      </c>
      <c r="BD57" s="116">
        <v>0</v>
      </c>
      <c r="BE57" s="116">
        <v>0</v>
      </c>
      <c r="BF57" s="116">
        <f>SUM(AE57,+AM57,+BE57)</f>
        <v>16596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11309</v>
      </c>
      <c r="BP57" s="116">
        <f>SUM(BQ57:BT57)</f>
        <v>11309</v>
      </c>
      <c r="BQ57" s="116">
        <v>11309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27317</v>
      </c>
      <c r="CF57" s="116">
        <v>0</v>
      </c>
      <c r="CG57" s="116">
        <v>0</v>
      </c>
      <c r="CH57" s="116">
        <f>SUM(BG57,+BO57,+CG57)</f>
        <v>11309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345</v>
      </c>
      <c r="CQ57" s="116">
        <f>SUM(AM57,+BO57)</f>
        <v>27905</v>
      </c>
      <c r="CR57" s="116">
        <f>SUM(AN57,+BP57)</f>
        <v>27905</v>
      </c>
      <c r="CS57" s="116">
        <f>SUM(AO57,+BQ57)</f>
        <v>27905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161896</v>
      </c>
      <c r="DH57" s="116">
        <f>SUM(BD57,+CF57)</f>
        <v>0</v>
      </c>
      <c r="DI57" s="116">
        <f>SUM(BE57,+CG57)</f>
        <v>0</v>
      </c>
      <c r="DJ57" s="116">
        <f>SUM(BF57,+CH57)</f>
        <v>27905</v>
      </c>
    </row>
    <row r="58" spans="1:114" ht="13.5" customHeight="1" x14ac:dyDescent="0.2">
      <c r="A58" s="114" t="s">
        <v>13</v>
      </c>
      <c r="B58" s="115" t="s">
        <v>465</v>
      </c>
      <c r="C58" s="114" t="s">
        <v>466</v>
      </c>
      <c r="D58" s="116">
        <f>SUM(E58,+L58)</f>
        <v>258302</v>
      </c>
      <c r="E58" s="116">
        <f>SUM(F58:I58,K58)</f>
        <v>243</v>
      </c>
      <c r="F58" s="116">
        <v>0</v>
      </c>
      <c r="G58" s="116">
        <v>0</v>
      </c>
      <c r="H58" s="116">
        <v>0</v>
      </c>
      <c r="I58" s="116">
        <v>243</v>
      </c>
      <c r="J58" s="117" t="s">
        <v>495</v>
      </c>
      <c r="K58" s="116">
        <v>0</v>
      </c>
      <c r="L58" s="116">
        <v>258059</v>
      </c>
      <c r="M58" s="116">
        <f>SUM(N58,+U58)</f>
        <v>44309</v>
      </c>
      <c r="N58" s="116">
        <f>SUM(O58:R58,T58)</f>
        <v>148</v>
      </c>
      <c r="O58" s="116">
        <v>0</v>
      </c>
      <c r="P58" s="116">
        <v>0</v>
      </c>
      <c r="Q58" s="116">
        <v>0</v>
      </c>
      <c r="R58" s="116">
        <v>148</v>
      </c>
      <c r="S58" s="117" t="s">
        <v>495</v>
      </c>
      <c r="T58" s="116">
        <v>0</v>
      </c>
      <c r="U58" s="116">
        <v>44161</v>
      </c>
      <c r="V58" s="116">
        <f>+SUM(D58,M58)</f>
        <v>302611</v>
      </c>
      <c r="W58" s="116">
        <f>+SUM(E58,N58)</f>
        <v>391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391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302220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f>SUM(AN58,AS58,AW58,AX58,BD58)</f>
        <v>95264</v>
      </c>
      <c r="AN58" s="116">
        <f>SUM(AO58:AR58)</f>
        <v>24135</v>
      </c>
      <c r="AO58" s="116">
        <v>24135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71129</v>
      </c>
      <c r="AY58" s="116">
        <v>71129</v>
      </c>
      <c r="AZ58" s="116">
        <v>0</v>
      </c>
      <c r="BA58" s="116">
        <v>0</v>
      </c>
      <c r="BB58" s="116">
        <v>0</v>
      </c>
      <c r="BC58" s="116">
        <v>163038</v>
      </c>
      <c r="BD58" s="116">
        <v>0</v>
      </c>
      <c r="BE58" s="116">
        <v>0</v>
      </c>
      <c r="BF58" s="116">
        <f>SUM(AE58,+AM58,+BE58)</f>
        <v>95264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44309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0</v>
      </c>
      <c r="CQ58" s="116">
        <f>SUM(AM58,+BO58)</f>
        <v>95264</v>
      </c>
      <c r="CR58" s="116">
        <f>SUM(AN58,+BP58)</f>
        <v>24135</v>
      </c>
      <c r="CS58" s="116">
        <f>SUM(AO58,+BQ58)</f>
        <v>24135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71129</v>
      </c>
      <c r="DC58" s="116">
        <f>SUM(AY58,+CA58)</f>
        <v>71129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207347</v>
      </c>
      <c r="DH58" s="116">
        <f>SUM(BD58,+CF58)</f>
        <v>0</v>
      </c>
      <c r="DI58" s="116">
        <f>SUM(BE58,+CG58)</f>
        <v>0</v>
      </c>
      <c r="DJ58" s="116">
        <f>SUM(BF58,+CH58)</f>
        <v>95264</v>
      </c>
    </row>
    <row r="59" spans="1:114" ht="13.5" customHeight="1" x14ac:dyDescent="0.2">
      <c r="A59" s="114" t="s">
        <v>13</v>
      </c>
      <c r="B59" s="115" t="s">
        <v>467</v>
      </c>
      <c r="C59" s="114" t="s">
        <v>468</v>
      </c>
      <c r="D59" s="116">
        <f>SUM(E59,+L59)</f>
        <v>52155</v>
      </c>
      <c r="E59" s="116">
        <f>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7" t="s">
        <v>495</v>
      </c>
      <c r="K59" s="116">
        <v>0</v>
      </c>
      <c r="L59" s="116">
        <v>52155</v>
      </c>
      <c r="M59" s="116">
        <f>SUM(N59,+U59)</f>
        <v>22348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495</v>
      </c>
      <c r="T59" s="116">
        <v>0</v>
      </c>
      <c r="U59" s="116">
        <v>22348</v>
      </c>
      <c r="V59" s="116">
        <f>+SUM(D59,M59)</f>
        <v>74503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74503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417</v>
      </c>
      <c r="AN59" s="116">
        <f>SUM(AO59:AR59)</f>
        <v>417</v>
      </c>
      <c r="AO59" s="116">
        <v>417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0</v>
      </c>
      <c r="AY59" s="116">
        <v>0</v>
      </c>
      <c r="AZ59" s="116">
        <v>0</v>
      </c>
      <c r="BA59" s="116">
        <v>0</v>
      </c>
      <c r="BB59" s="116">
        <v>0</v>
      </c>
      <c r="BC59" s="116">
        <v>51738</v>
      </c>
      <c r="BD59" s="116">
        <v>0</v>
      </c>
      <c r="BE59" s="116">
        <v>0</v>
      </c>
      <c r="BF59" s="116">
        <f>SUM(AE59,+AM59,+BE59)</f>
        <v>417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22348</v>
      </c>
      <c r="BP59" s="116">
        <f>SUM(BQ59:BT59)</f>
        <v>278</v>
      </c>
      <c r="BQ59" s="116">
        <v>278</v>
      </c>
      <c r="BR59" s="116">
        <v>0</v>
      </c>
      <c r="BS59" s="116">
        <v>0</v>
      </c>
      <c r="BT59" s="116">
        <v>0</v>
      </c>
      <c r="BU59" s="116">
        <f>SUM(BV59:BX59)</f>
        <v>22070</v>
      </c>
      <c r="BV59" s="116">
        <v>0</v>
      </c>
      <c r="BW59" s="116">
        <v>22070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0</v>
      </c>
      <c r="CF59" s="116">
        <v>0</v>
      </c>
      <c r="CG59" s="116">
        <v>0</v>
      </c>
      <c r="CH59" s="116">
        <f>SUM(BG59,+BO59,+CG59)</f>
        <v>22348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22765</v>
      </c>
      <c r="CR59" s="116">
        <f>SUM(AN59,+BP59)</f>
        <v>695</v>
      </c>
      <c r="CS59" s="116">
        <f>SUM(AO59,+BQ59)</f>
        <v>695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22070</v>
      </c>
      <c r="CX59" s="116">
        <f>SUM(AT59,+BV59)</f>
        <v>0</v>
      </c>
      <c r="CY59" s="116">
        <f>SUM(AU59,+BW59)</f>
        <v>22070</v>
      </c>
      <c r="CZ59" s="116">
        <f>SUM(AV59,+BX59)</f>
        <v>0</v>
      </c>
      <c r="DA59" s="116">
        <f>SUM(AW59,+BY59)</f>
        <v>0</v>
      </c>
      <c r="DB59" s="116">
        <f>SUM(AX59,+BZ59)</f>
        <v>0</v>
      </c>
      <c r="DC59" s="116">
        <f>SUM(AY59,+CA59)</f>
        <v>0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51738</v>
      </c>
      <c r="DH59" s="116">
        <f>SUM(BD59,+CF59)</f>
        <v>0</v>
      </c>
      <c r="DI59" s="116">
        <f>SUM(BE59,+CG59)</f>
        <v>0</v>
      </c>
      <c r="DJ59" s="116">
        <f>SUM(BF59,+CH59)</f>
        <v>22765</v>
      </c>
    </row>
    <row r="60" spans="1:114" ht="13.5" customHeight="1" x14ac:dyDescent="0.2">
      <c r="A60" s="114" t="s">
        <v>13</v>
      </c>
      <c r="B60" s="115" t="s">
        <v>469</v>
      </c>
      <c r="C60" s="114" t="s">
        <v>470</v>
      </c>
      <c r="D60" s="116">
        <f>SUM(E60,+L60)</f>
        <v>63656</v>
      </c>
      <c r="E60" s="116">
        <f>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7" t="s">
        <v>495</v>
      </c>
      <c r="K60" s="116">
        <v>0</v>
      </c>
      <c r="L60" s="116">
        <v>63656</v>
      </c>
      <c r="M60" s="116">
        <f>SUM(N60,+U60)</f>
        <v>51414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495</v>
      </c>
      <c r="T60" s="116">
        <v>0</v>
      </c>
      <c r="U60" s="116">
        <v>51414</v>
      </c>
      <c r="V60" s="116">
        <f>+SUM(D60,M60)</f>
        <v>115070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115070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6662</v>
      </c>
      <c r="AN60" s="116">
        <f>SUM(AO60:AR60)</f>
        <v>6662</v>
      </c>
      <c r="AO60" s="116">
        <v>6662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0</v>
      </c>
      <c r="AY60" s="116">
        <v>0</v>
      </c>
      <c r="AZ60" s="116">
        <v>0</v>
      </c>
      <c r="BA60" s="116">
        <v>0</v>
      </c>
      <c r="BB60" s="116">
        <v>0</v>
      </c>
      <c r="BC60" s="116">
        <v>56994</v>
      </c>
      <c r="BD60" s="116">
        <v>0</v>
      </c>
      <c r="BE60" s="116">
        <v>0</v>
      </c>
      <c r="BF60" s="116">
        <f>SUM(AE60,+AM60,+BE60)</f>
        <v>6662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1332</v>
      </c>
      <c r="BP60" s="116">
        <f>SUM(BQ60:BT60)</f>
        <v>1332</v>
      </c>
      <c r="BQ60" s="116">
        <v>1332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50082</v>
      </c>
      <c r="CF60" s="116">
        <v>0</v>
      </c>
      <c r="CG60" s="116">
        <v>0</v>
      </c>
      <c r="CH60" s="116">
        <f>SUM(BG60,+BO60,+CG60)</f>
        <v>1332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7994</v>
      </c>
      <c r="CR60" s="116">
        <f>SUM(AN60,+BP60)</f>
        <v>7994</v>
      </c>
      <c r="CS60" s="116">
        <f>SUM(AO60,+BQ60)</f>
        <v>7994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0</v>
      </c>
      <c r="DC60" s="116">
        <f>SUM(AY60,+CA60)</f>
        <v>0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107076</v>
      </c>
      <c r="DH60" s="116">
        <f>SUM(BD60,+CF60)</f>
        <v>0</v>
      </c>
      <c r="DI60" s="116">
        <f>SUM(BE60,+CG60)</f>
        <v>0</v>
      </c>
      <c r="DJ60" s="116">
        <f>SUM(BF60,+CH60)</f>
        <v>7994</v>
      </c>
    </row>
    <row r="61" spans="1:114" ht="13.5" customHeight="1" x14ac:dyDescent="0.2">
      <c r="A61" s="114" t="s">
        <v>13</v>
      </c>
      <c r="B61" s="115" t="s">
        <v>473</v>
      </c>
      <c r="C61" s="114" t="s">
        <v>474</v>
      </c>
      <c r="D61" s="116">
        <f>SUM(E61,+L61)</f>
        <v>48659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495</v>
      </c>
      <c r="K61" s="116">
        <v>0</v>
      </c>
      <c r="L61" s="116">
        <v>48659</v>
      </c>
      <c r="M61" s="116">
        <f>SUM(N61,+U61)</f>
        <v>50082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495</v>
      </c>
      <c r="T61" s="116">
        <v>0</v>
      </c>
      <c r="U61" s="116">
        <v>50082</v>
      </c>
      <c r="V61" s="116">
        <f>+SUM(D61,M61)</f>
        <v>98741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98741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48659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50082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98741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2">
      <c r="A62" s="114" t="s">
        <v>13</v>
      </c>
      <c r="B62" s="115" t="s">
        <v>477</v>
      </c>
      <c r="C62" s="114" t="s">
        <v>478</v>
      </c>
      <c r="D62" s="116">
        <f>SUM(E62,+L62)</f>
        <v>70986</v>
      </c>
      <c r="E62" s="116">
        <f>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7" t="s">
        <v>495</v>
      </c>
      <c r="K62" s="116">
        <v>0</v>
      </c>
      <c r="L62" s="116">
        <v>70986</v>
      </c>
      <c r="M62" s="116">
        <f>SUM(N62,+U62)</f>
        <v>130449</v>
      </c>
      <c r="N62" s="116">
        <f>SUM(O62:R62,T62)</f>
        <v>36259</v>
      </c>
      <c r="O62" s="116">
        <v>0</v>
      </c>
      <c r="P62" s="116">
        <v>0</v>
      </c>
      <c r="Q62" s="116">
        <v>0</v>
      </c>
      <c r="R62" s="116">
        <v>36249</v>
      </c>
      <c r="S62" s="117" t="s">
        <v>495</v>
      </c>
      <c r="T62" s="116">
        <v>10</v>
      </c>
      <c r="U62" s="116">
        <v>94190</v>
      </c>
      <c r="V62" s="116">
        <f>+SUM(D62,M62)</f>
        <v>201435</v>
      </c>
      <c r="W62" s="116">
        <f>+SUM(E62,N62)</f>
        <v>36259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36249</v>
      </c>
      <c r="AB62" s="117" t="str">
        <f>IF(+SUM(J62,S62)=0,"-",+SUM(J62,S62))</f>
        <v>-</v>
      </c>
      <c r="AC62" s="116">
        <f>+SUM(K62,T62)</f>
        <v>10</v>
      </c>
      <c r="AD62" s="116">
        <f>+SUM(L62,U62)</f>
        <v>165176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f>SUM(AN62,AS62,AW62,AX62,BD62)</f>
        <v>1982</v>
      </c>
      <c r="AN62" s="116">
        <f>SUM(AO62:AR62)</f>
        <v>1982</v>
      </c>
      <c r="AO62" s="116">
        <v>1982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0</v>
      </c>
      <c r="AY62" s="116">
        <v>0</v>
      </c>
      <c r="AZ62" s="116">
        <v>0</v>
      </c>
      <c r="BA62" s="116">
        <v>0</v>
      </c>
      <c r="BB62" s="116">
        <v>0</v>
      </c>
      <c r="BC62" s="116">
        <v>69004</v>
      </c>
      <c r="BD62" s="116">
        <v>0</v>
      </c>
      <c r="BE62" s="116">
        <v>0</v>
      </c>
      <c r="BF62" s="116">
        <f>SUM(AE62,+AM62,+BE62)</f>
        <v>1982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0</v>
      </c>
      <c r="BO62" s="116">
        <f>SUM(BP62,BU62,BY62,BZ62,CF62)</f>
        <v>130449</v>
      </c>
      <c r="BP62" s="116">
        <f>SUM(BQ62:BT62)</f>
        <v>8563</v>
      </c>
      <c r="BQ62" s="116">
        <v>8563</v>
      </c>
      <c r="BR62" s="116">
        <v>0</v>
      </c>
      <c r="BS62" s="116">
        <v>0</v>
      </c>
      <c r="BT62" s="116">
        <v>0</v>
      </c>
      <c r="BU62" s="116">
        <f>SUM(BV62:BX62)</f>
        <v>71429</v>
      </c>
      <c r="BV62" s="116">
        <v>0</v>
      </c>
      <c r="BW62" s="116">
        <v>71429</v>
      </c>
      <c r="BX62" s="116">
        <v>0</v>
      </c>
      <c r="BY62" s="116">
        <v>0</v>
      </c>
      <c r="BZ62" s="116">
        <f>SUM(CA62:CD62)</f>
        <v>50457</v>
      </c>
      <c r="CA62" s="116">
        <v>24047</v>
      </c>
      <c r="CB62" s="116">
        <v>21780</v>
      </c>
      <c r="CC62" s="116">
        <v>0</v>
      </c>
      <c r="CD62" s="116">
        <v>4630</v>
      </c>
      <c r="CE62" s="116">
        <v>0</v>
      </c>
      <c r="CF62" s="116">
        <v>0</v>
      </c>
      <c r="CG62" s="116">
        <v>0</v>
      </c>
      <c r="CH62" s="116">
        <f>SUM(BG62,+BO62,+CG62)</f>
        <v>130449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0</v>
      </c>
      <c r="CQ62" s="116">
        <f>SUM(AM62,+BO62)</f>
        <v>132431</v>
      </c>
      <c r="CR62" s="116">
        <f>SUM(AN62,+BP62)</f>
        <v>10545</v>
      </c>
      <c r="CS62" s="116">
        <f>SUM(AO62,+BQ62)</f>
        <v>10545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71429</v>
      </c>
      <c r="CX62" s="116">
        <f>SUM(AT62,+BV62)</f>
        <v>0</v>
      </c>
      <c r="CY62" s="116">
        <f>SUM(AU62,+BW62)</f>
        <v>71429</v>
      </c>
      <c r="CZ62" s="116">
        <f>SUM(AV62,+BX62)</f>
        <v>0</v>
      </c>
      <c r="DA62" s="116">
        <f>SUM(AW62,+BY62)</f>
        <v>0</v>
      </c>
      <c r="DB62" s="116">
        <f>SUM(AX62,+BZ62)</f>
        <v>50457</v>
      </c>
      <c r="DC62" s="116">
        <f>SUM(AY62,+CA62)</f>
        <v>24047</v>
      </c>
      <c r="DD62" s="116">
        <f>SUM(AZ62,+CB62)</f>
        <v>21780</v>
      </c>
      <c r="DE62" s="116">
        <f>SUM(BA62,+CC62)</f>
        <v>0</v>
      </c>
      <c r="DF62" s="116">
        <f>SUM(BB62,+CD62)</f>
        <v>4630</v>
      </c>
      <c r="DG62" s="116">
        <f>SUM(BC62,+CE62)</f>
        <v>69004</v>
      </c>
      <c r="DH62" s="116">
        <f>SUM(BD62,+CF62)</f>
        <v>0</v>
      </c>
      <c r="DI62" s="116">
        <f>SUM(BE62,+CG62)</f>
        <v>0</v>
      </c>
      <c r="DJ62" s="116">
        <f>SUM(BF62,+CH62)</f>
        <v>132431</v>
      </c>
    </row>
    <row r="63" spans="1:114" ht="13.5" customHeight="1" x14ac:dyDescent="0.2">
      <c r="A63" s="114" t="s">
        <v>13</v>
      </c>
      <c r="B63" s="115" t="s">
        <v>479</v>
      </c>
      <c r="C63" s="114" t="s">
        <v>480</v>
      </c>
      <c r="D63" s="116">
        <f>SUM(E63,+L63)</f>
        <v>102003</v>
      </c>
      <c r="E63" s="116">
        <f>SUM(F63:I63,K63)</f>
        <v>820</v>
      </c>
      <c r="F63" s="116">
        <v>0</v>
      </c>
      <c r="G63" s="116">
        <v>0</v>
      </c>
      <c r="H63" s="116">
        <v>0</v>
      </c>
      <c r="I63" s="116">
        <v>19</v>
      </c>
      <c r="J63" s="117" t="s">
        <v>495</v>
      </c>
      <c r="K63" s="116">
        <v>801</v>
      </c>
      <c r="L63" s="116">
        <v>101183</v>
      </c>
      <c r="M63" s="116">
        <f>SUM(N63,+U63)</f>
        <v>16985</v>
      </c>
      <c r="N63" s="116">
        <f>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7" t="s">
        <v>495</v>
      </c>
      <c r="T63" s="116">
        <v>0</v>
      </c>
      <c r="U63" s="116">
        <v>16985</v>
      </c>
      <c r="V63" s="116">
        <f>+SUM(D63,M63)</f>
        <v>118988</v>
      </c>
      <c r="W63" s="116">
        <f>+SUM(E63,N63)</f>
        <v>820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19</v>
      </c>
      <c r="AB63" s="117" t="str">
        <f>IF(+SUM(J63,S63)=0,"-",+SUM(J63,S63))</f>
        <v>-</v>
      </c>
      <c r="AC63" s="116">
        <f>+SUM(K63,T63)</f>
        <v>801</v>
      </c>
      <c r="AD63" s="116">
        <f>+SUM(L63,U63)</f>
        <v>118168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f>SUM(AN63,AS63,AW63,AX63,BD63)</f>
        <v>26345</v>
      </c>
      <c r="AN63" s="116">
        <f>SUM(AO63:AR63)</f>
        <v>1191</v>
      </c>
      <c r="AO63" s="116">
        <v>1191</v>
      </c>
      <c r="AP63" s="116">
        <v>0</v>
      </c>
      <c r="AQ63" s="116">
        <v>0</v>
      </c>
      <c r="AR63" s="116">
        <v>0</v>
      </c>
      <c r="AS63" s="116">
        <f>SUM(AT63:AV63)</f>
        <v>0</v>
      </c>
      <c r="AT63" s="116">
        <v>0</v>
      </c>
      <c r="AU63" s="116">
        <v>0</v>
      </c>
      <c r="AV63" s="116">
        <v>0</v>
      </c>
      <c r="AW63" s="116">
        <v>0</v>
      </c>
      <c r="AX63" s="116">
        <f>SUM(AY63:BB63)</f>
        <v>25154</v>
      </c>
      <c r="AY63" s="116">
        <v>25154</v>
      </c>
      <c r="AZ63" s="116">
        <v>0</v>
      </c>
      <c r="BA63" s="116">
        <v>0</v>
      </c>
      <c r="BB63" s="116">
        <v>0</v>
      </c>
      <c r="BC63" s="116">
        <v>75658</v>
      </c>
      <c r="BD63" s="116">
        <v>0</v>
      </c>
      <c r="BE63" s="116">
        <v>0</v>
      </c>
      <c r="BF63" s="116">
        <f>SUM(AE63,+AM63,+BE63)</f>
        <v>26345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511</v>
      </c>
      <c r="BP63" s="116">
        <f>SUM(BQ63:BT63)</f>
        <v>511</v>
      </c>
      <c r="BQ63" s="116">
        <v>511</v>
      </c>
      <c r="BR63" s="116">
        <v>0</v>
      </c>
      <c r="BS63" s="116">
        <v>0</v>
      </c>
      <c r="BT63" s="116">
        <v>0</v>
      </c>
      <c r="BU63" s="116">
        <f>SUM(BV63:BX63)</f>
        <v>0</v>
      </c>
      <c r="BV63" s="116">
        <v>0</v>
      </c>
      <c r="BW63" s="116">
        <v>0</v>
      </c>
      <c r="BX63" s="116">
        <v>0</v>
      </c>
      <c r="BY63" s="116">
        <v>0</v>
      </c>
      <c r="BZ63" s="116">
        <f>SUM(CA63:CD63)</f>
        <v>0</v>
      </c>
      <c r="CA63" s="116">
        <v>0</v>
      </c>
      <c r="CB63" s="116">
        <v>0</v>
      </c>
      <c r="CC63" s="116">
        <v>0</v>
      </c>
      <c r="CD63" s="116">
        <v>0</v>
      </c>
      <c r="CE63" s="116">
        <v>16474</v>
      </c>
      <c r="CF63" s="116">
        <v>0</v>
      </c>
      <c r="CG63" s="116">
        <v>0</v>
      </c>
      <c r="CH63" s="116">
        <f>SUM(BG63,+BO63,+CG63)</f>
        <v>511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26856</v>
      </c>
      <c r="CR63" s="116">
        <f>SUM(AN63,+BP63)</f>
        <v>1702</v>
      </c>
      <c r="CS63" s="116">
        <f>SUM(AO63,+BQ63)</f>
        <v>1702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0</v>
      </c>
      <c r="CX63" s="116">
        <f>SUM(AT63,+BV63)</f>
        <v>0</v>
      </c>
      <c r="CY63" s="116">
        <f>SUM(AU63,+BW63)</f>
        <v>0</v>
      </c>
      <c r="CZ63" s="116">
        <f>SUM(AV63,+BX63)</f>
        <v>0</v>
      </c>
      <c r="DA63" s="116">
        <f>SUM(AW63,+BY63)</f>
        <v>0</v>
      </c>
      <c r="DB63" s="116">
        <f>SUM(AX63,+BZ63)</f>
        <v>25154</v>
      </c>
      <c r="DC63" s="116">
        <f>SUM(AY63,+CA63)</f>
        <v>25154</v>
      </c>
      <c r="DD63" s="116">
        <f>SUM(AZ63,+CB63)</f>
        <v>0</v>
      </c>
      <c r="DE63" s="116">
        <f>SUM(BA63,+CC63)</f>
        <v>0</v>
      </c>
      <c r="DF63" s="116">
        <f>SUM(BB63,+CD63)</f>
        <v>0</v>
      </c>
      <c r="DG63" s="116">
        <f>SUM(BC63,+CE63)</f>
        <v>92132</v>
      </c>
      <c r="DH63" s="116">
        <f>SUM(BD63,+CF63)</f>
        <v>0</v>
      </c>
      <c r="DI63" s="116">
        <f>SUM(BE63,+CG63)</f>
        <v>0</v>
      </c>
      <c r="DJ63" s="116">
        <f>SUM(BF63,+CH63)</f>
        <v>26856</v>
      </c>
    </row>
    <row r="64" spans="1:114" ht="13.5" customHeight="1" x14ac:dyDescent="0.2">
      <c r="A64" s="114" t="s">
        <v>13</v>
      </c>
      <c r="B64" s="115" t="s">
        <v>481</v>
      </c>
      <c r="C64" s="114" t="s">
        <v>482</v>
      </c>
      <c r="D64" s="116">
        <f>SUM(E64,+L64)</f>
        <v>61162</v>
      </c>
      <c r="E64" s="116">
        <f>SUM(F64:I64,K64)</f>
        <v>113</v>
      </c>
      <c r="F64" s="116">
        <v>0</v>
      </c>
      <c r="G64" s="116">
        <v>0</v>
      </c>
      <c r="H64" s="116">
        <v>0</v>
      </c>
      <c r="I64" s="116">
        <v>113</v>
      </c>
      <c r="J64" s="117" t="s">
        <v>495</v>
      </c>
      <c r="K64" s="116">
        <v>0</v>
      </c>
      <c r="L64" s="116">
        <v>61049</v>
      </c>
      <c r="M64" s="116">
        <f>SUM(N64,+U64)</f>
        <v>28858</v>
      </c>
      <c r="N64" s="116">
        <f>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7" t="s">
        <v>495</v>
      </c>
      <c r="T64" s="116">
        <v>0</v>
      </c>
      <c r="U64" s="116">
        <v>28858</v>
      </c>
      <c r="V64" s="116">
        <f>+SUM(D64,M64)</f>
        <v>90020</v>
      </c>
      <c r="W64" s="116">
        <f>+SUM(E64,N64)</f>
        <v>113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113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89907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0</v>
      </c>
      <c r="AN64" s="116">
        <f>SUM(AO64:AR64)</f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0</v>
      </c>
      <c r="AY64" s="116">
        <v>0</v>
      </c>
      <c r="AZ64" s="116">
        <v>0</v>
      </c>
      <c r="BA64" s="116">
        <v>0</v>
      </c>
      <c r="BB64" s="116">
        <v>0</v>
      </c>
      <c r="BC64" s="116">
        <v>61162</v>
      </c>
      <c r="BD64" s="116">
        <v>0</v>
      </c>
      <c r="BE64" s="116">
        <v>0</v>
      </c>
      <c r="BF64" s="116">
        <f>SUM(AE64,+AM64,+BE64)</f>
        <v>0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1605</v>
      </c>
      <c r="BO64" s="116">
        <f>SUM(BP64,BU64,BY64,BZ64,CF64)</f>
        <v>0</v>
      </c>
      <c r="BP64" s="116">
        <f>SUM(BQ64:BT64)</f>
        <v>0</v>
      </c>
      <c r="BQ64" s="116">
        <v>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0</v>
      </c>
      <c r="CA64" s="116">
        <v>0</v>
      </c>
      <c r="CB64" s="116">
        <v>0</v>
      </c>
      <c r="CC64" s="116">
        <v>0</v>
      </c>
      <c r="CD64" s="116">
        <v>0</v>
      </c>
      <c r="CE64" s="116">
        <v>27253</v>
      </c>
      <c r="CF64" s="116">
        <v>0</v>
      </c>
      <c r="CG64" s="116">
        <v>0</v>
      </c>
      <c r="CH64" s="116">
        <f>SUM(BG64,+BO64,+CG64)</f>
        <v>0</v>
      </c>
      <c r="CI64" s="116">
        <f>SUM(AE64,+BG64)</f>
        <v>0</v>
      </c>
      <c r="CJ64" s="116">
        <f>SUM(AF64,+BH64)</f>
        <v>0</v>
      </c>
      <c r="CK64" s="116">
        <f>SUM(AG64,+BI64)</f>
        <v>0</v>
      </c>
      <c r="CL64" s="116">
        <f>SUM(AH64,+BJ64)</f>
        <v>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1605</v>
      </c>
      <c r="CQ64" s="116">
        <f>SUM(AM64,+BO64)</f>
        <v>0</v>
      </c>
      <c r="CR64" s="116">
        <f>SUM(AN64,+BP64)</f>
        <v>0</v>
      </c>
      <c r="CS64" s="116">
        <f>SUM(AO64,+BQ64)</f>
        <v>0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0</v>
      </c>
      <c r="DC64" s="116">
        <f>SUM(AY64,+CA64)</f>
        <v>0</v>
      </c>
      <c r="DD64" s="116">
        <f>SUM(AZ64,+CB64)</f>
        <v>0</v>
      </c>
      <c r="DE64" s="116">
        <f>SUM(BA64,+CC64)</f>
        <v>0</v>
      </c>
      <c r="DF64" s="116">
        <f>SUM(BB64,+CD64)</f>
        <v>0</v>
      </c>
      <c r="DG64" s="116">
        <f>SUM(BC64,+CE64)</f>
        <v>88415</v>
      </c>
      <c r="DH64" s="116">
        <f>SUM(BD64,+CF64)</f>
        <v>0</v>
      </c>
      <c r="DI64" s="116">
        <f>SUM(BE64,+CG64)</f>
        <v>0</v>
      </c>
      <c r="DJ64" s="116">
        <f>SUM(BF64,+CH64)</f>
        <v>0</v>
      </c>
    </row>
    <row r="65" spans="1:114" ht="13.5" customHeight="1" x14ac:dyDescent="0.2">
      <c r="A65" s="114" t="s">
        <v>13</v>
      </c>
      <c r="B65" s="115" t="s">
        <v>483</v>
      </c>
      <c r="C65" s="114" t="s">
        <v>484</v>
      </c>
      <c r="D65" s="116">
        <f>SUM(E65,+L65)</f>
        <v>106167</v>
      </c>
      <c r="E65" s="116">
        <f>SUM(F65:I65,K65)</f>
        <v>171</v>
      </c>
      <c r="F65" s="116">
        <v>0</v>
      </c>
      <c r="G65" s="116">
        <v>0</v>
      </c>
      <c r="H65" s="116">
        <v>0</v>
      </c>
      <c r="I65" s="116">
        <v>171</v>
      </c>
      <c r="J65" s="117" t="s">
        <v>495</v>
      </c>
      <c r="K65" s="116">
        <v>0</v>
      </c>
      <c r="L65" s="116">
        <v>105996</v>
      </c>
      <c r="M65" s="116">
        <f>SUM(N65,+U65)</f>
        <v>39656</v>
      </c>
      <c r="N65" s="116">
        <f>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7" t="s">
        <v>495</v>
      </c>
      <c r="T65" s="116">
        <v>0</v>
      </c>
      <c r="U65" s="116">
        <v>39656</v>
      </c>
      <c r="V65" s="116">
        <f>+SUM(D65,M65)</f>
        <v>145823</v>
      </c>
      <c r="W65" s="116">
        <f>+SUM(E65,N65)</f>
        <v>171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171</v>
      </c>
      <c r="AB65" s="117" t="str">
        <f>IF(+SUM(J65,S65)=0,"-",+SUM(J65,S65))</f>
        <v>-</v>
      </c>
      <c r="AC65" s="116">
        <f>+SUM(K65,T65)</f>
        <v>0</v>
      </c>
      <c r="AD65" s="116">
        <f>+SUM(L65,U65)</f>
        <v>145652</v>
      </c>
      <c r="AE65" s="116">
        <f>SUM(AF65,+AK65)</f>
        <v>0</v>
      </c>
      <c r="AF65" s="116">
        <f>SUM(AG65:AJ65)</f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f>SUM(AN65,AS65,AW65,AX65,BD65)</f>
        <v>30715</v>
      </c>
      <c r="AN65" s="116">
        <f>SUM(AO65:AR65)</f>
        <v>6000</v>
      </c>
      <c r="AO65" s="116">
        <v>6000</v>
      </c>
      <c r="AP65" s="116">
        <v>0</v>
      </c>
      <c r="AQ65" s="116">
        <v>0</v>
      </c>
      <c r="AR65" s="116">
        <v>0</v>
      </c>
      <c r="AS65" s="116">
        <f>SUM(AT65:AV65)</f>
        <v>0</v>
      </c>
      <c r="AT65" s="116">
        <v>0</v>
      </c>
      <c r="AU65" s="116">
        <v>0</v>
      </c>
      <c r="AV65" s="116">
        <v>0</v>
      </c>
      <c r="AW65" s="116">
        <v>0</v>
      </c>
      <c r="AX65" s="116">
        <f>SUM(AY65:BB65)</f>
        <v>24715</v>
      </c>
      <c r="AY65" s="116">
        <v>24715</v>
      </c>
      <c r="AZ65" s="116">
        <v>0</v>
      </c>
      <c r="BA65" s="116">
        <v>0</v>
      </c>
      <c r="BB65" s="116">
        <v>0</v>
      </c>
      <c r="BC65" s="116">
        <v>75452</v>
      </c>
      <c r="BD65" s="116">
        <v>0</v>
      </c>
      <c r="BE65" s="116">
        <v>0</v>
      </c>
      <c r="BF65" s="116">
        <f>SUM(AE65,+AM65,+BE65)</f>
        <v>30715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1864</v>
      </c>
      <c r="BO65" s="116">
        <f>SUM(BP65,BU65,BY65,BZ65,CF65)</f>
        <v>6132</v>
      </c>
      <c r="BP65" s="116">
        <f>SUM(BQ65:BT65)</f>
        <v>6000</v>
      </c>
      <c r="BQ65" s="116">
        <v>6000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132</v>
      </c>
      <c r="CA65" s="116">
        <v>132</v>
      </c>
      <c r="CB65" s="116">
        <v>0</v>
      </c>
      <c r="CC65" s="116">
        <v>0</v>
      </c>
      <c r="CD65" s="116">
        <v>0</v>
      </c>
      <c r="CE65" s="116">
        <v>31660</v>
      </c>
      <c r="CF65" s="116">
        <v>0</v>
      </c>
      <c r="CG65" s="116">
        <v>0</v>
      </c>
      <c r="CH65" s="116">
        <f>SUM(BG65,+BO65,+CG65)</f>
        <v>6132</v>
      </c>
      <c r="CI65" s="116">
        <f>SUM(AE65,+BG65)</f>
        <v>0</v>
      </c>
      <c r="CJ65" s="116">
        <f>SUM(AF65,+BH65)</f>
        <v>0</v>
      </c>
      <c r="CK65" s="116">
        <f>SUM(AG65,+BI65)</f>
        <v>0</v>
      </c>
      <c r="CL65" s="116">
        <f>SUM(AH65,+BJ65)</f>
        <v>0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1864</v>
      </c>
      <c r="CQ65" s="116">
        <f>SUM(AM65,+BO65)</f>
        <v>36847</v>
      </c>
      <c r="CR65" s="116">
        <f>SUM(AN65,+BP65)</f>
        <v>12000</v>
      </c>
      <c r="CS65" s="116">
        <f>SUM(AO65,+BQ65)</f>
        <v>12000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0</v>
      </c>
      <c r="CX65" s="116">
        <f>SUM(AT65,+BV65)</f>
        <v>0</v>
      </c>
      <c r="CY65" s="116">
        <f>SUM(AU65,+BW65)</f>
        <v>0</v>
      </c>
      <c r="CZ65" s="116">
        <f>SUM(AV65,+BX65)</f>
        <v>0</v>
      </c>
      <c r="DA65" s="116">
        <f>SUM(AW65,+BY65)</f>
        <v>0</v>
      </c>
      <c r="DB65" s="116">
        <f>SUM(AX65,+BZ65)</f>
        <v>24847</v>
      </c>
      <c r="DC65" s="116">
        <f>SUM(AY65,+CA65)</f>
        <v>24847</v>
      </c>
      <c r="DD65" s="116">
        <f>SUM(AZ65,+CB65)</f>
        <v>0</v>
      </c>
      <c r="DE65" s="116">
        <f>SUM(BA65,+CC65)</f>
        <v>0</v>
      </c>
      <c r="DF65" s="116">
        <f>SUM(BB65,+CD65)</f>
        <v>0</v>
      </c>
      <c r="DG65" s="116">
        <f>SUM(BC65,+CE65)</f>
        <v>107112</v>
      </c>
      <c r="DH65" s="116">
        <f>SUM(BD65,+CF65)</f>
        <v>0</v>
      </c>
      <c r="DI65" s="116">
        <f>SUM(BE65,+CG65)</f>
        <v>0</v>
      </c>
      <c r="DJ65" s="116">
        <f>SUM(BF65,+CH65)</f>
        <v>36847</v>
      </c>
    </row>
    <row r="66" spans="1:114" ht="13.5" customHeight="1" x14ac:dyDescent="0.2">
      <c r="A66" s="114" t="s">
        <v>13</v>
      </c>
      <c r="B66" s="115" t="s">
        <v>485</v>
      </c>
      <c r="C66" s="114" t="s">
        <v>486</v>
      </c>
      <c r="D66" s="116">
        <f>SUM(E66,+L66)</f>
        <v>207966</v>
      </c>
      <c r="E66" s="116">
        <f>SUM(F66:I66,K66)</f>
        <v>814</v>
      </c>
      <c r="F66" s="116">
        <v>0</v>
      </c>
      <c r="G66" s="116">
        <v>0</v>
      </c>
      <c r="H66" s="116">
        <v>0</v>
      </c>
      <c r="I66" s="116">
        <v>814</v>
      </c>
      <c r="J66" s="117" t="s">
        <v>495</v>
      </c>
      <c r="K66" s="116">
        <v>0</v>
      </c>
      <c r="L66" s="116">
        <v>207152</v>
      </c>
      <c r="M66" s="116">
        <f>SUM(N66,+U66)</f>
        <v>63059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495</v>
      </c>
      <c r="T66" s="116">
        <v>0</v>
      </c>
      <c r="U66" s="116">
        <v>63059</v>
      </c>
      <c r="V66" s="116">
        <f>+SUM(D66,M66)</f>
        <v>271025</v>
      </c>
      <c r="W66" s="116">
        <f>+SUM(E66,N66)</f>
        <v>814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814</v>
      </c>
      <c r="AB66" s="117" t="str">
        <f>IF(+SUM(J66,S66)=0,"-",+SUM(J66,S66))</f>
        <v>-</v>
      </c>
      <c r="AC66" s="116">
        <f>+SUM(K66,T66)</f>
        <v>0</v>
      </c>
      <c r="AD66" s="116">
        <f>+SUM(L66,U66)</f>
        <v>270211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78504</v>
      </c>
      <c r="AN66" s="116">
        <f>SUM(AO66:AR66)</f>
        <v>6752</v>
      </c>
      <c r="AO66" s="116">
        <v>6752</v>
      </c>
      <c r="AP66" s="116">
        <v>0</v>
      </c>
      <c r="AQ66" s="116">
        <v>0</v>
      </c>
      <c r="AR66" s="116">
        <v>0</v>
      </c>
      <c r="AS66" s="116">
        <f>SUM(AT66:AV66)</f>
        <v>0</v>
      </c>
      <c r="AT66" s="116">
        <v>0</v>
      </c>
      <c r="AU66" s="116">
        <v>0</v>
      </c>
      <c r="AV66" s="116">
        <v>0</v>
      </c>
      <c r="AW66" s="116">
        <v>0</v>
      </c>
      <c r="AX66" s="116">
        <f>SUM(AY66:BB66)</f>
        <v>71752</v>
      </c>
      <c r="AY66" s="116">
        <v>71752</v>
      </c>
      <c r="AZ66" s="116">
        <v>0</v>
      </c>
      <c r="BA66" s="116">
        <v>0</v>
      </c>
      <c r="BB66" s="116">
        <v>0</v>
      </c>
      <c r="BC66" s="116">
        <v>129462</v>
      </c>
      <c r="BD66" s="116">
        <v>0</v>
      </c>
      <c r="BE66" s="116">
        <v>0</v>
      </c>
      <c r="BF66" s="116">
        <f>SUM(AE66,+AM66,+BE66)</f>
        <v>78504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3465</v>
      </c>
      <c r="BO66" s="116">
        <f>SUM(BP66,BU66,BY66,BZ66,CF66)</f>
        <v>751</v>
      </c>
      <c r="BP66" s="116">
        <f>SUM(BQ66:BT66)</f>
        <v>751</v>
      </c>
      <c r="BQ66" s="116">
        <v>751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0</v>
      </c>
      <c r="CA66" s="116">
        <v>0</v>
      </c>
      <c r="CB66" s="116">
        <v>0</v>
      </c>
      <c r="CC66" s="116">
        <v>0</v>
      </c>
      <c r="CD66" s="116">
        <v>0</v>
      </c>
      <c r="CE66" s="116">
        <v>58843</v>
      </c>
      <c r="CF66" s="116">
        <v>0</v>
      </c>
      <c r="CG66" s="116">
        <v>0</v>
      </c>
      <c r="CH66" s="116">
        <f>SUM(BG66,+BO66,+CG66)</f>
        <v>751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3465</v>
      </c>
      <c r="CQ66" s="116">
        <f>SUM(AM66,+BO66)</f>
        <v>79255</v>
      </c>
      <c r="CR66" s="116">
        <f>SUM(AN66,+BP66)</f>
        <v>7503</v>
      </c>
      <c r="CS66" s="116">
        <f>SUM(AO66,+BQ66)</f>
        <v>7503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0</v>
      </c>
      <c r="CX66" s="116">
        <f>SUM(AT66,+BV66)</f>
        <v>0</v>
      </c>
      <c r="CY66" s="116">
        <f>SUM(AU66,+BW66)</f>
        <v>0</v>
      </c>
      <c r="CZ66" s="116">
        <f>SUM(AV66,+BX66)</f>
        <v>0</v>
      </c>
      <c r="DA66" s="116">
        <f>SUM(AW66,+BY66)</f>
        <v>0</v>
      </c>
      <c r="DB66" s="116">
        <f>SUM(AX66,+BZ66)</f>
        <v>71752</v>
      </c>
      <c r="DC66" s="116">
        <f>SUM(AY66,+CA66)</f>
        <v>71752</v>
      </c>
      <c r="DD66" s="116">
        <f>SUM(AZ66,+CB66)</f>
        <v>0</v>
      </c>
      <c r="DE66" s="116">
        <f>SUM(BA66,+CC66)</f>
        <v>0</v>
      </c>
      <c r="DF66" s="116">
        <f>SUM(BB66,+CD66)</f>
        <v>0</v>
      </c>
      <c r="DG66" s="116">
        <f>SUM(BC66,+CE66)</f>
        <v>188305</v>
      </c>
      <c r="DH66" s="116">
        <f>SUM(BD66,+CF66)</f>
        <v>0</v>
      </c>
      <c r="DI66" s="116">
        <f>SUM(BE66,+CG66)</f>
        <v>0</v>
      </c>
      <c r="DJ66" s="116">
        <f>SUM(BF66,+CH66)</f>
        <v>79255</v>
      </c>
    </row>
    <row r="67" spans="1:114" ht="13.5" customHeight="1" x14ac:dyDescent="0.2">
      <c r="A67" s="114" t="s">
        <v>13</v>
      </c>
      <c r="B67" s="115" t="s">
        <v>487</v>
      </c>
      <c r="C67" s="114" t="s">
        <v>488</v>
      </c>
      <c r="D67" s="116">
        <f>SUM(E67,+L67)</f>
        <v>498267</v>
      </c>
      <c r="E67" s="116">
        <f>SUM(F67:I67,K67)</f>
        <v>2258</v>
      </c>
      <c r="F67" s="116">
        <v>0</v>
      </c>
      <c r="G67" s="116">
        <v>0</v>
      </c>
      <c r="H67" s="116">
        <v>0</v>
      </c>
      <c r="I67" s="116">
        <v>0</v>
      </c>
      <c r="J67" s="117" t="s">
        <v>495</v>
      </c>
      <c r="K67" s="116">
        <v>2258</v>
      </c>
      <c r="L67" s="116">
        <v>496009</v>
      </c>
      <c r="M67" s="116">
        <f>SUM(N67,+U67)</f>
        <v>334467</v>
      </c>
      <c r="N67" s="116">
        <f>SUM(O67:R67,T67)</f>
        <v>158588</v>
      </c>
      <c r="O67" s="116">
        <v>0</v>
      </c>
      <c r="P67" s="116">
        <v>0</v>
      </c>
      <c r="Q67" s="116">
        <v>0</v>
      </c>
      <c r="R67" s="116">
        <v>158588</v>
      </c>
      <c r="S67" s="117" t="s">
        <v>495</v>
      </c>
      <c r="T67" s="116">
        <v>0</v>
      </c>
      <c r="U67" s="116">
        <v>175879</v>
      </c>
      <c r="V67" s="116">
        <f>+SUM(D67,M67)</f>
        <v>832734</v>
      </c>
      <c r="W67" s="116">
        <f>+SUM(E67,N67)</f>
        <v>160846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158588</v>
      </c>
      <c r="AB67" s="117" t="str">
        <f>IF(+SUM(J67,S67)=0,"-",+SUM(J67,S67))</f>
        <v>-</v>
      </c>
      <c r="AC67" s="116">
        <f>+SUM(K67,T67)</f>
        <v>2258</v>
      </c>
      <c r="AD67" s="116">
        <f>+SUM(L67,U67)</f>
        <v>671888</v>
      </c>
      <c r="AE67" s="116">
        <f>SUM(AF67,+AK67)</f>
        <v>0</v>
      </c>
      <c r="AF67" s="116">
        <f>SUM(AG67:AJ67)</f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82039</v>
      </c>
      <c r="AM67" s="116">
        <f>SUM(AN67,AS67,AW67,AX67,BD67)</f>
        <v>156055</v>
      </c>
      <c r="AN67" s="116">
        <f>SUM(AO67:AR67)</f>
        <v>15100</v>
      </c>
      <c r="AO67" s="116">
        <v>15100</v>
      </c>
      <c r="AP67" s="116">
        <v>0</v>
      </c>
      <c r="AQ67" s="116">
        <v>0</v>
      </c>
      <c r="AR67" s="116">
        <v>0</v>
      </c>
      <c r="AS67" s="116">
        <f>SUM(AT67:AV67)</f>
        <v>0</v>
      </c>
      <c r="AT67" s="116">
        <v>0</v>
      </c>
      <c r="AU67" s="116">
        <v>0</v>
      </c>
      <c r="AV67" s="116">
        <v>0</v>
      </c>
      <c r="AW67" s="116">
        <v>0</v>
      </c>
      <c r="AX67" s="116">
        <f>SUM(AY67:BB67)</f>
        <v>140955</v>
      </c>
      <c r="AY67" s="116">
        <v>139514</v>
      </c>
      <c r="AZ67" s="116">
        <v>0</v>
      </c>
      <c r="BA67" s="116">
        <v>1441</v>
      </c>
      <c r="BB67" s="116">
        <v>0</v>
      </c>
      <c r="BC67" s="116">
        <v>260173</v>
      </c>
      <c r="BD67" s="116">
        <v>0</v>
      </c>
      <c r="BE67" s="116">
        <v>0</v>
      </c>
      <c r="BF67" s="116">
        <f>SUM(AE67,+AM67,+BE67)</f>
        <v>156055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333277</v>
      </c>
      <c r="BP67" s="116">
        <f>SUM(BQ67:BT67)</f>
        <v>15975</v>
      </c>
      <c r="BQ67" s="116">
        <v>15975</v>
      </c>
      <c r="BR67" s="116">
        <v>0</v>
      </c>
      <c r="BS67" s="116">
        <v>0</v>
      </c>
      <c r="BT67" s="116">
        <v>0</v>
      </c>
      <c r="BU67" s="116">
        <f>SUM(BV67:BX67)</f>
        <v>87520</v>
      </c>
      <c r="BV67" s="116">
        <v>0</v>
      </c>
      <c r="BW67" s="116">
        <v>87520</v>
      </c>
      <c r="BX67" s="116">
        <v>0</v>
      </c>
      <c r="BY67" s="116">
        <v>0</v>
      </c>
      <c r="BZ67" s="116">
        <f>SUM(CA67:CD67)</f>
        <v>229782</v>
      </c>
      <c r="CA67" s="116">
        <v>163112</v>
      </c>
      <c r="CB67" s="116">
        <v>66670</v>
      </c>
      <c r="CC67" s="116">
        <v>0</v>
      </c>
      <c r="CD67" s="116">
        <v>0</v>
      </c>
      <c r="CE67" s="116">
        <v>0</v>
      </c>
      <c r="CF67" s="116">
        <v>0</v>
      </c>
      <c r="CG67" s="116">
        <v>1190</v>
      </c>
      <c r="CH67" s="116">
        <f>SUM(BG67,+BO67,+CG67)</f>
        <v>334467</v>
      </c>
      <c r="CI67" s="116">
        <f>SUM(AE67,+BG67)</f>
        <v>0</v>
      </c>
      <c r="CJ67" s="116">
        <f>SUM(AF67,+BH67)</f>
        <v>0</v>
      </c>
      <c r="CK67" s="116">
        <f>SUM(AG67,+BI67)</f>
        <v>0</v>
      </c>
      <c r="CL67" s="116">
        <f>SUM(AH67,+BJ67)</f>
        <v>0</v>
      </c>
      <c r="CM67" s="116">
        <f>SUM(AI67,+BK67)</f>
        <v>0</v>
      </c>
      <c r="CN67" s="116">
        <f>SUM(AJ67,+BL67)</f>
        <v>0</v>
      </c>
      <c r="CO67" s="116">
        <f>SUM(AK67,+BM67)</f>
        <v>0</v>
      </c>
      <c r="CP67" s="116">
        <f>SUM(AL67,+BN67)</f>
        <v>82039</v>
      </c>
      <c r="CQ67" s="116">
        <f>SUM(AM67,+BO67)</f>
        <v>489332</v>
      </c>
      <c r="CR67" s="116">
        <f>SUM(AN67,+BP67)</f>
        <v>31075</v>
      </c>
      <c r="CS67" s="116">
        <f>SUM(AO67,+BQ67)</f>
        <v>31075</v>
      </c>
      <c r="CT67" s="116">
        <f>SUM(AP67,+BR67)</f>
        <v>0</v>
      </c>
      <c r="CU67" s="116">
        <f>SUM(AQ67,+BS67)</f>
        <v>0</v>
      </c>
      <c r="CV67" s="116">
        <f>SUM(AR67,+BT67)</f>
        <v>0</v>
      </c>
      <c r="CW67" s="116">
        <f>SUM(AS67,+BU67)</f>
        <v>87520</v>
      </c>
      <c r="CX67" s="116">
        <f>SUM(AT67,+BV67)</f>
        <v>0</v>
      </c>
      <c r="CY67" s="116">
        <f>SUM(AU67,+BW67)</f>
        <v>87520</v>
      </c>
      <c r="CZ67" s="116">
        <f>SUM(AV67,+BX67)</f>
        <v>0</v>
      </c>
      <c r="DA67" s="116">
        <f>SUM(AW67,+BY67)</f>
        <v>0</v>
      </c>
      <c r="DB67" s="116">
        <f>SUM(AX67,+BZ67)</f>
        <v>370737</v>
      </c>
      <c r="DC67" s="116">
        <f>SUM(AY67,+CA67)</f>
        <v>302626</v>
      </c>
      <c r="DD67" s="116">
        <f>SUM(AZ67,+CB67)</f>
        <v>66670</v>
      </c>
      <c r="DE67" s="116">
        <f>SUM(BA67,+CC67)</f>
        <v>1441</v>
      </c>
      <c r="DF67" s="116">
        <f>SUM(BB67,+CD67)</f>
        <v>0</v>
      </c>
      <c r="DG67" s="116">
        <f>SUM(BC67,+CE67)</f>
        <v>260173</v>
      </c>
      <c r="DH67" s="116">
        <f>SUM(BD67,+CF67)</f>
        <v>0</v>
      </c>
      <c r="DI67" s="116">
        <f>SUM(BE67,+CG67)</f>
        <v>1190</v>
      </c>
      <c r="DJ67" s="116">
        <f>SUM(BF67,+CH67)</f>
        <v>490522</v>
      </c>
    </row>
    <row r="68" spans="1:114" ht="13.5" customHeight="1" x14ac:dyDescent="0.2">
      <c r="A68" s="114" t="s">
        <v>13</v>
      </c>
      <c r="B68" s="115" t="s">
        <v>489</v>
      </c>
      <c r="C68" s="114" t="s">
        <v>490</v>
      </c>
      <c r="D68" s="116">
        <f>SUM(E68,+L68)</f>
        <v>368219</v>
      </c>
      <c r="E68" s="116">
        <f>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7" t="s">
        <v>495</v>
      </c>
      <c r="K68" s="116">
        <v>0</v>
      </c>
      <c r="L68" s="116">
        <v>368219</v>
      </c>
      <c r="M68" s="116">
        <f>SUM(N68,+U68)</f>
        <v>68559</v>
      </c>
      <c r="N68" s="116">
        <f>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7" t="s">
        <v>495</v>
      </c>
      <c r="T68" s="116">
        <v>0</v>
      </c>
      <c r="U68" s="116">
        <v>68559</v>
      </c>
      <c r="V68" s="116">
        <f>+SUM(D68,M68)</f>
        <v>436778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7" t="str">
        <f>IF(+SUM(J68,S68)=0,"-",+SUM(J68,S68))</f>
        <v>-</v>
      </c>
      <c r="AC68" s="116">
        <f>+SUM(K68,T68)</f>
        <v>0</v>
      </c>
      <c r="AD68" s="116">
        <f>+SUM(L68,U68)</f>
        <v>436778</v>
      </c>
      <c r="AE68" s="116">
        <f>SUM(AF68,+AK68)</f>
        <v>0</v>
      </c>
      <c r="AF68" s="116">
        <f>SUM(AG68:AJ68)</f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f>SUM(AN68,AS68,AW68,AX68,BD68)</f>
        <v>0</v>
      </c>
      <c r="AN68" s="116">
        <f>SUM(AO68:AR68)</f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f>SUM(AT68:AV68)</f>
        <v>0</v>
      </c>
      <c r="AT68" s="116">
        <v>0</v>
      </c>
      <c r="AU68" s="116">
        <v>0</v>
      </c>
      <c r="AV68" s="116">
        <v>0</v>
      </c>
      <c r="AW68" s="116">
        <v>0</v>
      </c>
      <c r="AX68" s="116">
        <f>SUM(AY68:BB68)</f>
        <v>0</v>
      </c>
      <c r="AY68" s="116">
        <v>0</v>
      </c>
      <c r="AZ68" s="116">
        <v>0</v>
      </c>
      <c r="BA68" s="116">
        <v>0</v>
      </c>
      <c r="BB68" s="116">
        <v>0</v>
      </c>
      <c r="BC68" s="116">
        <v>368219</v>
      </c>
      <c r="BD68" s="116">
        <v>0</v>
      </c>
      <c r="BE68" s="116">
        <v>0</v>
      </c>
      <c r="BF68" s="116">
        <f>SUM(AE68,+AM68,+BE68)</f>
        <v>0</v>
      </c>
      <c r="BG68" s="116">
        <f>SUM(BH68,+BM68)</f>
        <v>0</v>
      </c>
      <c r="BH68" s="116">
        <f>SUM(BI68:BL68)</f>
        <v>0</v>
      </c>
      <c r="BI68" s="116">
        <v>0</v>
      </c>
      <c r="BJ68" s="116">
        <v>0</v>
      </c>
      <c r="BK68" s="116">
        <v>0</v>
      </c>
      <c r="BL68" s="116">
        <v>0</v>
      </c>
      <c r="BM68" s="116">
        <v>0</v>
      </c>
      <c r="BN68" s="116">
        <v>0</v>
      </c>
      <c r="BO68" s="116">
        <f>SUM(BP68,BU68,BY68,BZ68,CF68)</f>
        <v>0</v>
      </c>
      <c r="BP68" s="116">
        <f>SUM(BQ68:BT68)</f>
        <v>0</v>
      </c>
      <c r="BQ68" s="116">
        <v>0</v>
      </c>
      <c r="BR68" s="116">
        <v>0</v>
      </c>
      <c r="BS68" s="116">
        <v>0</v>
      </c>
      <c r="BT68" s="116">
        <v>0</v>
      </c>
      <c r="BU68" s="116">
        <f>SUM(BV68:BX68)</f>
        <v>0</v>
      </c>
      <c r="BV68" s="116">
        <v>0</v>
      </c>
      <c r="BW68" s="116">
        <v>0</v>
      </c>
      <c r="BX68" s="116">
        <v>0</v>
      </c>
      <c r="BY68" s="116">
        <v>0</v>
      </c>
      <c r="BZ68" s="116">
        <f>SUM(CA68:CD68)</f>
        <v>0</v>
      </c>
      <c r="CA68" s="116">
        <v>0</v>
      </c>
      <c r="CB68" s="116">
        <v>0</v>
      </c>
      <c r="CC68" s="116">
        <v>0</v>
      </c>
      <c r="CD68" s="116">
        <v>0</v>
      </c>
      <c r="CE68" s="116">
        <v>68559</v>
      </c>
      <c r="CF68" s="116">
        <v>0</v>
      </c>
      <c r="CG68" s="116">
        <v>0</v>
      </c>
      <c r="CH68" s="116">
        <f>SUM(BG68,+BO68,+CG68)</f>
        <v>0</v>
      </c>
      <c r="CI68" s="116">
        <f>SUM(AE68,+BG68)</f>
        <v>0</v>
      </c>
      <c r="CJ68" s="116">
        <f>SUM(AF68,+BH68)</f>
        <v>0</v>
      </c>
      <c r="CK68" s="116">
        <f>SUM(AG68,+BI68)</f>
        <v>0</v>
      </c>
      <c r="CL68" s="116">
        <f>SUM(AH68,+BJ68)</f>
        <v>0</v>
      </c>
      <c r="CM68" s="116">
        <f>SUM(AI68,+BK68)</f>
        <v>0</v>
      </c>
      <c r="CN68" s="116">
        <f>SUM(AJ68,+BL68)</f>
        <v>0</v>
      </c>
      <c r="CO68" s="116">
        <f>SUM(AK68,+BM68)</f>
        <v>0</v>
      </c>
      <c r="CP68" s="116">
        <f>SUM(AL68,+BN68)</f>
        <v>0</v>
      </c>
      <c r="CQ68" s="116">
        <f>SUM(AM68,+BO68)</f>
        <v>0</v>
      </c>
      <c r="CR68" s="116">
        <f>SUM(AN68,+BP68)</f>
        <v>0</v>
      </c>
      <c r="CS68" s="116">
        <f>SUM(AO68,+BQ68)</f>
        <v>0</v>
      </c>
      <c r="CT68" s="116">
        <f>SUM(AP68,+BR68)</f>
        <v>0</v>
      </c>
      <c r="CU68" s="116">
        <f>SUM(AQ68,+BS68)</f>
        <v>0</v>
      </c>
      <c r="CV68" s="116">
        <f>SUM(AR68,+BT68)</f>
        <v>0</v>
      </c>
      <c r="CW68" s="116">
        <f>SUM(AS68,+BU68)</f>
        <v>0</v>
      </c>
      <c r="CX68" s="116">
        <f>SUM(AT68,+BV68)</f>
        <v>0</v>
      </c>
      <c r="CY68" s="116">
        <f>SUM(AU68,+BW68)</f>
        <v>0</v>
      </c>
      <c r="CZ68" s="116">
        <f>SUM(AV68,+BX68)</f>
        <v>0</v>
      </c>
      <c r="DA68" s="116">
        <f>SUM(AW68,+BY68)</f>
        <v>0</v>
      </c>
      <c r="DB68" s="116">
        <f>SUM(AX68,+BZ68)</f>
        <v>0</v>
      </c>
      <c r="DC68" s="116">
        <f>SUM(AY68,+CA68)</f>
        <v>0</v>
      </c>
      <c r="DD68" s="116">
        <f>SUM(AZ68,+CB68)</f>
        <v>0</v>
      </c>
      <c r="DE68" s="116">
        <f>SUM(BA68,+CC68)</f>
        <v>0</v>
      </c>
      <c r="DF68" s="116">
        <f>SUM(BB68,+CD68)</f>
        <v>0</v>
      </c>
      <c r="DG68" s="116">
        <f>SUM(BC68,+CE68)</f>
        <v>436778</v>
      </c>
      <c r="DH68" s="116">
        <f>SUM(BD68,+CF68)</f>
        <v>0</v>
      </c>
      <c r="DI68" s="116">
        <f>SUM(BE68,+CG68)</f>
        <v>0</v>
      </c>
      <c r="DJ68" s="116">
        <f>SUM(BF68,+CH68)</f>
        <v>0</v>
      </c>
    </row>
    <row r="69" spans="1:114" ht="13.5" customHeight="1" x14ac:dyDescent="0.2">
      <c r="A69" s="114" t="s">
        <v>13</v>
      </c>
      <c r="B69" s="115" t="s">
        <v>491</v>
      </c>
      <c r="C69" s="114" t="s">
        <v>492</v>
      </c>
      <c r="D69" s="116">
        <f>SUM(E69,+L69)</f>
        <v>701508</v>
      </c>
      <c r="E69" s="116">
        <f>SUM(F69:I69,K69)</f>
        <v>430710</v>
      </c>
      <c r="F69" s="116">
        <v>0</v>
      </c>
      <c r="G69" s="116">
        <v>0</v>
      </c>
      <c r="H69" s="116">
        <v>0</v>
      </c>
      <c r="I69" s="116">
        <v>82631</v>
      </c>
      <c r="J69" s="117" t="s">
        <v>495</v>
      </c>
      <c r="K69" s="116">
        <v>348079</v>
      </c>
      <c r="L69" s="116">
        <v>270798</v>
      </c>
      <c r="M69" s="116">
        <f>SUM(N69,+U69)</f>
        <v>104196</v>
      </c>
      <c r="N69" s="116">
        <f>SUM(O69:R69,T69)</f>
        <v>3990</v>
      </c>
      <c r="O69" s="116">
        <v>0</v>
      </c>
      <c r="P69" s="116">
        <v>0</v>
      </c>
      <c r="Q69" s="116">
        <v>0</v>
      </c>
      <c r="R69" s="116">
        <v>3980</v>
      </c>
      <c r="S69" s="117" t="s">
        <v>495</v>
      </c>
      <c r="T69" s="116">
        <v>10</v>
      </c>
      <c r="U69" s="116">
        <v>100206</v>
      </c>
      <c r="V69" s="116">
        <f>+SUM(D69,M69)</f>
        <v>805704</v>
      </c>
      <c r="W69" s="116">
        <f>+SUM(E69,N69)</f>
        <v>434700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86611</v>
      </c>
      <c r="AB69" s="117" t="str">
        <f>IF(+SUM(J69,S69)=0,"-",+SUM(J69,S69))</f>
        <v>-</v>
      </c>
      <c r="AC69" s="116">
        <f>+SUM(K69,T69)</f>
        <v>348089</v>
      </c>
      <c r="AD69" s="116">
        <f>+SUM(L69,U69)</f>
        <v>371004</v>
      </c>
      <c r="AE69" s="116">
        <f>SUM(AF69,+AK69)</f>
        <v>0</v>
      </c>
      <c r="AF69" s="116">
        <f>SUM(AG69:AJ69)</f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f>SUM(AN69,AS69,AW69,AX69,BD69)</f>
        <v>647883</v>
      </c>
      <c r="AN69" s="116">
        <f>SUM(AO69:AR69)</f>
        <v>44183</v>
      </c>
      <c r="AO69" s="116">
        <v>44183</v>
      </c>
      <c r="AP69" s="116">
        <v>0</v>
      </c>
      <c r="AQ69" s="116">
        <v>0</v>
      </c>
      <c r="AR69" s="116">
        <v>0</v>
      </c>
      <c r="AS69" s="116">
        <f>SUM(AT69:AV69)</f>
        <v>170021</v>
      </c>
      <c r="AT69" s="116">
        <v>0</v>
      </c>
      <c r="AU69" s="116">
        <v>170021</v>
      </c>
      <c r="AV69" s="116">
        <v>0</v>
      </c>
      <c r="AW69" s="116">
        <v>0</v>
      </c>
      <c r="AX69" s="116">
        <f>SUM(AY69:BB69)</f>
        <v>433679</v>
      </c>
      <c r="AY69" s="116">
        <v>144917</v>
      </c>
      <c r="AZ69" s="116">
        <v>155996</v>
      </c>
      <c r="BA69" s="116">
        <v>75344</v>
      </c>
      <c r="BB69" s="116">
        <v>57422</v>
      </c>
      <c r="BC69" s="116">
        <v>0</v>
      </c>
      <c r="BD69" s="116">
        <v>0</v>
      </c>
      <c r="BE69" s="116">
        <v>53625</v>
      </c>
      <c r="BF69" s="116">
        <f>SUM(AE69,+AM69,+BE69)</f>
        <v>701508</v>
      </c>
      <c r="BG69" s="116">
        <f>SUM(BH69,+BM69)</f>
        <v>0</v>
      </c>
      <c r="BH69" s="116">
        <f>SUM(BI69:BL69)</f>
        <v>0</v>
      </c>
      <c r="BI69" s="116">
        <v>0</v>
      </c>
      <c r="BJ69" s="116">
        <v>0</v>
      </c>
      <c r="BK69" s="116">
        <v>0</v>
      </c>
      <c r="BL69" s="116">
        <v>0</v>
      </c>
      <c r="BM69" s="116">
        <v>0</v>
      </c>
      <c r="BN69" s="116">
        <v>0</v>
      </c>
      <c r="BO69" s="116">
        <f>SUM(BP69,BU69,BY69,BZ69,CF69)</f>
        <v>103987</v>
      </c>
      <c r="BP69" s="116">
        <f>SUM(BQ69:BT69)</f>
        <v>23688</v>
      </c>
      <c r="BQ69" s="116">
        <v>23688</v>
      </c>
      <c r="BR69" s="116">
        <v>0</v>
      </c>
      <c r="BS69" s="116">
        <v>0</v>
      </c>
      <c r="BT69" s="116">
        <v>0</v>
      </c>
      <c r="BU69" s="116">
        <f>SUM(BV69:BX69)</f>
        <v>0</v>
      </c>
      <c r="BV69" s="116">
        <v>0</v>
      </c>
      <c r="BW69" s="116">
        <v>0</v>
      </c>
      <c r="BX69" s="116">
        <v>0</v>
      </c>
      <c r="BY69" s="116">
        <v>0</v>
      </c>
      <c r="BZ69" s="116">
        <f>SUM(CA69:CD69)</f>
        <v>80299</v>
      </c>
      <c r="CA69" s="116">
        <v>5259</v>
      </c>
      <c r="CB69" s="116">
        <v>74455</v>
      </c>
      <c r="CC69" s="116">
        <v>0</v>
      </c>
      <c r="CD69" s="116">
        <v>585</v>
      </c>
      <c r="CE69" s="116">
        <v>0</v>
      </c>
      <c r="CF69" s="116">
        <v>0</v>
      </c>
      <c r="CG69" s="116">
        <v>209</v>
      </c>
      <c r="CH69" s="116">
        <f>SUM(BG69,+BO69,+CG69)</f>
        <v>104196</v>
      </c>
      <c r="CI69" s="116">
        <f>SUM(AE69,+BG69)</f>
        <v>0</v>
      </c>
      <c r="CJ69" s="116">
        <f>SUM(AF69,+BH69)</f>
        <v>0</v>
      </c>
      <c r="CK69" s="116">
        <f>SUM(AG69,+BI69)</f>
        <v>0</v>
      </c>
      <c r="CL69" s="116">
        <f>SUM(AH69,+BJ69)</f>
        <v>0</v>
      </c>
      <c r="CM69" s="116">
        <f>SUM(AI69,+BK69)</f>
        <v>0</v>
      </c>
      <c r="CN69" s="116">
        <f>SUM(AJ69,+BL69)</f>
        <v>0</v>
      </c>
      <c r="CO69" s="116">
        <f>SUM(AK69,+BM69)</f>
        <v>0</v>
      </c>
      <c r="CP69" s="116">
        <f>SUM(AL69,+BN69)</f>
        <v>0</v>
      </c>
      <c r="CQ69" s="116">
        <f>SUM(AM69,+BO69)</f>
        <v>751870</v>
      </c>
      <c r="CR69" s="116">
        <f>SUM(AN69,+BP69)</f>
        <v>67871</v>
      </c>
      <c r="CS69" s="116">
        <f>SUM(AO69,+BQ69)</f>
        <v>67871</v>
      </c>
      <c r="CT69" s="116">
        <f>SUM(AP69,+BR69)</f>
        <v>0</v>
      </c>
      <c r="CU69" s="116">
        <f>SUM(AQ69,+BS69)</f>
        <v>0</v>
      </c>
      <c r="CV69" s="116">
        <f>SUM(AR69,+BT69)</f>
        <v>0</v>
      </c>
      <c r="CW69" s="116">
        <f>SUM(AS69,+BU69)</f>
        <v>170021</v>
      </c>
      <c r="CX69" s="116">
        <f>SUM(AT69,+BV69)</f>
        <v>0</v>
      </c>
      <c r="CY69" s="116">
        <f>SUM(AU69,+BW69)</f>
        <v>170021</v>
      </c>
      <c r="CZ69" s="116">
        <f>SUM(AV69,+BX69)</f>
        <v>0</v>
      </c>
      <c r="DA69" s="116">
        <f>SUM(AW69,+BY69)</f>
        <v>0</v>
      </c>
      <c r="DB69" s="116">
        <f>SUM(AX69,+BZ69)</f>
        <v>513978</v>
      </c>
      <c r="DC69" s="116">
        <f>SUM(AY69,+CA69)</f>
        <v>150176</v>
      </c>
      <c r="DD69" s="116">
        <f>SUM(AZ69,+CB69)</f>
        <v>230451</v>
      </c>
      <c r="DE69" s="116">
        <f>SUM(BA69,+CC69)</f>
        <v>75344</v>
      </c>
      <c r="DF69" s="116">
        <f>SUM(BB69,+CD69)</f>
        <v>58007</v>
      </c>
      <c r="DG69" s="116">
        <f>SUM(BC69,+CE69)</f>
        <v>0</v>
      </c>
      <c r="DH69" s="116">
        <f>SUM(BD69,+CF69)</f>
        <v>0</v>
      </c>
      <c r="DI69" s="116">
        <f>SUM(BE69,+CG69)</f>
        <v>53834</v>
      </c>
      <c r="DJ69" s="116">
        <f>SUM(BF69,+CH69)</f>
        <v>805704</v>
      </c>
    </row>
    <row r="70" spans="1:114" ht="13.5" customHeight="1" x14ac:dyDescent="0.2">
      <c r="A70" s="114" t="s">
        <v>13</v>
      </c>
      <c r="B70" s="115" t="s">
        <v>493</v>
      </c>
      <c r="C70" s="114" t="s">
        <v>494</v>
      </c>
      <c r="D70" s="116">
        <f>SUM(E70,+L70)</f>
        <v>372730</v>
      </c>
      <c r="E70" s="116">
        <f>SUM(F70:I70,K70)</f>
        <v>54560</v>
      </c>
      <c r="F70" s="116">
        <v>17209</v>
      </c>
      <c r="G70" s="116">
        <v>0</v>
      </c>
      <c r="H70" s="116">
        <v>0</v>
      </c>
      <c r="I70" s="116">
        <v>4680</v>
      </c>
      <c r="J70" s="117" t="s">
        <v>495</v>
      </c>
      <c r="K70" s="116">
        <v>32671</v>
      </c>
      <c r="L70" s="116">
        <v>318170</v>
      </c>
      <c r="M70" s="116">
        <f>SUM(N70,+U70)</f>
        <v>32477</v>
      </c>
      <c r="N70" s="116">
        <f>SUM(O70:R70,T70)</f>
        <v>3978</v>
      </c>
      <c r="O70" s="116">
        <v>166</v>
      </c>
      <c r="P70" s="116">
        <v>200</v>
      </c>
      <c r="Q70" s="116">
        <v>0</v>
      </c>
      <c r="R70" s="116">
        <v>3612</v>
      </c>
      <c r="S70" s="117" t="s">
        <v>495</v>
      </c>
      <c r="T70" s="116">
        <v>0</v>
      </c>
      <c r="U70" s="116">
        <v>28499</v>
      </c>
      <c r="V70" s="116">
        <f>+SUM(D70,M70)</f>
        <v>405207</v>
      </c>
      <c r="W70" s="116">
        <f>+SUM(E70,N70)</f>
        <v>58538</v>
      </c>
      <c r="X70" s="116">
        <f>+SUM(F70,O70)</f>
        <v>17375</v>
      </c>
      <c r="Y70" s="116">
        <f>+SUM(G70,P70)</f>
        <v>200</v>
      </c>
      <c r="Z70" s="116">
        <f>+SUM(H70,Q70)</f>
        <v>0</v>
      </c>
      <c r="AA70" s="116">
        <f>+SUM(I70,R70)</f>
        <v>8292</v>
      </c>
      <c r="AB70" s="117" t="str">
        <f>IF(+SUM(J70,S70)=0,"-",+SUM(J70,S70))</f>
        <v>-</v>
      </c>
      <c r="AC70" s="116">
        <f>+SUM(K70,T70)</f>
        <v>32671</v>
      </c>
      <c r="AD70" s="116">
        <f>+SUM(L70,U70)</f>
        <v>346669</v>
      </c>
      <c r="AE70" s="116">
        <f>SUM(AF70,+AK70)</f>
        <v>79217</v>
      </c>
      <c r="AF70" s="116">
        <f>SUM(AG70:AJ70)</f>
        <v>77487</v>
      </c>
      <c r="AG70" s="116">
        <v>0</v>
      </c>
      <c r="AH70" s="116">
        <v>71537</v>
      </c>
      <c r="AI70" s="116">
        <v>0</v>
      </c>
      <c r="AJ70" s="116">
        <v>5950</v>
      </c>
      <c r="AK70" s="116">
        <v>1730</v>
      </c>
      <c r="AL70" s="116">
        <v>7203</v>
      </c>
      <c r="AM70" s="116">
        <f>SUM(AN70,AS70,AW70,AX70,BD70)</f>
        <v>169815</v>
      </c>
      <c r="AN70" s="116">
        <f>SUM(AO70:AR70)</f>
        <v>32894</v>
      </c>
      <c r="AO70" s="116">
        <v>32894</v>
      </c>
      <c r="AP70" s="116">
        <v>0</v>
      </c>
      <c r="AQ70" s="116">
        <v>0</v>
      </c>
      <c r="AR70" s="116">
        <v>0</v>
      </c>
      <c r="AS70" s="116">
        <f>SUM(AT70:AV70)</f>
        <v>10955</v>
      </c>
      <c r="AT70" s="116">
        <v>721</v>
      </c>
      <c r="AU70" s="116">
        <v>10234</v>
      </c>
      <c r="AV70" s="116">
        <v>0</v>
      </c>
      <c r="AW70" s="116">
        <v>0</v>
      </c>
      <c r="AX70" s="116">
        <f>SUM(AY70:BB70)</f>
        <v>125966</v>
      </c>
      <c r="AY70" s="116">
        <v>75827</v>
      </c>
      <c r="AZ70" s="116">
        <v>43712</v>
      </c>
      <c r="BA70" s="116">
        <v>6059</v>
      </c>
      <c r="BB70" s="116">
        <v>368</v>
      </c>
      <c r="BC70" s="116">
        <v>102252</v>
      </c>
      <c r="BD70" s="116">
        <v>0</v>
      </c>
      <c r="BE70" s="116">
        <v>14243</v>
      </c>
      <c r="BF70" s="116">
        <f>SUM(AE70,+AM70,+BE70)</f>
        <v>263275</v>
      </c>
      <c r="BG70" s="116">
        <f>SUM(BH70,+BM70)</f>
        <v>0</v>
      </c>
      <c r="BH70" s="116">
        <f>SUM(BI70:BL70)</f>
        <v>0</v>
      </c>
      <c r="BI70" s="116">
        <v>0</v>
      </c>
      <c r="BJ70" s="116">
        <v>0</v>
      </c>
      <c r="BK70" s="116">
        <v>0</v>
      </c>
      <c r="BL70" s="116">
        <v>0</v>
      </c>
      <c r="BM70" s="116">
        <v>0</v>
      </c>
      <c r="BN70" s="116">
        <v>147</v>
      </c>
      <c r="BO70" s="116">
        <f>SUM(BP70,BU70,BY70,BZ70,CF70)</f>
        <v>17644</v>
      </c>
      <c r="BP70" s="116">
        <f>SUM(BQ70:BT70)</f>
        <v>6754</v>
      </c>
      <c r="BQ70" s="116">
        <v>6754</v>
      </c>
      <c r="BR70" s="116">
        <v>0</v>
      </c>
      <c r="BS70" s="116">
        <v>0</v>
      </c>
      <c r="BT70" s="116">
        <v>0</v>
      </c>
      <c r="BU70" s="116">
        <f>SUM(BV70:BX70)</f>
        <v>0</v>
      </c>
      <c r="BV70" s="116">
        <v>0</v>
      </c>
      <c r="BW70" s="116">
        <v>0</v>
      </c>
      <c r="BX70" s="116">
        <v>0</v>
      </c>
      <c r="BY70" s="116">
        <v>0</v>
      </c>
      <c r="BZ70" s="116">
        <f>SUM(CA70:CD70)</f>
        <v>10890</v>
      </c>
      <c r="CA70" s="116">
        <v>10890</v>
      </c>
      <c r="CB70" s="116">
        <v>0</v>
      </c>
      <c r="CC70" s="116">
        <v>0</v>
      </c>
      <c r="CD70" s="116">
        <v>0</v>
      </c>
      <c r="CE70" s="116">
        <v>14151</v>
      </c>
      <c r="CF70" s="116">
        <v>0</v>
      </c>
      <c r="CG70" s="116">
        <v>535</v>
      </c>
      <c r="CH70" s="116">
        <f>SUM(BG70,+BO70,+CG70)</f>
        <v>18179</v>
      </c>
      <c r="CI70" s="116">
        <f>SUM(AE70,+BG70)</f>
        <v>79217</v>
      </c>
      <c r="CJ70" s="116">
        <f>SUM(AF70,+BH70)</f>
        <v>77487</v>
      </c>
      <c r="CK70" s="116">
        <f>SUM(AG70,+BI70)</f>
        <v>0</v>
      </c>
      <c r="CL70" s="116">
        <f>SUM(AH70,+BJ70)</f>
        <v>71537</v>
      </c>
      <c r="CM70" s="116">
        <f>SUM(AI70,+BK70)</f>
        <v>0</v>
      </c>
      <c r="CN70" s="116">
        <f>SUM(AJ70,+BL70)</f>
        <v>5950</v>
      </c>
      <c r="CO70" s="116">
        <f>SUM(AK70,+BM70)</f>
        <v>1730</v>
      </c>
      <c r="CP70" s="116">
        <f>SUM(AL70,+BN70)</f>
        <v>7350</v>
      </c>
      <c r="CQ70" s="116">
        <f>SUM(AM70,+BO70)</f>
        <v>187459</v>
      </c>
      <c r="CR70" s="116">
        <f>SUM(AN70,+BP70)</f>
        <v>39648</v>
      </c>
      <c r="CS70" s="116">
        <f>SUM(AO70,+BQ70)</f>
        <v>39648</v>
      </c>
      <c r="CT70" s="116">
        <f>SUM(AP70,+BR70)</f>
        <v>0</v>
      </c>
      <c r="CU70" s="116">
        <f>SUM(AQ70,+BS70)</f>
        <v>0</v>
      </c>
      <c r="CV70" s="116">
        <f>SUM(AR70,+BT70)</f>
        <v>0</v>
      </c>
      <c r="CW70" s="116">
        <f>SUM(AS70,+BU70)</f>
        <v>10955</v>
      </c>
      <c r="CX70" s="116">
        <f>SUM(AT70,+BV70)</f>
        <v>721</v>
      </c>
      <c r="CY70" s="116">
        <f>SUM(AU70,+BW70)</f>
        <v>10234</v>
      </c>
      <c r="CZ70" s="116">
        <f>SUM(AV70,+BX70)</f>
        <v>0</v>
      </c>
      <c r="DA70" s="116">
        <f>SUM(AW70,+BY70)</f>
        <v>0</v>
      </c>
      <c r="DB70" s="116">
        <f>SUM(AX70,+BZ70)</f>
        <v>136856</v>
      </c>
      <c r="DC70" s="116">
        <f>SUM(AY70,+CA70)</f>
        <v>86717</v>
      </c>
      <c r="DD70" s="116">
        <f>SUM(AZ70,+CB70)</f>
        <v>43712</v>
      </c>
      <c r="DE70" s="116">
        <f>SUM(BA70,+CC70)</f>
        <v>6059</v>
      </c>
      <c r="DF70" s="116">
        <f>SUM(BB70,+CD70)</f>
        <v>368</v>
      </c>
      <c r="DG70" s="116">
        <f>SUM(BC70,+CE70)</f>
        <v>116403</v>
      </c>
      <c r="DH70" s="116">
        <f>SUM(BD70,+CF70)</f>
        <v>0</v>
      </c>
      <c r="DI70" s="116">
        <f>SUM(BE70,+CG70)</f>
        <v>14778</v>
      </c>
      <c r="DJ70" s="116">
        <f>SUM(BF70,+CH70)</f>
        <v>281454</v>
      </c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70">
    <sortCondition ref="A8:A70"/>
    <sortCondition ref="B8:B70"/>
    <sortCondition ref="C8:C7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69" man="1"/>
    <brk id="30" min="1" max="69" man="1"/>
    <brk id="38" min="1" max="69" man="1"/>
    <brk id="66" min="1" max="69" man="1"/>
    <brk id="94" min="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SUM(E7,+L7)</f>
        <v>17325687</v>
      </c>
      <c r="E7" s="133">
        <f>SUM(F7:I7)+K7</f>
        <v>15865848</v>
      </c>
      <c r="F7" s="133">
        <f t="shared" ref="F7:L7" si="0">SUM(F$8:F$57)</f>
        <v>2779019</v>
      </c>
      <c r="G7" s="133">
        <f t="shared" si="0"/>
        <v>2538</v>
      </c>
      <c r="H7" s="133">
        <f t="shared" si="0"/>
        <v>7221100</v>
      </c>
      <c r="I7" s="133">
        <f t="shared" si="0"/>
        <v>4224787</v>
      </c>
      <c r="J7" s="133">
        <f t="shared" si="0"/>
        <v>17140249</v>
      </c>
      <c r="K7" s="133">
        <f t="shared" si="0"/>
        <v>1638404</v>
      </c>
      <c r="L7" s="133">
        <f t="shared" si="0"/>
        <v>1459839</v>
      </c>
      <c r="M7" s="133">
        <f>SUM(N7,+U7)</f>
        <v>503137</v>
      </c>
      <c r="N7" s="133">
        <f>SUM(O7:R7,T7)</f>
        <v>207679</v>
      </c>
      <c r="O7" s="133">
        <f t="shared" ref="O7:U7" si="1">SUM(O$8:O$57)</f>
        <v>26581</v>
      </c>
      <c r="P7" s="133">
        <f t="shared" si="1"/>
        <v>0</v>
      </c>
      <c r="Q7" s="133">
        <f t="shared" si="1"/>
        <v>14600</v>
      </c>
      <c r="R7" s="133">
        <f t="shared" si="1"/>
        <v>94820</v>
      </c>
      <c r="S7" s="133">
        <f t="shared" si="1"/>
        <v>2407886</v>
      </c>
      <c r="T7" s="133">
        <f t="shared" si="1"/>
        <v>71678</v>
      </c>
      <c r="U7" s="133">
        <f t="shared" si="1"/>
        <v>295458</v>
      </c>
      <c r="V7" s="133">
        <f t="shared" ref="V7:AD7" si="2">+SUM(D7,M7)</f>
        <v>17828824</v>
      </c>
      <c r="W7" s="133">
        <f t="shared" si="2"/>
        <v>16073527</v>
      </c>
      <c r="X7" s="133">
        <f t="shared" si="2"/>
        <v>2805600</v>
      </c>
      <c r="Y7" s="133">
        <f t="shared" si="2"/>
        <v>2538</v>
      </c>
      <c r="Z7" s="133">
        <f t="shared" si="2"/>
        <v>7235700</v>
      </c>
      <c r="AA7" s="133">
        <f t="shared" si="2"/>
        <v>4319607</v>
      </c>
      <c r="AB7" s="133">
        <f t="shared" si="2"/>
        <v>19548135</v>
      </c>
      <c r="AC7" s="133">
        <f t="shared" si="2"/>
        <v>1710082</v>
      </c>
      <c r="AD7" s="133">
        <f t="shared" si="2"/>
        <v>1755297</v>
      </c>
      <c r="AE7" s="133">
        <f>SUM(AF7,+AK7)</f>
        <v>11265105</v>
      </c>
      <c r="AF7" s="133">
        <f>SUM(AG7:AJ7)</f>
        <v>11006704</v>
      </c>
      <c r="AG7" s="133">
        <f>SUM(AG$8:AG$57)</f>
        <v>0</v>
      </c>
      <c r="AH7" s="133">
        <f>SUM(AH$8:AH$57)</f>
        <v>10761484</v>
      </c>
      <c r="AI7" s="133">
        <f>SUM(AI$8:AI$57)</f>
        <v>115667</v>
      </c>
      <c r="AJ7" s="133">
        <f>SUM(AJ$8:AJ$57)</f>
        <v>129553</v>
      </c>
      <c r="AK7" s="133">
        <f>SUM(AK$8:AK$57)</f>
        <v>258401</v>
      </c>
      <c r="AL7" s="136" t="s">
        <v>311</v>
      </c>
      <c r="AM7" s="133">
        <f>SUM(AN7,AS7,AW7,AX7,BD7)</f>
        <v>19637499</v>
      </c>
      <c r="AN7" s="133">
        <f>SUM(AO7:AR7)</f>
        <v>1974135</v>
      </c>
      <c r="AO7" s="133">
        <f>SUM(AO$8:AO$57)</f>
        <v>1682674</v>
      </c>
      <c r="AP7" s="133">
        <f>SUM(AP$8:AP$57)</f>
        <v>33865</v>
      </c>
      <c r="AQ7" s="133">
        <f>SUM(AQ$8:AQ$57)</f>
        <v>257596</v>
      </c>
      <c r="AR7" s="133">
        <f>SUM(AR$8:AR$57)</f>
        <v>0</v>
      </c>
      <c r="AS7" s="133">
        <f>SUM(AT7:AV7)</f>
        <v>5071302</v>
      </c>
      <c r="AT7" s="133">
        <f>SUM(AT$8:AT$57)</f>
        <v>28540</v>
      </c>
      <c r="AU7" s="133">
        <f>SUM(AU$8:AU$57)</f>
        <v>5003441</v>
      </c>
      <c r="AV7" s="133">
        <f>SUM(AV$8:AV$57)</f>
        <v>39321</v>
      </c>
      <c r="AW7" s="133">
        <f>SUM(AW$8:AW$57)</f>
        <v>0</v>
      </c>
      <c r="AX7" s="133">
        <f>SUM(AY7:BB7)</f>
        <v>12585038</v>
      </c>
      <c r="AY7" s="133">
        <f>SUM(AY$8:AY$57)</f>
        <v>1916787</v>
      </c>
      <c r="AZ7" s="133">
        <f>SUM(AZ$8:AZ$57)</f>
        <v>8347567</v>
      </c>
      <c r="BA7" s="133">
        <f>SUM(BA$8:BA$57)</f>
        <v>1974009</v>
      </c>
      <c r="BB7" s="133">
        <f>SUM(BB$8:BB$57)</f>
        <v>346675</v>
      </c>
      <c r="BC7" s="136" t="s">
        <v>312</v>
      </c>
      <c r="BD7" s="133">
        <f>SUM(BD$8:BD$57)</f>
        <v>7024</v>
      </c>
      <c r="BE7" s="133">
        <f>SUM(BE$8:BE$57)</f>
        <v>3563332</v>
      </c>
      <c r="BF7" s="133">
        <f>SUM(AE7,+AM7,+BE7)</f>
        <v>34465936</v>
      </c>
      <c r="BG7" s="133">
        <f>SUM(BH7,+BM7)</f>
        <v>124872</v>
      </c>
      <c r="BH7" s="133">
        <f>SUM(BI7:BL7)</f>
        <v>124872</v>
      </c>
      <c r="BI7" s="133">
        <f>SUM(BI$8:BI$57)</f>
        <v>0</v>
      </c>
      <c r="BJ7" s="133">
        <f>SUM(BJ$8:BJ$57)</f>
        <v>98329</v>
      </c>
      <c r="BK7" s="133">
        <f>SUM(BK$8:BK$57)</f>
        <v>0</v>
      </c>
      <c r="BL7" s="133">
        <f>SUM(BL$8:BL$57)</f>
        <v>26543</v>
      </c>
      <c r="BM7" s="133">
        <f>SUM(BM$8:BM$57)</f>
        <v>0</v>
      </c>
      <c r="BN7" s="136" t="s">
        <v>311</v>
      </c>
      <c r="BO7" s="133">
        <f>SUM(BP7,BU7,BY7,BZ7,CF7)</f>
        <v>2281370</v>
      </c>
      <c r="BP7" s="133">
        <f>SUM(BQ7:BT7)</f>
        <v>400182</v>
      </c>
      <c r="BQ7" s="133">
        <f>SUM(BQ$8:BQ$57)</f>
        <v>316046</v>
      </c>
      <c r="BR7" s="133">
        <f>SUM(BR$8:BR$57)</f>
        <v>0</v>
      </c>
      <c r="BS7" s="133">
        <f>SUM(BS$8:BS$57)</f>
        <v>84136</v>
      </c>
      <c r="BT7" s="133">
        <f>SUM(BT$8:BT$57)</f>
        <v>0</v>
      </c>
      <c r="BU7" s="133">
        <f>SUM(BV7:BX7)</f>
        <v>846986</v>
      </c>
      <c r="BV7" s="133">
        <f>SUM(BV$8:BV$57)</f>
        <v>403</v>
      </c>
      <c r="BW7" s="133">
        <f>SUM(BW$8:BW$57)</f>
        <v>846583</v>
      </c>
      <c r="BX7" s="133">
        <f>SUM(BX$8:BX$57)</f>
        <v>0</v>
      </c>
      <c r="BY7" s="133">
        <f>SUM(BY$8:BY$57)</f>
        <v>0</v>
      </c>
      <c r="BZ7" s="133">
        <f>SUM(CA7:CD7)</f>
        <v>1034202</v>
      </c>
      <c r="CA7" s="133">
        <f>SUM(CA$8:CA$57)</f>
        <v>87593</v>
      </c>
      <c r="CB7" s="133">
        <f>SUM(CB$8:CB$57)</f>
        <v>776833</v>
      </c>
      <c r="CC7" s="133">
        <f>SUM(CC$8:CC$57)</f>
        <v>103650</v>
      </c>
      <c r="CD7" s="133">
        <f>SUM(CD$8:CD$57)</f>
        <v>66126</v>
      </c>
      <c r="CE7" s="136" t="s">
        <v>311</v>
      </c>
      <c r="CF7" s="133">
        <f>SUM(CF$8:CF$57)</f>
        <v>0</v>
      </c>
      <c r="CG7" s="133">
        <f>SUM(CG$8:CG$57)</f>
        <v>504781</v>
      </c>
      <c r="CH7" s="133">
        <f>SUM(BG7,+BO7,+CG7)</f>
        <v>2911023</v>
      </c>
      <c r="CI7" s="133">
        <f t="shared" ref="CI7:CO7" si="3">SUM(AE7,+BG7)</f>
        <v>11389977</v>
      </c>
      <c r="CJ7" s="133">
        <f>SUM(AF7,+BH7)</f>
        <v>11131576</v>
      </c>
      <c r="CK7" s="133">
        <f t="shared" si="3"/>
        <v>0</v>
      </c>
      <c r="CL7" s="133">
        <f t="shared" si="3"/>
        <v>10859813</v>
      </c>
      <c r="CM7" s="133">
        <f t="shared" si="3"/>
        <v>115667</v>
      </c>
      <c r="CN7" s="133">
        <f t="shared" si="3"/>
        <v>156096</v>
      </c>
      <c r="CO7" s="133">
        <f t="shared" si="3"/>
        <v>258401</v>
      </c>
      <c r="CP7" s="136" t="s">
        <v>311</v>
      </c>
      <c r="CQ7" s="133">
        <f t="shared" ref="CQ7:DF7" si="4">SUM(AM7,+BO7)</f>
        <v>21918869</v>
      </c>
      <c r="CR7" s="133">
        <f t="shared" si="4"/>
        <v>2374317</v>
      </c>
      <c r="CS7" s="133">
        <f t="shared" si="4"/>
        <v>1998720</v>
      </c>
      <c r="CT7" s="133">
        <f t="shared" si="4"/>
        <v>33865</v>
      </c>
      <c r="CU7" s="133">
        <f t="shared" si="4"/>
        <v>341732</v>
      </c>
      <c r="CV7" s="133">
        <f t="shared" si="4"/>
        <v>0</v>
      </c>
      <c r="CW7" s="133">
        <f t="shared" si="4"/>
        <v>5918288</v>
      </c>
      <c r="CX7" s="133">
        <f t="shared" si="4"/>
        <v>28943</v>
      </c>
      <c r="CY7" s="133">
        <f t="shared" si="4"/>
        <v>5850024</v>
      </c>
      <c r="CZ7" s="133">
        <f t="shared" si="4"/>
        <v>39321</v>
      </c>
      <c r="DA7" s="133">
        <f t="shared" si="4"/>
        <v>0</v>
      </c>
      <c r="DB7" s="133">
        <f t="shared" si="4"/>
        <v>13619240</v>
      </c>
      <c r="DC7" s="133">
        <f t="shared" si="4"/>
        <v>2004380</v>
      </c>
      <c r="DD7" s="133">
        <f t="shared" si="4"/>
        <v>9124400</v>
      </c>
      <c r="DE7" s="133">
        <f t="shared" si="4"/>
        <v>2077659</v>
      </c>
      <c r="DF7" s="133">
        <f t="shared" si="4"/>
        <v>412801</v>
      </c>
      <c r="DG7" s="136" t="s">
        <v>311</v>
      </c>
      <c r="DH7" s="133">
        <f>SUM(BD7,+CF7)</f>
        <v>7024</v>
      </c>
      <c r="DI7" s="133">
        <f>SUM(BE7,+CG7)</f>
        <v>4068113</v>
      </c>
      <c r="DJ7" s="133">
        <f>SUM(BF7,+CH7)</f>
        <v>37376959</v>
      </c>
    </row>
    <row r="8" spans="1:114" ht="13.5" customHeight="1" x14ac:dyDescent="0.2">
      <c r="A8" s="114" t="s">
        <v>13</v>
      </c>
      <c r="B8" s="115" t="s">
        <v>422</v>
      </c>
      <c r="C8" s="114" t="s">
        <v>423</v>
      </c>
      <c r="D8" s="116">
        <f>SUM(E8,+L8)</f>
        <v>592137</v>
      </c>
      <c r="E8" s="116">
        <f>SUM(F8:I8)+K8</f>
        <v>510458</v>
      </c>
      <c r="F8" s="116">
        <v>0</v>
      </c>
      <c r="G8" s="116">
        <v>0</v>
      </c>
      <c r="H8" s="116">
        <v>47400</v>
      </c>
      <c r="I8" s="116">
        <v>355313</v>
      </c>
      <c r="J8" s="116">
        <v>914911</v>
      </c>
      <c r="K8" s="116">
        <v>107745</v>
      </c>
      <c r="L8" s="116">
        <v>81679</v>
      </c>
      <c r="M8" s="116">
        <f>SUM(N8,+U8)</f>
        <v>60104</v>
      </c>
      <c r="N8" s="116">
        <f>SUM(O8:R8,T8)</f>
        <v>40366</v>
      </c>
      <c r="O8" s="116">
        <v>0</v>
      </c>
      <c r="P8" s="116">
        <v>0</v>
      </c>
      <c r="Q8" s="116">
        <v>0</v>
      </c>
      <c r="R8" s="116">
        <v>14329</v>
      </c>
      <c r="S8" s="116">
        <v>92867</v>
      </c>
      <c r="T8" s="116">
        <v>26037</v>
      </c>
      <c r="U8" s="116">
        <v>19738</v>
      </c>
      <c r="V8" s="116">
        <f>+SUM(D8,M8)</f>
        <v>652241</v>
      </c>
      <c r="W8" s="116">
        <f>+SUM(E8,N8)</f>
        <v>550824</v>
      </c>
      <c r="X8" s="116">
        <f>+SUM(F8,O8)</f>
        <v>0</v>
      </c>
      <c r="Y8" s="116">
        <f>+SUM(G8,P8)</f>
        <v>0</v>
      </c>
      <c r="Z8" s="116">
        <f>+SUM(H8,Q8)</f>
        <v>47400</v>
      </c>
      <c r="AA8" s="116">
        <f>+SUM(I8,R8)</f>
        <v>369642</v>
      </c>
      <c r="AB8" s="116">
        <f>+SUM(J8,S8)</f>
        <v>1007778</v>
      </c>
      <c r="AC8" s="116">
        <f>+SUM(K8,T8)</f>
        <v>133782</v>
      </c>
      <c r="AD8" s="116">
        <f>+SUM(L8,U8)</f>
        <v>101417</v>
      </c>
      <c r="AE8" s="116">
        <f>SUM(AF8,+AK8)</f>
        <v>163227</v>
      </c>
      <c r="AF8" s="116">
        <f>SUM(AG8:AJ8)</f>
        <v>163227</v>
      </c>
      <c r="AG8" s="116">
        <v>0</v>
      </c>
      <c r="AH8" s="116">
        <v>163227</v>
      </c>
      <c r="AI8" s="116">
        <v>0</v>
      </c>
      <c r="AJ8" s="116">
        <v>0</v>
      </c>
      <c r="AK8" s="116">
        <v>0</v>
      </c>
      <c r="AL8" s="117" t="s">
        <v>495</v>
      </c>
      <c r="AM8" s="116">
        <f>SUM(AN8,AS8,AW8,AX8,BD8)</f>
        <v>1343821</v>
      </c>
      <c r="AN8" s="116">
        <f>SUM(AO8:AR8)</f>
        <v>248308</v>
      </c>
      <c r="AO8" s="116">
        <v>248308</v>
      </c>
      <c r="AP8" s="116">
        <v>0</v>
      </c>
      <c r="AQ8" s="116">
        <v>0</v>
      </c>
      <c r="AR8" s="116">
        <v>0</v>
      </c>
      <c r="AS8" s="116">
        <f>SUM(AT8:AV8)</f>
        <v>199176</v>
      </c>
      <c r="AT8" s="116">
        <v>0</v>
      </c>
      <c r="AU8" s="116">
        <v>199176</v>
      </c>
      <c r="AV8" s="116">
        <v>0</v>
      </c>
      <c r="AW8" s="116">
        <v>0</v>
      </c>
      <c r="AX8" s="116">
        <f>SUM(AY8:BB8)</f>
        <v>896337</v>
      </c>
      <c r="AY8" s="116">
        <v>405310</v>
      </c>
      <c r="AZ8" s="116">
        <v>287786</v>
      </c>
      <c r="BA8" s="116">
        <v>28938</v>
      </c>
      <c r="BB8" s="116">
        <v>174303</v>
      </c>
      <c r="BC8" s="117" t="s">
        <v>495</v>
      </c>
      <c r="BD8" s="116">
        <v>0</v>
      </c>
      <c r="BE8" s="116">
        <v>0</v>
      </c>
      <c r="BF8" s="116">
        <f>SUM(AE8,+AM8,+BE8)</f>
        <v>1507048</v>
      </c>
      <c r="BG8" s="116">
        <f>SUM(BH8,+BM8)</f>
        <v>4037</v>
      </c>
      <c r="BH8" s="116">
        <f>SUM(BI8:BL8)</f>
        <v>4037</v>
      </c>
      <c r="BI8" s="116">
        <v>0</v>
      </c>
      <c r="BJ8" s="116">
        <v>4037</v>
      </c>
      <c r="BK8" s="116">
        <v>0</v>
      </c>
      <c r="BL8" s="116">
        <v>0</v>
      </c>
      <c r="BM8" s="116">
        <v>0</v>
      </c>
      <c r="BN8" s="117" t="s">
        <v>495</v>
      </c>
      <c r="BO8" s="116">
        <f>SUM(BP8,BU8,BY8,BZ8,CF8)</f>
        <v>148934</v>
      </c>
      <c r="BP8" s="116">
        <f>SUM(BQ8:BT8)</f>
        <v>16020</v>
      </c>
      <c r="BQ8" s="116">
        <v>16020</v>
      </c>
      <c r="BR8" s="116">
        <v>0</v>
      </c>
      <c r="BS8" s="116">
        <v>0</v>
      </c>
      <c r="BT8" s="116">
        <v>0</v>
      </c>
      <c r="BU8" s="116">
        <f>SUM(BV8:BX8)</f>
        <v>31220</v>
      </c>
      <c r="BV8" s="116">
        <v>0</v>
      </c>
      <c r="BW8" s="116">
        <v>31220</v>
      </c>
      <c r="BX8" s="116">
        <v>0</v>
      </c>
      <c r="BY8" s="116">
        <v>0</v>
      </c>
      <c r="BZ8" s="116">
        <f>SUM(CA8:CD8)</f>
        <v>101694</v>
      </c>
      <c r="CA8" s="116">
        <v>19008</v>
      </c>
      <c r="CB8" s="116">
        <v>54742</v>
      </c>
      <c r="CC8" s="116">
        <v>23771</v>
      </c>
      <c r="CD8" s="116">
        <v>4173</v>
      </c>
      <c r="CE8" s="117" t="s">
        <v>495</v>
      </c>
      <c r="CF8" s="116">
        <v>0</v>
      </c>
      <c r="CG8" s="116">
        <v>0</v>
      </c>
      <c r="CH8" s="116">
        <f>SUM(BG8,+BO8,+CG8)</f>
        <v>152971</v>
      </c>
      <c r="CI8" s="116">
        <f>SUM(AE8,+BG8)</f>
        <v>167264</v>
      </c>
      <c r="CJ8" s="116">
        <f>SUM(AF8,+BH8)</f>
        <v>167264</v>
      </c>
      <c r="CK8" s="116">
        <f>SUM(AG8,+BI8)</f>
        <v>0</v>
      </c>
      <c r="CL8" s="116">
        <f>SUM(AH8,+BJ8)</f>
        <v>167264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495</v>
      </c>
      <c r="CQ8" s="116">
        <f>SUM(AM8,+BO8)</f>
        <v>1492755</v>
      </c>
      <c r="CR8" s="116">
        <f>SUM(AN8,+BP8)</f>
        <v>264328</v>
      </c>
      <c r="CS8" s="116">
        <f>SUM(AO8,+BQ8)</f>
        <v>264328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230396</v>
      </c>
      <c r="CX8" s="116">
        <f>SUM(AT8,+BV8)</f>
        <v>0</v>
      </c>
      <c r="CY8" s="116">
        <f>SUM(AU8,+BW8)</f>
        <v>230396</v>
      </c>
      <c r="CZ8" s="116">
        <f>SUM(AV8,+BX8)</f>
        <v>0</v>
      </c>
      <c r="DA8" s="116">
        <f>SUM(AW8,+BY8)</f>
        <v>0</v>
      </c>
      <c r="DB8" s="116">
        <f>SUM(AX8,+BZ8)</f>
        <v>998031</v>
      </c>
      <c r="DC8" s="116">
        <f>SUM(AY8,+CA8)</f>
        <v>424318</v>
      </c>
      <c r="DD8" s="116">
        <f>SUM(AZ8,+CB8)</f>
        <v>342528</v>
      </c>
      <c r="DE8" s="116">
        <f>SUM(BA8,+CC8)</f>
        <v>52709</v>
      </c>
      <c r="DF8" s="116">
        <f>SUM(BB8,+CD8)</f>
        <v>178476</v>
      </c>
      <c r="DG8" s="117" t="s">
        <v>495</v>
      </c>
      <c r="DH8" s="116">
        <f>SUM(BD8,+CF8)</f>
        <v>0</v>
      </c>
      <c r="DI8" s="116">
        <f>SUM(BE8,+CG8)</f>
        <v>0</v>
      </c>
      <c r="DJ8" s="116">
        <f>SUM(BF8,+CH8)</f>
        <v>1660019</v>
      </c>
    </row>
    <row r="9" spans="1:114" ht="13.5" customHeight="1" x14ac:dyDescent="0.2">
      <c r="A9" s="114" t="s">
        <v>13</v>
      </c>
      <c r="B9" s="115" t="s">
        <v>408</v>
      </c>
      <c r="C9" s="114" t="s">
        <v>409</v>
      </c>
      <c r="D9" s="116">
        <f>SUM(E9,+L9)</f>
        <v>911356</v>
      </c>
      <c r="E9" s="116">
        <f>SUM(F9:I9)+K9</f>
        <v>636079</v>
      </c>
      <c r="F9" s="116">
        <v>0</v>
      </c>
      <c r="G9" s="116">
        <v>0</v>
      </c>
      <c r="H9" s="116">
        <v>382700</v>
      </c>
      <c r="I9" s="116">
        <v>253378</v>
      </c>
      <c r="J9" s="116">
        <v>2266057</v>
      </c>
      <c r="K9" s="116">
        <v>1</v>
      </c>
      <c r="L9" s="116">
        <v>275277</v>
      </c>
      <c r="M9" s="116">
        <f>SUM(N9,+U9)</f>
        <v>54121</v>
      </c>
      <c r="N9" s="116">
        <f>SUM(O9:R9,T9)</f>
        <v>31609</v>
      </c>
      <c r="O9" s="116">
        <v>18451</v>
      </c>
      <c r="P9" s="116">
        <v>0</v>
      </c>
      <c r="Q9" s="116">
        <v>0</v>
      </c>
      <c r="R9" s="116">
        <v>13158</v>
      </c>
      <c r="S9" s="116">
        <v>373014</v>
      </c>
      <c r="T9" s="116">
        <v>0</v>
      </c>
      <c r="U9" s="116">
        <v>22512</v>
      </c>
      <c r="V9" s="116">
        <f>+SUM(D9,M9)</f>
        <v>965477</v>
      </c>
      <c r="W9" s="116">
        <f>+SUM(E9,N9)</f>
        <v>667688</v>
      </c>
      <c r="X9" s="116">
        <f>+SUM(F9,O9)</f>
        <v>18451</v>
      </c>
      <c r="Y9" s="116">
        <f>+SUM(G9,P9)</f>
        <v>0</v>
      </c>
      <c r="Z9" s="116">
        <f>+SUM(H9,Q9)</f>
        <v>382700</v>
      </c>
      <c r="AA9" s="116">
        <f>+SUM(I9,R9)</f>
        <v>266536</v>
      </c>
      <c r="AB9" s="116">
        <f>+SUM(J9,S9)</f>
        <v>2639071</v>
      </c>
      <c r="AC9" s="116">
        <f>+SUM(K9,T9)</f>
        <v>1</v>
      </c>
      <c r="AD9" s="116">
        <f>+SUM(L9,U9)</f>
        <v>297789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495</v>
      </c>
      <c r="AM9" s="116">
        <f>SUM(AN9,AS9,AW9,AX9,BD9)</f>
        <v>3112548</v>
      </c>
      <c r="AN9" s="116">
        <f>SUM(AO9:AR9)</f>
        <v>246010</v>
      </c>
      <c r="AO9" s="116">
        <v>180588</v>
      </c>
      <c r="AP9" s="116">
        <v>21807</v>
      </c>
      <c r="AQ9" s="116">
        <v>43615</v>
      </c>
      <c r="AR9" s="116">
        <v>0</v>
      </c>
      <c r="AS9" s="116">
        <f>SUM(AT9:AV9)</f>
        <v>794639</v>
      </c>
      <c r="AT9" s="116">
        <v>9332</v>
      </c>
      <c r="AU9" s="116">
        <v>785307</v>
      </c>
      <c r="AV9" s="116">
        <v>0</v>
      </c>
      <c r="AW9" s="116">
        <v>0</v>
      </c>
      <c r="AX9" s="116">
        <f>SUM(AY9:BB9)</f>
        <v>2071899</v>
      </c>
      <c r="AY9" s="116">
        <v>912315</v>
      </c>
      <c r="AZ9" s="116">
        <v>1074762</v>
      </c>
      <c r="BA9" s="116">
        <v>49788</v>
      </c>
      <c r="BB9" s="116">
        <v>35034</v>
      </c>
      <c r="BC9" s="117" t="s">
        <v>495</v>
      </c>
      <c r="BD9" s="116">
        <v>0</v>
      </c>
      <c r="BE9" s="116">
        <v>64865</v>
      </c>
      <c r="BF9" s="116">
        <f>SUM(AE9,+AM9,+BE9)</f>
        <v>3177413</v>
      </c>
      <c r="BG9" s="116">
        <f>SUM(BH9,+BM9)</f>
        <v>63686</v>
      </c>
      <c r="BH9" s="116">
        <f>SUM(BI9:BL9)</f>
        <v>63686</v>
      </c>
      <c r="BI9" s="116">
        <v>0</v>
      </c>
      <c r="BJ9" s="116">
        <v>61534</v>
      </c>
      <c r="BK9" s="116">
        <v>0</v>
      </c>
      <c r="BL9" s="116">
        <v>2152</v>
      </c>
      <c r="BM9" s="116">
        <v>0</v>
      </c>
      <c r="BN9" s="117" t="s">
        <v>495</v>
      </c>
      <c r="BO9" s="116">
        <f>SUM(BP9,BU9,BY9,BZ9,CF9)</f>
        <v>360136</v>
      </c>
      <c r="BP9" s="116">
        <f>SUM(BQ9:BT9)</f>
        <v>17088</v>
      </c>
      <c r="BQ9" s="116">
        <v>17088</v>
      </c>
      <c r="BR9" s="116">
        <v>0</v>
      </c>
      <c r="BS9" s="116">
        <v>0</v>
      </c>
      <c r="BT9" s="116">
        <v>0</v>
      </c>
      <c r="BU9" s="116">
        <f>SUM(BV9:BX9)</f>
        <v>95735</v>
      </c>
      <c r="BV9" s="116">
        <v>403</v>
      </c>
      <c r="BW9" s="116">
        <v>95332</v>
      </c>
      <c r="BX9" s="116">
        <v>0</v>
      </c>
      <c r="BY9" s="116">
        <v>0</v>
      </c>
      <c r="BZ9" s="116">
        <f>SUM(CA9:CD9)</f>
        <v>247313</v>
      </c>
      <c r="CA9" s="116">
        <v>11364</v>
      </c>
      <c r="CB9" s="116">
        <v>232510</v>
      </c>
      <c r="CC9" s="116">
        <v>0</v>
      </c>
      <c r="CD9" s="116">
        <v>3439</v>
      </c>
      <c r="CE9" s="117" t="s">
        <v>495</v>
      </c>
      <c r="CF9" s="116">
        <v>0</v>
      </c>
      <c r="CG9" s="116">
        <v>3313</v>
      </c>
      <c r="CH9" s="116">
        <f>SUM(BG9,+BO9,+CG9)</f>
        <v>427135</v>
      </c>
      <c r="CI9" s="116">
        <f>SUM(AE9,+BG9)</f>
        <v>63686</v>
      </c>
      <c r="CJ9" s="116">
        <f>SUM(AF9,+BH9)</f>
        <v>63686</v>
      </c>
      <c r="CK9" s="116">
        <f>SUM(AG9,+BI9)</f>
        <v>0</v>
      </c>
      <c r="CL9" s="116">
        <f>SUM(AH9,+BJ9)</f>
        <v>61534</v>
      </c>
      <c r="CM9" s="116">
        <f>SUM(AI9,+BK9)</f>
        <v>0</v>
      </c>
      <c r="CN9" s="116">
        <f>SUM(AJ9,+BL9)</f>
        <v>2152</v>
      </c>
      <c r="CO9" s="116">
        <f>SUM(AK9,+BM9)</f>
        <v>0</v>
      </c>
      <c r="CP9" s="117" t="s">
        <v>495</v>
      </c>
      <c r="CQ9" s="116">
        <f>SUM(AM9,+BO9)</f>
        <v>3472684</v>
      </c>
      <c r="CR9" s="116">
        <f>SUM(AN9,+BP9)</f>
        <v>263098</v>
      </c>
      <c r="CS9" s="116">
        <f>SUM(AO9,+BQ9)</f>
        <v>197676</v>
      </c>
      <c r="CT9" s="116">
        <f>SUM(AP9,+BR9)</f>
        <v>21807</v>
      </c>
      <c r="CU9" s="116">
        <f>SUM(AQ9,+BS9)</f>
        <v>43615</v>
      </c>
      <c r="CV9" s="116">
        <f>SUM(AR9,+BT9)</f>
        <v>0</v>
      </c>
      <c r="CW9" s="116">
        <f>SUM(AS9,+BU9)</f>
        <v>890374</v>
      </c>
      <c r="CX9" s="116">
        <f>SUM(AT9,+BV9)</f>
        <v>9735</v>
      </c>
      <c r="CY9" s="116">
        <f>SUM(AU9,+BW9)</f>
        <v>880639</v>
      </c>
      <c r="CZ9" s="116">
        <f>SUM(AV9,+BX9)</f>
        <v>0</v>
      </c>
      <c r="DA9" s="116">
        <f>SUM(AW9,+BY9)</f>
        <v>0</v>
      </c>
      <c r="DB9" s="116">
        <f>SUM(AX9,+BZ9)</f>
        <v>2319212</v>
      </c>
      <c r="DC9" s="116">
        <f>SUM(AY9,+CA9)</f>
        <v>923679</v>
      </c>
      <c r="DD9" s="116">
        <f>SUM(AZ9,+CB9)</f>
        <v>1307272</v>
      </c>
      <c r="DE9" s="116">
        <f>SUM(BA9,+CC9)</f>
        <v>49788</v>
      </c>
      <c r="DF9" s="116">
        <f>SUM(BB9,+CD9)</f>
        <v>38473</v>
      </c>
      <c r="DG9" s="117" t="s">
        <v>495</v>
      </c>
      <c r="DH9" s="116">
        <f>SUM(BD9,+CF9)</f>
        <v>0</v>
      </c>
      <c r="DI9" s="116">
        <f>SUM(BE9,+CG9)</f>
        <v>68178</v>
      </c>
      <c r="DJ9" s="116">
        <f>SUM(BF9,+CH9)</f>
        <v>3604548</v>
      </c>
    </row>
    <row r="10" spans="1:114" ht="13.5" customHeight="1" x14ac:dyDescent="0.2">
      <c r="A10" s="114" t="s">
        <v>13</v>
      </c>
      <c r="B10" s="115" t="s">
        <v>392</v>
      </c>
      <c r="C10" s="114" t="s">
        <v>393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1924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87412</v>
      </c>
      <c r="T10" s="116">
        <v>0</v>
      </c>
      <c r="U10" s="116">
        <v>1924</v>
      </c>
      <c r="V10" s="116">
        <f>+SUM(D10,M10)</f>
        <v>1924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87412</v>
      </c>
      <c r="AC10" s="116">
        <f>+SUM(K10,T10)</f>
        <v>0</v>
      </c>
      <c r="AD10" s="116">
        <f>+SUM(L10,U10)</f>
        <v>1924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495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495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495</v>
      </c>
      <c r="BO10" s="116">
        <f>SUM(BP10,BU10,BY10,BZ10,CF10)</f>
        <v>44249</v>
      </c>
      <c r="BP10" s="116">
        <f>SUM(BQ10:BT10)</f>
        <v>35582</v>
      </c>
      <c r="BQ10" s="116">
        <v>20173</v>
      </c>
      <c r="BR10" s="116">
        <v>0</v>
      </c>
      <c r="BS10" s="116">
        <v>15409</v>
      </c>
      <c r="BT10" s="116">
        <v>0</v>
      </c>
      <c r="BU10" s="116">
        <f>SUM(BV10:BX10)</f>
        <v>8667</v>
      </c>
      <c r="BV10" s="116">
        <v>0</v>
      </c>
      <c r="BW10" s="116">
        <v>8667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495</v>
      </c>
      <c r="CF10" s="116">
        <v>0</v>
      </c>
      <c r="CG10" s="116">
        <v>45087</v>
      </c>
      <c r="CH10" s="116">
        <f>SUM(BG10,+BO10,+CG10)</f>
        <v>89336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495</v>
      </c>
      <c r="CQ10" s="116">
        <f>SUM(AM10,+BO10)</f>
        <v>44249</v>
      </c>
      <c r="CR10" s="116">
        <f>SUM(AN10,+BP10)</f>
        <v>35582</v>
      </c>
      <c r="CS10" s="116">
        <f>SUM(AO10,+BQ10)</f>
        <v>20173</v>
      </c>
      <c r="CT10" s="116">
        <f>SUM(AP10,+BR10)</f>
        <v>0</v>
      </c>
      <c r="CU10" s="116">
        <f>SUM(AQ10,+BS10)</f>
        <v>15409</v>
      </c>
      <c r="CV10" s="116">
        <f>SUM(AR10,+BT10)</f>
        <v>0</v>
      </c>
      <c r="CW10" s="116">
        <f>SUM(AS10,+BU10)</f>
        <v>8667</v>
      </c>
      <c r="CX10" s="116">
        <f>SUM(AT10,+BV10)</f>
        <v>0</v>
      </c>
      <c r="CY10" s="116">
        <f>SUM(AU10,+BW10)</f>
        <v>8667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7" t="s">
        <v>495</v>
      </c>
      <c r="DH10" s="116">
        <f>SUM(BD10,+CF10)</f>
        <v>0</v>
      </c>
      <c r="DI10" s="116">
        <f>SUM(BE10,+CG10)</f>
        <v>45087</v>
      </c>
      <c r="DJ10" s="116">
        <f>SUM(BF10,+CH10)</f>
        <v>89336</v>
      </c>
    </row>
    <row r="11" spans="1:114" ht="13.5" customHeight="1" x14ac:dyDescent="0.2">
      <c r="A11" s="114" t="s">
        <v>13</v>
      </c>
      <c r="B11" s="115" t="s">
        <v>471</v>
      </c>
      <c r="C11" s="114" t="s">
        <v>472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25290</v>
      </c>
      <c r="N11" s="116">
        <f>SUM(O11:R11,T11)</f>
        <v>11295</v>
      </c>
      <c r="O11" s="116">
        <v>0</v>
      </c>
      <c r="P11" s="116">
        <v>0</v>
      </c>
      <c r="Q11" s="116">
        <v>0</v>
      </c>
      <c r="R11" s="116">
        <v>11295</v>
      </c>
      <c r="S11" s="116">
        <v>100164</v>
      </c>
      <c r="T11" s="116">
        <v>0</v>
      </c>
      <c r="U11" s="116">
        <v>13995</v>
      </c>
      <c r="V11" s="116">
        <f>+SUM(D11,M11)</f>
        <v>25290</v>
      </c>
      <c r="W11" s="116">
        <f>+SUM(E11,N11)</f>
        <v>11295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11295</v>
      </c>
      <c r="AB11" s="116">
        <f>+SUM(J11,S11)</f>
        <v>100164</v>
      </c>
      <c r="AC11" s="116">
        <f>+SUM(K11,T11)</f>
        <v>0</v>
      </c>
      <c r="AD11" s="116">
        <f>+SUM(L11,U11)</f>
        <v>13995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495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495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495</v>
      </c>
      <c r="BO11" s="116">
        <f>SUM(BP11,BU11,BY11,BZ11,CF11)</f>
        <v>66499</v>
      </c>
      <c r="BP11" s="116">
        <f>SUM(BQ11:BT11)</f>
        <v>17017</v>
      </c>
      <c r="BQ11" s="116">
        <v>17017</v>
      </c>
      <c r="BR11" s="116">
        <v>0</v>
      </c>
      <c r="BS11" s="116">
        <v>0</v>
      </c>
      <c r="BT11" s="116">
        <v>0</v>
      </c>
      <c r="BU11" s="116">
        <f>SUM(BV11:BX11)</f>
        <v>28679</v>
      </c>
      <c r="BV11" s="116">
        <v>0</v>
      </c>
      <c r="BW11" s="116">
        <v>28679</v>
      </c>
      <c r="BX11" s="116">
        <v>0</v>
      </c>
      <c r="BY11" s="116">
        <v>0</v>
      </c>
      <c r="BZ11" s="116">
        <f>SUM(CA11:CD11)</f>
        <v>20803</v>
      </c>
      <c r="CA11" s="116">
        <v>13768</v>
      </c>
      <c r="CB11" s="116">
        <v>4763</v>
      </c>
      <c r="CC11" s="116">
        <v>2272</v>
      </c>
      <c r="CD11" s="116">
        <v>0</v>
      </c>
      <c r="CE11" s="117" t="s">
        <v>495</v>
      </c>
      <c r="CF11" s="116">
        <v>0</v>
      </c>
      <c r="CG11" s="116">
        <v>58955</v>
      </c>
      <c r="CH11" s="116">
        <f>SUM(BG11,+BO11,+CG11)</f>
        <v>125454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495</v>
      </c>
      <c r="CQ11" s="116">
        <f>SUM(AM11,+BO11)</f>
        <v>66499</v>
      </c>
      <c r="CR11" s="116">
        <f>SUM(AN11,+BP11)</f>
        <v>17017</v>
      </c>
      <c r="CS11" s="116">
        <f>SUM(AO11,+BQ11)</f>
        <v>17017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28679</v>
      </c>
      <c r="CX11" s="116">
        <f>SUM(AT11,+BV11)</f>
        <v>0</v>
      </c>
      <c r="CY11" s="116">
        <f>SUM(AU11,+BW11)</f>
        <v>28679</v>
      </c>
      <c r="CZ11" s="116">
        <f>SUM(AV11,+BX11)</f>
        <v>0</v>
      </c>
      <c r="DA11" s="116">
        <f>SUM(AW11,+BY11)</f>
        <v>0</v>
      </c>
      <c r="DB11" s="116">
        <f>SUM(AX11,+BZ11)</f>
        <v>20803</v>
      </c>
      <c r="DC11" s="116">
        <f>SUM(AY11,+CA11)</f>
        <v>13768</v>
      </c>
      <c r="DD11" s="116">
        <f>SUM(AZ11,+CB11)</f>
        <v>4763</v>
      </c>
      <c r="DE11" s="116">
        <f>SUM(BA11,+CC11)</f>
        <v>2272</v>
      </c>
      <c r="DF11" s="116">
        <f>SUM(BB11,+CD11)</f>
        <v>0</v>
      </c>
      <c r="DG11" s="117" t="s">
        <v>495</v>
      </c>
      <c r="DH11" s="116">
        <f>SUM(BD11,+CF11)</f>
        <v>0</v>
      </c>
      <c r="DI11" s="116">
        <f>SUM(BE11,+CG11)</f>
        <v>58955</v>
      </c>
      <c r="DJ11" s="116">
        <f>SUM(BF11,+CH11)</f>
        <v>125454</v>
      </c>
    </row>
    <row r="12" spans="1:114" ht="13.5" customHeight="1" x14ac:dyDescent="0.2">
      <c r="A12" s="114" t="s">
        <v>13</v>
      </c>
      <c r="B12" s="115" t="s">
        <v>372</v>
      </c>
      <c r="C12" s="114" t="s">
        <v>373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85374</v>
      </c>
      <c r="N12" s="116">
        <f>SUM(O12:R12,T12)</f>
        <v>1004</v>
      </c>
      <c r="O12" s="116">
        <v>0</v>
      </c>
      <c r="P12" s="116">
        <v>0</v>
      </c>
      <c r="Q12" s="116">
        <v>0</v>
      </c>
      <c r="R12" s="116">
        <v>736</v>
      </c>
      <c r="S12" s="116">
        <v>255830</v>
      </c>
      <c r="T12" s="116">
        <v>268</v>
      </c>
      <c r="U12" s="116">
        <v>84370</v>
      </c>
      <c r="V12" s="116">
        <f>+SUM(D12,M12)</f>
        <v>85374</v>
      </c>
      <c r="W12" s="116">
        <f>+SUM(E12,N12)</f>
        <v>1004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736</v>
      </c>
      <c r="AB12" s="116">
        <f>+SUM(J12,S12)</f>
        <v>255830</v>
      </c>
      <c r="AC12" s="116">
        <f>+SUM(K12,T12)</f>
        <v>268</v>
      </c>
      <c r="AD12" s="116">
        <f>+SUM(L12,U12)</f>
        <v>84370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495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495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495</v>
      </c>
      <c r="BO12" s="116">
        <f>SUM(BP12,BU12,BY12,BZ12,CF12)</f>
        <v>304209</v>
      </c>
      <c r="BP12" s="116">
        <f>SUM(BQ12:BT12)</f>
        <v>85559</v>
      </c>
      <c r="BQ12" s="116">
        <v>66721</v>
      </c>
      <c r="BR12" s="116">
        <v>0</v>
      </c>
      <c r="BS12" s="116">
        <v>18838</v>
      </c>
      <c r="BT12" s="116">
        <v>0</v>
      </c>
      <c r="BU12" s="116">
        <f>SUM(BV12:BX12)</f>
        <v>175680</v>
      </c>
      <c r="BV12" s="116">
        <v>0</v>
      </c>
      <c r="BW12" s="116">
        <v>175680</v>
      </c>
      <c r="BX12" s="116">
        <v>0</v>
      </c>
      <c r="BY12" s="116">
        <v>0</v>
      </c>
      <c r="BZ12" s="116">
        <f>SUM(CA12:CD12)</f>
        <v>42970</v>
      </c>
      <c r="CA12" s="116">
        <v>0</v>
      </c>
      <c r="CB12" s="116">
        <v>38728</v>
      </c>
      <c r="CC12" s="116">
        <v>4242</v>
      </c>
      <c r="CD12" s="116">
        <v>0</v>
      </c>
      <c r="CE12" s="117" t="s">
        <v>495</v>
      </c>
      <c r="CF12" s="116">
        <v>0</v>
      </c>
      <c r="CG12" s="116">
        <v>36995</v>
      </c>
      <c r="CH12" s="116">
        <f>SUM(BG12,+BO12,+CG12)</f>
        <v>341204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495</v>
      </c>
      <c r="CQ12" s="116">
        <f>SUM(AM12,+BO12)</f>
        <v>304209</v>
      </c>
      <c r="CR12" s="116">
        <f>SUM(AN12,+BP12)</f>
        <v>85559</v>
      </c>
      <c r="CS12" s="116">
        <f>SUM(AO12,+BQ12)</f>
        <v>66721</v>
      </c>
      <c r="CT12" s="116">
        <f>SUM(AP12,+BR12)</f>
        <v>0</v>
      </c>
      <c r="CU12" s="116">
        <f>SUM(AQ12,+BS12)</f>
        <v>18838</v>
      </c>
      <c r="CV12" s="116">
        <f>SUM(AR12,+BT12)</f>
        <v>0</v>
      </c>
      <c r="CW12" s="116">
        <f>SUM(AS12,+BU12)</f>
        <v>175680</v>
      </c>
      <c r="CX12" s="116">
        <f>SUM(AT12,+BV12)</f>
        <v>0</v>
      </c>
      <c r="CY12" s="116">
        <f>SUM(AU12,+BW12)</f>
        <v>175680</v>
      </c>
      <c r="CZ12" s="116">
        <f>SUM(AV12,+BX12)</f>
        <v>0</v>
      </c>
      <c r="DA12" s="116">
        <f>SUM(AW12,+BY12)</f>
        <v>0</v>
      </c>
      <c r="DB12" s="116">
        <f>SUM(AX12,+BZ12)</f>
        <v>42970</v>
      </c>
      <c r="DC12" s="116">
        <f>SUM(AY12,+CA12)</f>
        <v>0</v>
      </c>
      <c r="DD12" s="116">
        <f>SUM(AZ12,+CB12)</f>
        <v>38728</v>
      </c>
      <c r="DE12" s="116">
        <f>SUM(BA12,+CC12)</f>
        <v>4242</v>
      </c>
      <c r="DF12" s="116">
        <f>SUM(BB12,+CD12)</f>
        <v>0</v>
      </c>
      <c r="DG12" s="117" t="s">
        <v>495</v>
      </c>
      <c r="DH12" s="116">
        <f>SUM(BD12,+CF12)</f>
        <v>0</v>
      </c>
      <c r="DI12" s="116">
        <f>SUM(BE12,+CG12)</f>
        <v>36995</v>
      </c>
      <c r="DJ12" s="116">
        <f>SUM(BF12,+CH12)</f>
        <v>341204</v>
      </c>
    </row>
    <row r="13" spans="1:114" ht="13.5" customHeight="1" x14ac:dyDescent="0.2">
      <c r="A13" s="114" t="s">
        <v>13</v>
      </c>
      <c r="B13" s="115" t="s">
        <v>398</v>
      </c>
      <c r="C13" s="114" t="s">
        <v>399</v>
      </c>
      <c r="D13" s="116">
        <f>SUM(E13,+L13)</f>
        <v>3075211</v>
      </c>
      <c r="E13" s="116">
        <f>SUM(F13:I13)+K13</f>
        <v>3075211</v>
      </c>
      <c r="F13" s="116">
        <v>598802</v>
      </c>
      <c r="G13" s="116">
        <v>0</v>
      </c>
      <c r="H13" s="116">
        <v>1878100</v>
      </c>
      <c r="I13" s="116">
        <v>411952</v>
      </c>
      <c r="J13" s="116">
        <v>2761858</v>
      </c>
      <c r="K13" s="116">
        <v>186357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3075211</v>
      </c>
      <c r="W13" s="116">
        <f>+SUM(E13,N13)</f>
        <v>3075211</v>
      </c>
      <c r="X13" s="116">
        <f>+SUM(F13,O13)</f>
        <v>598802</v>
      </c>
      <c r="Y13" s="116">
        <f>+SUM(G13,P13)</f>
        <v>0</v>
      </c>
      <c r="Z13" s="116">
        <f>+SUM(H13,Q13)</f>
        <v>1878100</v>
      </c>
      <c r="AA13" s="116">
        <f>+SUM(I13,R13)</f>
        <v>411952</v>
      </c>
      <c r="AB13" s="116">
        <f>+SUM(J13,S13)</f>
        <v>2761858</v>
      </c>
      <c r="AC13" s="116">
        <f>+SUM(K13,T13)</f>
        <v>186357</v>
      </c>
      <c r="AD13" s="116">
        <f>+SUM(L13,U13)</f>
        <v>0</v>
      </c>
      <c r="AE13" s="116">
        <f>SUM(AF13,+AK13)</f>
        <v>2467760</v>
      </c>
      <c r="AF13" s="116">
        <f>SUM(AG13:AJ13)</f>
        <v>2467760</v>
      </c>
      <c r="AG13" s="116">
        <v>0</v>
      </c>
      <c r="AH13" s="116">
        <v>2467760</v>
      </c>
      <c r="AI13" s="116">
        <v>0</v>
      </c>
      <c r="AJ13" s="116">
        <v>0</v>
      </c>
      <c r="AK13" s="116">
        <v>0</v>
      </c>
      <c r="AL13" s="117" t="s">
        <v>495</v>
      </c>
      <c r="AM13" s="116">
        <f>SUM(AN13,AS13,AW13,AX13,BD13)</f>
        <v>2621317</v>
      </c>
      <c r="AN13" s="116">
        <f>SUM(AO13:AR13)</f>
        <v>94336</v>
      </c>
      <c r="AO13" s="116">
        <v>94336</v>
      </c>
      <c r="AP13" s="116">
        <v>0</v>
      </c>
      <c r="AQ13" s="116">
        <v>0</v>
      </c>
      <c r="AR13" s="116">
        <v>0</v>
      </c>
      <c r="AS13" s="116">
        <f>SUM(AT13:AV13)</f>
        <v>1060260</v>
      </c>
      <c r="AT13" s="116">
        <v>0</v>
      </c>
      <c r="AU13" s="116">
        <v>1060260</v>
      </c>
      <c r="AV13" s="116">
        <v>0</v>
      </c>
      <c r="AW13" s="116">
        <v>0</v>
      </c>
      <c r="AX13" s="116">
        <f>SUM(AY13:BB13)</f>
        <v>1466721</v>
      </c>
      <c r="AY13" s="116">
        <v>0</v>
      </c>
      <c r="AZ13" s="116">
        <v>907916</v>
      </c>
      <c r="BA13" s="116">
        <v>532559</v>
      </c>
      <c r="BB13" s="116">
        <v>26246</v>
      </c>
      <c r="BC13" s="117" t="s">
        <v>495</v>
      </c>
      <c r="BD13" s="116">
        <v>0</v>
      </c>
      <c r="BE13" s="116">
        <v>747992</v>
      </c>
      <c r="BF13" s="116">
        <f>SUM(AE13,+AM13,+BE13)</f>
        <v>5837069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495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495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2467760</v>
      </c>
      <c r="CJ13" s="116">
        <f>SUM(AF13,+BH13)</f>
        <v>2467760</v>
      </c>
      <c r="CK13" s="116">
        <f>SUM(AG13,+BI13)</f>
        <v>0</v>
      </c>
      <c r="CL13" s="116">
        <f>SUM(AH13,+BJ13)</f>
        <v>2467760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495</v>
      </c>
      <c r="CQ13" s="116">
        <f>SUM(AM13,+BO13)</f>
        <v>2621317</v>
      </c>
      <c r="CR13" s="116">
        <f>SUM(AN13,+BP13)</f>
        <v>94336</v>
      </c>
      <c r="CS13" s="116">
        <f>SUM(AO13,+BQ13)</f>
        <v>94336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1060260</v>
      </c>
      <c r="CX13" s="116">
        <f>SUM(AT13,+BV13)</f>
        <v>0</v>
      </c>
      <c r="CY13" s="116">
        <f>SUM(AU13,+BW13)</f>
        <v>1060260</v>
      </c>
      <c r="CZ13" s="116">
        <f>SUM(AV13,+BX13)</f>
        <v>0</v>
      </c>
      <c r="DA13" s="116">
        <f>SUM(AW13,+BY13)</f>
        <v>0</v>
      </c>
      <c r="DB13" s="116">
        <f>SUM(AX13,+BZ13)</f>
        <v>1466721</v>
      </c>
      <c r="DC13" s="116">
        <f>SUM(AY13,+CA13)</f>
        <v>0</v>
      </c>
      <c r="DD13" s="116">
        <f>SUM(AZ13,+CB13)</f>
        <v>907916</v>
      </c>
      <c r="DE13" s="116">
        <f>SUM(BA13,+CC13)</f>
        <v>532559</v>
      </c>
      <c r="DF13" s="116">
        <f>SUM(BB13,+CD13)</f>
        <v>26246</v>
      </c>
      <c r="DG13" s="117" t="s">
        <v>495</v>
      </c>
      <c r="DH13" s="116">
        <f>SUM(BD13,+CF13)</f>
        <v>0</v>
      </c>
      <c r="DI13" s="116">
        <f>SUM(BE13,+CG13)</f>
        <v>747992</v>
      </c>
      <c r="DJ13" s="116">
        <f>SUM(BF13,+CH13)</f>
        <v>5837069</v>
      </c>
    </row>
    <row r="14" spans="1:114" ht="13.5" customHeight="1" x14ac:dyDescent="0.2">
      <c r="A14" s="114" t="s">
        <v>13</v>
      </c>
      <c r="B14" s="115" t="s">
        <v>364</v>
      </c>
      <c r="C14" s="114" t="s">
        <v>365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5056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280000</v>
      </c>
      <c r="T14" s="116">
        <v>0</v>
      </c>
      <c r="U14" s="116">
        <v>5056</v>
      </c>
      <c r="V14" s="116">
        <f>+SUM(D14,M14)</f>
        <v>5056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280000</v>
      </c>
      <c r="AC14" s="116">
        <f>+SUM(K14,T14)</f>
        <v>0</v>
      </c>
      <c r="AD14" s="116">
        <f>+SUM(L14,U14)</f>
        <v>5056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495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495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7975</v>
      </c>
      <c r="BH14" s="116">
        <f>SUM(BI14:BL14)</f>
        <v>7975</v>
      </c>
      <c r="BI14" s="116">
        <v>0</v>
      </c>
      <c r="BJ14" s="116">
        <v>7975</v>
      </c>
      <c r="BK14" s="116">
        <v>0</v>
      </c>
      <c r="BL14" s="116">
        <v>0</v>
      </c>
      <c r="BM14" s="116">
        <v>0</v>
      </c>
      <c r="BN14" s="117" t="s">
        <v>495</v>
      </c>
      <c r="BO14" s="116">
        <f>SUM(BP14,BU14,BY14,BZ14,CF14)</f>
        <v>245583</v>
      </c>
      <c r="BP14" s="116">
        <f>SUM(BQ14:BT14)</f>
        <v>50287</v>
      </c>
      <c r="BQ14" s="116">
        <v>50287</v>
      </c>
      <c r="BR14" s="116">
        <v>0</v>
      </c>
      <c r="BS14" s="116">
        <v>0</v>
      </c>
      <c r="BT14" s="116">
        <v>0</v>
      </c>
      <c r="BU14" s="116">
        <f>SUM(BV14:BX14)</f>
        <v>115789</v>
      </c>
      <c r="BV14" s="116">
        <v>0</v>
      </c>
      <c r="BW14" s="116">
        <v>115789</v>
      </c>
      <c r="BX14" s="116">
        <v>0</v>
      </c>
      <c r="BY14" s="116">
        <v>0</v>
      </c>
      <c r="BZ14" s="116">
        <f>SUM(CA14:CD14)</f>
        <v>79507</v>
      </c>
      <c r="CA14" s="116">
        <v>0</v>
      </c>
      <c r="CB14" s="116">
        <v>39991</v>
      </c>
      <c r="CC14" s="116">
        <v>39516</v>
      </c>
      <c r="CD14" s="116">
        <v>0</v>
      </c>
      <c r="CE14" s="117" t="s">
        <v>495</v>
      </c>
      <c r="CF14" s="116">
        <v>0</v>
      </c>
      <c r="CG14" s="116">
        <v>31498</v>
      </c>
      <c r="CH14" s="116">
        <f>SUM(BG14,+BO14,+CG14)</f>
        <v>285056</v>
      </c>
      <c r="CI14" s="116">
        <f>SUM(AE14,+BG14)</f>
        <v>7975</v>
      </c>
      <c r="CJ14" s="116">
        <f>SUM(AF14,+BH14)</f>
        <v>7975</v>
      </c>
      <c r="CK14" s="116">
        <f>SUM(AG14,+BI14)</f>
        <v>0</v>
      </c>
      <c r="CL14" s="116">
        <f>SUM(AH14,+BJ14)</f>
        <v>7975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495</v>
      </c>
      <c r="CQ14" s="116">
        <f>SUM(AM14,+BO14)</f>
        <v>245583</v>
      </c>
      <c r="CR14" s="116">
        <f>SUM(AN14,+BP14)</f>
        <v>50287</v>
      </c>
      <c r="CS14" s="116">
        <f>SUM(AO14,+BQ14)</f>
        <v>50287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115789</v>
      </c>
      <c r="CX14" s="116">
        <f>SUM(AT14,+BV14)</f>
        <v>0</v>
      </c>
      <c r="CY14" s="116">
        <f>SUM(AU14,+BW14)</f>
        <v>115789</v>
      </c>
      <c r="CZ14" s="116">
        <f>SUM(AV14,+BX14)</f>
        <v>0</v>
      </c>
      <c r="DA14" s="116">
        <f>SUM(AW14,+BY14)</f>
        <v>0</v>
      </c>
      <c r="DB14" s="116">
        <f>SUM(AX14,+BZ14)</f>
        <v>79507</v>
      </c>
      <c r="DC14" s="116">
        <f>SUM(AY14,+CA14)</f>
        <v>0</v>
      </c>
      <c r="DD14" s="116">
        <f>SUM(AZ14,+CB14)</f>
        <v>39991</v>
      </c>
      <c r="DE14" s="116">
        <f>SUM(BA14,+CC14)</f>
        <v>39516</v>
      </c>
      <c r="DF14" s="116">
        <f>SUM(BB14,+CD14)</f>
        <v>0</v>
      </c>
      <c r="DG14" s="117" t="s">
        <v>495</v>
      </c>
      <c r="DH14" s="116">
        <f>SUM(BD14,+CF14)</f>
        <v>0</v>
      </c>
      <c r="DI14" s="116">
        <f>SUM(BE14,+CG14)</f>
        <v>31498</v>
      </c>
      <c r="DJ14" s="116">
        <f>SUM(BF14,+CH14)</f>
        <v>285056</v>
      </c>
    </row>
    <row r="15" spans="1:114" ht="13.5" customHeight="1" x14ac:dyDescent="0.2">
      <c r="A15" s="114" t="s">
        <v>13</v>
      </c>
      <c r="B15" s="115" t="s">
        <v>388</v>
      </c>
      <c r="C15" s="114" t="s">
        <v>389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58504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216689</v>
      </c>
      <c r="T15" s="116">
        <v>0</v>
      </c>
      <c r="U15" s="116">
        <v>58504</v>
      </c>
      <c r="V15" s="116">
        <f>+SUM(D15,M15)</f>
        <v>58504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216689</v>
      </c>
      <c r="AC15" s="116">
        <f>+SUM(K15,T15)</f>
        <v>0</v>
      </c>
      <c r="AD15" s="116">
        <f>+SUM(L15,U15)</f>
        <v>58504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495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495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495</v>
      </c>
      <c r="BO15" s="116">
        <f>SUM(BP15,BU15,BY15,BZ15,CF15)</f>
        <v>166587</v>
      </c>
      <c r="BP15" s="116">
        <f>SUM(BQ15:BT15)</f>
        <v>30149</v>
      </c>
      <c r="BQ15" s="116">
        <v>30149</v>
      </c>
      <c r="BR15" s="116">
        <v>0</v>
      </c>
      <c r="BS15" s="116">
        <v>0</v>
      </c>
      <c r="BT15" s="116">
        <v>0</v>
      </c>
      <c r="BU15" s="116">
        <f>SUM(BV15:BX15)</f>
        <v>45503</v>
      </c>
      <c r="BV15" s="116">
        <v>0</v>
      </c>
      <c r="BW15" s="116">
        <v>45503</v>
      </c>
      <c r="BX15" s="116">
        <v>0</v>
      </c>
      <c r="BY15" s="116">
        <v>0</v>
      </c>
      <c r="BZ15" s="116">
        <f>SUM(CA15:CD15)</f>
        <v>90935</v>
      </c>
      <c r="CA15" s="116">
        <v>0</v>
      </c>
      <c r="CB15" s="116">
        <v>90935</v>
      </c>
      <c r="CC15" s="116">
        <v>0</v>
      </c>
      <c r="CD15" s="116">
        <v>0</v>
      </c>
      <c r="CE15" s="117" t="s">
        <v>495</v>
      </c>
      <c r="CF15" s="116">
        <v>0</v>
      </c>
      <c r="CG15" s="116">
        <v>108606</v>
      </c>
      <c r="CH15" s="116">
        <f>SUM(BG15,+BO15,+CG15)</f>
        <v>275193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495</v>
      </c>
      <c r="CQ15" s="116">
        <f>SUM(AM15,+BO15)</f>
        <v>166587</v>
      </c>
      <c r="CR15" s="116">
        <f>SUM(AN15,+BP15)</f>
        <v>30149</v>
      </c>
      <c r="CS15" s="116">
        <f>SUM(AO15,+BQ15)</f>
        <v>30149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45503</v>
      </c>
      <c r="CX15" s="116">
        <f>SUM(AT15,+BV15)</f>
        <v>0</v>
      </c>
      <c r="CY15" s="116">
        <f>SUM(AU15,+BW15)</f>
        <v>45503</v>
      </c>
      <c r="CZ15" s="116">
        <f>SUM(AV15,+BX15)</f>
        <v>0</v>
      </c>
      <c r="DA15" s="116">
        <f>SUM(AW15,+BY15)</f>
        <v>0</v>
      </c>
      <c r="DB15" s="116">
        <f>SUM(AX15,+BZ15)</f>
        <v>90935</v>
      </c>
      <c r="DC15" s="116">
        <f>SUM(AY15,+CA15)</f>
        <v>0</v>
      </c>
      <c r="DD15" s="116">
        <f>SUM(AZ15,+CB15)</f>
        <v>90935</v>
      </c>
      <c r="DE15" s="116">
        <f>SUM(BA15,+CC15)</f>
        <v>0</v>
      </c>
      <c r="DF15" s="116">
        <f>SUM(BB15,+CD15)</f>
        <v>0</v>
      </c>
      <c r="DG15" s="117" t="s">
        <v>495</v>
      </c>
      <c r="DH15" s="116">
        <f>SUM(BD15,+CF15)</f>
        <v>0</v>
      </c>
      <c r="DI15" s="116">
        <f>SUM(BE15,+CG15)</f>
        <v>108606</v>
      </c>
      <c r="DJ15" s="116">
        <f>SUM(BF15,+CH15)</f>
        <v>275193</v>
      </c>
    </row>
    <row r="16" spans="1:114" ht="13.5" customHeight="1" x14ac:dyDescent="0.2">
      <c r="A16" s="114" t="s">
        <v>13</v>
      </c>
      <c r="B16" s="115" t="s">
        <v>416</v>
      </c>
      <c r="C16" s="114" t="s">
        <v>440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f>SUM(N16,+U16)</f>
        <v>3587</v>
      </c>
      <c r="N16" s="116">
        <f>SUM(O16:R16,T16)</f>
        <v>3587</v>
      </c>
      <c r="O16" s="116">
        <v>0</v>
      </c>
      <c r="P16" s="116">
        <v>0</v>
      </c>
      <c r="Q16" s="116">
        <v>0</v>
      </c>
      <c r="R16" s="116">
        <v>3587</v>
      </c>
      <c r="S16" s="116">
        <v>138153</v>
      </c>
      <c r="T16" s="116">
        <v>0</v>
      </c>
      <c r="U16" s="116">
        <v>0</v>
      </c>
      <c r="V16" s="116">
        <f>+SUM(D16,M16)</f>
        <v>3587</v>
      </c>
      <c r="W16" s="116">
        <f>+SUM(E16,N16)</f>
        <v>3587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3587</v>
      </c>
      <c r="AB16" s="116">
        <f>+SUM(J16,S16)</f>
        <v>138153</v>
      </c>
      <c r="AC16" s="116">
        <f>+SUM(K16,T16)</f>
        <v>0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495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495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10285</v>
      </c>
      <c r="BH16" s="116">
        <f>SUM(BI16:BL16)</f>
        <v>10285</v>
      </c>
      <c r="BI16" s="116">
        <v>0</v>
      </c>
      <c r="BJ16" s="116">
        <v>10285</v>
      </c>
      <c r="BK16" s="116">
        <v>0</v>
      </c>
      <c r="BL16" s="116">
        <v>0</v>
      </c>
      <c r="BM16" s="116">
        <v>0</v>
      </c>
      <c r="BN16" s="117" t="s">
        <v>495</v>
      </c>
      <c r="BO16" s="116">
        <f>SUM(BP16,BU16,BY16,BZ16,CF16)</f>
        <v>60563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12904</v>
      </c>
      <c r="BV16" s="116">
        <v>0</v>
      </c>
      <c r="BW16" s="116">
        <v>12904</v>
      </c>
      <c r="BX16" s="116">
        <v>0</v>
      </c>
      <c r="BY16" s="116">
        <v>0</v>
      </c>
      <c r="BZ16" s="116">
        <f>SUM(CA16:CD16)</f>
        <v>47659</v>
      </c>
      <c r="CA16" s="116">
        <v>10617</v>
      </c>
      <c r="CB16" s="116">
        <v>32340</v>
      </c>
      <c r="CC16" s="116">
        <v>0</v>
      </c>
      <c r="CD16" s="116">
        <v>4702</v>
      </c>
      <c r="CE16" s="117" t="s">
        <v>495</v>
      </c>
      <c r="CF16" s="116">
        <v>0</v>
      </c>
      <c r="CG16" s="116">
        <v>70892</v>
      </c>
      <c r="CH16" s="116">
        <f>SUM(BG16,+BO16,+CG16)</f>
        <v>141740</v>
      </c>
      <c r="CI16" s="116">
        <f>SUM(AE16,+BG16)</f>
        <v>10285</v>
      </c>
      <c r="CJ16" s="116">
        <f>SUM(AF16,+BH16)</f>
        <v>10285</v>
      </c>
      <c r="CK16" s="116">
        <f>SUM(AG16,+BI16)</f>
        <v>0</v>
      </c>
      <c r="CL16" s="116">
        <f>SUM(AH16,+BJ16)</f>
        <v>10285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495</v>
      </c>
      <c r="CQ16" s="116">
        <f>SUM(AM16,+BO16)</f>
        <v>60563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12904</v>
      </c>
      <c r="CX16" s="116">
        <f>SUM(AT16,+BV16)</f>
        <v>0</v>
      </c>
      <c r="CY16" s="116">
        <f>SUM(AU16,+BW16)</f>
        <v>12904</v>
      </c>
      <c r="CZ16" s="116">
        <f>SUM(AV16,+BX16)</f>
        <v>0</v>
      </c>
      <c r="DA16" s="116">
        <f>SUM(AW16,+BY16)</f>
        <v>0</v>
      </c>
      <c r="DB16" s="116">
        <f>SUM(AX16,+BZ16)</f>
        <v>47659</v>
      </c>
      <c r="DC16" s="116">
        <f>SUM(AY16,+CA16)</f>
        <v>10617</v>
      </c>
      <c r="DD16" s="116">
        <f>SUM(AZ16,+CB16)</f>
        <v>32340</v>
      </c>
      <c r="DE16" s="116">
        <f>SUM(BA16,+CC16)</f>
        <v>0</v>
      </c>
      <c r="DF16" s="116">
        <f>SUM(BB16,+CD16)</f>
        <v>4702</v>
      </c>
      <c r="DG16" s="117" t="s">
        <v>495</v>
      </c>
      <c r="DH16" s="116">
        <f>SUM(BD16,+CF16)</f>
        <v>0</v>
      </c>
      <c r="DI16" s="116">
        <f>SUM(BE16,+CG16)</f>
        <v>70892</v>
      </c>
      <c r="DJ16" s="116">
        <f>SUM(BF16,+CH16)</f>
        <v>141740</v>
      </c>
    </row>
    <row r="17" spans="1:114" ht="13.5" customHeight="1" x14ac:dyDescent="0.2">
      <c r="A17" s="114" t="s">
        <v>13</v>
      </c>
      <c r="B17" s="115" t="s">
        <v>453</v>
      </c>
      <c r="C17" s="114" t="s">
        <v>454</v>
      </c>
      <c r="D17" s="116">
        <f>SUM(E17,+L17)</f>
        <v>187428</v>
      </c>
      <c r="E17" s="116">
        <f>SUM(F17:I17)+K17</f>
        <v>187428</v>
      </c>
      <c r="F17" s="116">
        <v>0</v>
      </c>
      <c r="G17" s="116">
        <v>0</v>
      </c>
      <c r="H17" s="116">
        <v>0</v>
      </c>
      <c r="I17" s="116">
        <v>94338</v>
      </c>
      <c r="J17" s="116">
        <v>1140288</v>
      </c>
      <c r="K17" s="116">
        <v>93090</v>
      </c>
      <c r="L17" s="116">
        <v>0</v>
      </c>
      <c r="M17" s="116">
        <f>SUM(N17,+U17)</f>
        <v>90527</v>
      </c>
      <c r="N17" s="116">
        <f>SUM(O17:R17,T17)</f>
        <v>90527</v>
      </c>
      <c r="O17" s="116">
        <v>0</v>
      </c>
      <c r="P17" s="116">
        <v>0</v>
      </c>
      <c r="Q17" s="116">
        <v>0</v>
      </c>
      <c r="R17" s="116">
        <v>45277</v>
      </c>
      <c r="S17" s="116">
        <v>181536</v>
      </c>
      <c r="T17" s="116">
        <v>45250</v>
      </c>
      <c r="U17" s="116">
        <v>0</v>
      </c>
      <c r="V17" s="116">
        <f>+SUM(D17,M17)</f>
        <v>277955</v>
      </c>
      <c r="W17" s="116">
        <f>+SUM(E17,N17)</f>
        <v>277955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139615</v>
      </c>
      <c r="AB17" s="116">
        <f>+SUM(J17,S17)</f>
        <v>1321824</v>
      </c>
      <c r="AC17" s="116">
        <f>+SUM(K17,T17)</f>
        <v>138340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495</v>
      </c>
      <c r="AM17" s="116">
        <f>SUM(AN17,AS17,AW17,AX17,BD17)</f>
        <v>1253308</v>
      </c>
      <c r="AN17" s="116">
        <f>SUM(AO17:AR17)</f>
        <v>77312</v>
      </c>
      <c r="AO17" s="116">
        <v>33771</v>
      </c>
      <c r="AP17" s="116">
        <v>0</v>
      </c>
      <c r="AQ17" s="116">
        <v>43541</v>
      </c>
      <c r="AR17" s="116">
        <v>0</v>
      </c>
      <c r="AS17" s="116">
        <f>SUM(AT17:AV17)</f>
        <v>35231</v>
      </c>
      <c r="AT17" s="116">
        <v>0</v>
      </c>
      <c r="AU17" s="116">
        <v>35231</v>
      </c>
      <c r="AV17" s="116">
        <v>0</v>
      </c>
      <c r="AW17" s="116">
        <v>0</v>
      </c>
      <c r="AX17" s="116">
        <f>SUM(AY17:BB17)</f>
        <v>1140765</v>
      </c>
      <c r="AY17" s="116">
        <v>0</v>
      </c>
      <c r="AZ17" s="116">
        <v>1110400</v>
      </c>
      <c r="BA17" s="116">
        <v>12217</v>
      </c>
      <c r="BB17" s="116">
        <v>18148</v>
      </c>
      <c r="BC17" s="117" t="s">
        <v>495</v>
      </c>
      <c r="BD17" s="116">
        <v>0</v>
      </c>
      <c r="BE17" s="116">
        <v>74408</v>
      </c>
      <c r="BF17" s="116">
        <f>SUM(AE17,+AM17,+BE17)</f>
        <v>1327716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495</v>
      </c>
      <c r="BO17" s="116">
        <f>SUM(BP17,BU17,BY17,BZ17,CF17)</f>
        <v>227654</v>
      </c>
      <c r="BP17" s="116">
        <f>SUM(BQ17:BT17)</f>
        <v>49459</v>
      </c>
      <c r="BQ17" s="116">
        <v>7590</v>
      </c>
      <c r="BR17" s="116">
        <v>0</v>
      </c>
      <c r="BS17" s="116">
        <v>41869</v>
      </c>
      <c r="BT17" s="116">
        <v>0</v>
      </c>
      <c r="BU17" s="116">
        <f>SUM(BV17:BX17)</f>
        <v>51261</v>
      </c>
      <c r="BV17" s="116">
        <v>0</v>
      </c>
      <c r="BW17" s="116">
        <v>51261</v>
      </c>
      <c r="BX17" s="116">
        <v>0</v>
      </c>
      <c r="BY17" s="116">
        <v>0</v>
      </c>
      <c r="BZ17" s="116">
        <f>SUM(CA17:CD17)</f>
        <v>126934</v>
      </c>
      <c r="CA17" s="116">
        <v>28249</v>
      </c>
      <c r="CB17" s="116">
        <v>43052</v>
      </c>
      <c r="CC17" s="116">
        <v>1821</v>
      </c>
      <c r="CD17" s="116">
        <v>53812</v>
      </c>
      <c r="CE17" s="117" t="s">
        <v>495</v>
      </c>
      <c r="CF17" s="116">
        <v>0</v>
      </c>
      <c r="CG17" s="116">
        <v>44409</v>
      </c>
      <c r="CH17" s="116">
        <f>SUM(BG17,+BO17,+CG17)</f>
        <v>272063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495</v>
      </c>
      <c r="CQ17" s="116">
        <f>SUM(AM17,+BO17)</f>
        <v>1480962</v>
      </c>
      <c r="CR17" s="116">
        <f>SUM(AN17,+BP17)</f>
        <v>126771</v>
      </c>
      <c r="CS17" s="116">
        <f>SUM(AO17,+BQ17)</f>
        <v>41361</v>
      </c>
      <c r="CT17" s="116">
        <f>SUM(AP17,+BR17)</f>
        <v>0</v>
      </c>
      <c r="CU17" s="116">
        <f>SUM(AQ17,+BS17)</f>
        <v>85410</v>
      </c>
      <c r="CV17" s="116">
        <f>SUM(AR17,+BT17)</f>
        <v>0</v>
      </c>
      <c r="CW17" s="116">
        <f>SUM(AS17,+BU17)</f>
        <v>86492</v>
      </c>
      <c r="CX17" s="116">
        <f>SUM(AT17,+BV17)</f>
        <v>0</v>
      </c>
      <c r="CY17" s="116">
        <f>SUM(AU17,+BW17)</f>
        <v>86492</v>
      </c>
      <c r="CZ17" s="116">
        <f>SUM(AV17,+BX17)</f>
        <v>0</v>
      </c>
      <c r="DA17" s="116">
        <f>SUM(AW17,+BY17)</f>
        <v>0</v>
      </c>
      <c r="DB17" s="116">
        <f>SUM(AX17,+BZ17)</f>
        <v>1267699</v>
      </c>
      <c r="DC17" s="116">
        <f>SUM(AY17,+CA17)</f>
        <v>28249</v>
      </c>
      <c r="DD17" s="116">
        <f>SUM(AZ17,+CB17)</f>
        <v>1153452</v>
      </c>
      <c r="DE17" s="116">
        <f>SUM(BA17,+CC17)</f>
        <v>14038</v>
      </c>
      <c r="DF17" s="116">
        <f>SUM(BB17,+CD17)</f>
        <v>71960</v>
      </c>
      <c r="DG17" s="117" t="s">
        <v>495</v>
      </c>
      <c r="DH17" s="116">
        <f>SUM(BD17,+CF17)</f>
        <v>0</v>
      </c>
      <c r="DI17" s="116">
        <f>SUM(BE17,+CG17)</f>
        <v>118817</v>
      </c>
      <c r="DJ17" s="116">
        <f>SUM(BF17,+CH17)</f>
        <v>1599779</v>
      </c>
    </row>
    <row r="18" spans="1:114" ht="13.5" customHeight="1" x14ac:dyDescent="0.2">
      <c r="A18" s="114" t="s">
        <v>13</v>
      </c>
      <c r="B18" s="115" t="s">
        <v>426</v>
      </c>
      <c r="C18" s="114" t="s">
        <v>427</v>
      </c>
      <c r="D18" s="116">
        <f>SUM(E18,+L18)</f>
        <v>0</v>
      </c>
      <c r="E18" s="116">
        <f>SUM(F18:I18)+K18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271000</v>
      </c>
      <c r="T18" s="116">
        <v>0</v>
      </c>
      <c r="U18" s="116">
        <v>0</v>
      </c>
      <c r="V18" s="116">
        <f>+SUM(D18,M18)</f>
        <v>0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271000</v>
      </c>
      <c r="AC18" s="116">
        <f>+SUM(K18,T18)</f>
        <v>0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495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495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495</v>
      </c>
      <c r="BO18" s="116">
        <f>SUM(BP18,BU18,BY18,BZ18,CF18)</f>
        <v>227938</v>
      </c>
      <c r="BP18" s="116">
        <f>SUM(BQ18:BT18)</f>
        <v>9034</v>
      </c>
      <c r="BQ18" s="116">
        <v>9034</v>
      </c>
      <c r="BR18" s="116">
        <v>0</v>
      </c>
      <c r="BS18" s="116">
        <v>0</v>
      </c>
      <c r="BT18" s="116">
        <v>0</v>
      </c>
      <c r="BU18" s="116">
        <f>SUM(BV18:BX18)</f>
        <v>123846</v>
      </c>
      <c r="BV18" s="116">
        <v>0</v>
      </c>
      <c r="BW18" s="116">
        <v>123846</v>
      </c>
      <c r="BX18" s="116">
        <v>0</v>
      </c>
      <c r="BY18" s="116">
        <v>0</v>
      </c>
      <c r="BZ18" s="116">
        <f>SUM(CA18:CD18)</f>
        <v>95058</v>
      </c>
      <c r="CA18" s="116">
        <v>0</v>
      </c>
      <c r="CB18" s="116">
        <v>63030</v>
      </c>
      <c r="CC18" s="116">
        <v>32028</v>
      </c>
      <c r="CD18" s="116">
        <v>0</v>
      </c>
      <c r="CE18" s="117" t="s">
        <v>495</v>
      </c>
      <c r="CF18" s="116">
        <v>0</v>
      </c>
      <c r="CG18" s="116">
        <v>43062</v>
      </c>
      <c r="CH18" s="116">
        <f>SUM(BG18,+BO18,+CG18)</f>
        <v>271000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495</v>
      </c>
      <c r="CQ18" s="116">
        <f>SUM(AM18,+BO18)</f>
        <v>227938</v>
      </c>
      <c r="CR18" s="116">
        <f>SUM(AN18,+BP18)</f>
        <v>9034</v>
      </c>
      <c r="CS18" s="116">
        <f>SUM(AO18,+BQ18)</f>
        <v>9034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123846</v>
      </c>
      <c r="CX18" s="116">
        <f>SUM(AT18,+BV18)</f>
        <v>0</v>
      </c>
      <c r="CY18" s="116">
        <f>SUM(AU18,+BW18)</f>
        <v>123846</v>
      </c>
      <c r="CZ18" s="116">
        <f>SUM(AV18,+BX18)</f>
        <v>0</v>
      </c>
      <c r="DA18" s="116">
        <f>SUM(AW18,+BY18)</f>
        <v>0</v>
      </c>
      <c r="DB18" s="116">
        <f>SUM(AX18,+BZ18)</f>
        <v>95058</v>
      </c>
      <c r="DC18" s="116">
        <f>SUM(AY18,+CA18)</f>
        <v>0</v>
      </c>
      <c r="DD18" s="116">
        <f>SUM(AZ18,+CB18)</f>
        <v>63030</v>
      </c>
      <c r="DE18" s="116">
        <f>SUM(BA18,+CC18)</f>
        <v>32028</v>
      </c>
      <c r="DF18" s="116">
        <f>SUM(BB18,+CD18)</f>
        <v>0</v>
      </c>
      <c r="DG18" s="117" t="s">
        <v>495</v>
      </c>
      <c r="DH18" s="116">
        <f>SUM(BD18,+CF18)</f>
        <v>0</v>
      </c>
      <c r="DI18" s="116">
        <f>SUM(BE18,+CG18)</f>
        <v>43062</v>
      </c>
      <c r="DJ18" s="116">
        <f>SUM(BF18,+CH18)</f>
        <v>271000</v>
      </c>
    </row>
    <row r="19" spans="1:114" ht="13.5" customHeight="1" x14ac:dyDescent="0.2">
      <c r="A19" s="114" t="s">
        <v>13</v>
      </c>
      <c r="B19" s="115" t="s">
        <v>376</v>
      </c>
      <c r="C19" s="114" t="s">
        <v>377</v>
      </c>
      <c r="D19" s="116">
        <f>SUM(E19,+L19)</f>
        <v>1980374</v>
      </c>
      <c r="E19" s="116">
        <f>SUM(F19:I19)+K19</f>
        <v>1513790</v>
      </c>
      <c r="F19" s="116">
        <v>33004</v>
      </c>
      <c r="G19" s="116">
        <v>0</v>
      </c>
      <c r="H19" s="116">
        <v>322900</v>
      </c>
      <c r="I19" s="116">
        <v>1154059</v>
      </c>
      <c r="J19" s="116">
        <v>2015242</v>
      </c>
      <c r="K19" s="116">
        <v>3827</v>
      </c>
      <c r="L19" s="116">
        <v>466584</v>
      </c>
      <c r="M19" s="116">
        <f>SUM(N19,+U19)</f>
        <v>22853</v>
      </c>
      <c r="N19" s="116">
        <f>SUM(O19:R19,T19)</f>
        <v>22853</v>
      </c>
      <c r="O19" s="116">
        <v>8130</v>
      </c>
      <c r="P19" s="116">
        <v>0</v>
      </c>
      <c r="Q19" s="116">
        <v>14600</v>
      </c>
      <c r="R19" s="116">
        <v>0</v>
      </c>
      <c r="S19" s="116">
        <v>161296</v>
      </c>
      <c r="T19" s="116">
        <v>123</v>
      </c>
      <c r="U19" s="116">
        <v>0</v>
      </c>
      <c r="V19" s="116">
        <f>+SUM(D19,M19)</f>
        <v>2003227</v>
      </c>
      <c r="W19" s="116">
        <f>+SUM(E19,N19)</f>
        <v>1536643</v>
      </c>
      <c r="X19" s="116">
        <f>+SUM(F19,O19)</f>
        <v>41134</v>
      </c>
      <c r="Y19" s="116">
        <f>+SUM(G19,P19)</f>
        <v>0</v>
      </c>
      <c r="Z19" s="116">
        <f>+SUM(H19,Q19)</f>
        <v>337500</v>
      </c>
      <c r="AA19" s="116">
        <f>+SUM(I19,R19)</f>
        <v>1154059</v>
      </c>
      <c r="AB19" s="116">
        <f>+SUM(J19,S19)</f>
        <v>2176538</v>
      </c>
      <c r="AC19" s="116">
        <f>+SUM(K19,T19)</f>
        <v>3950</v>
      </c>
      <c r="AD19" s="116">
        <f>+SUM(L19,U19)</f>
        <v>466584</v>
      </c>
      <c r="AE19" s="116">
        <f>SUM(AF19,+AK19)</f>
        <v>523813</v>
      </c>
      <c r="AF19" s="116">
        <f>SUM(AG19:AJ19)</f>
        <v>523813</v>
      </c>
      <c r="AG19" s="116">
        <v>0</v>
      </c>
      <c r="AH19" s="116">
        <v>305712</v>
      </c>
      <c r="AI19" s="116">
        <v>115667</v>
      </c>
      <c r="AJ19" s="116">
        <v>102434</v>
      </c>
      <c r="AK19" s="116">
        <v>0</v>
      </c>
      <c r="AL19" s="117" t="s">
        <v>495</v>
      </c>
      <c r="AM19" s="116">
        <f>SUM(AN19,AS19,AW19,AX19,BD19)</f>
        <v>2767549</v>
      </c>
      <c r="AN19" s="116">
        <f>SUM(AO19:AR19)</f>
        <v>421062</v>
      </c>
      <c r="AO19" s="116">
        <v>334936</v>
      </c>
      <c r="AP19" s="116">
        <v>0</v>
      </c>
      <c r="AQ19" s="116">
        <v>86126</v>
      </c>
      <c r="AR19" s="116">
        <v>0</v>
      </c>
      <c r="AS19" s="116">
        <f>SUM(AT19:AV19)</f>
        <v>1025041</v>
      </c>
      <c r="AT19" s="116">
        <v>0</v>
      </c>
      <c r="AU19" s="116">
        <v>1024367</v>
      </c>
      <c r="AV19" s="116">
        <v>674</v>
      </c>
      <c r="AW19" s="116">
        <v>0</v>
      </c>
      <c r="AX19" s="116">
        <f>SUM(AY19:BB19)</f>
        <v>1321446</v>
      </c>
      <c r="AY19" s="116">
        <v>0</v>
      </c>
      <c r="AZ19" s="116">
        <v>599579</v>
      </c>
      <c r="BA19" s="116">
        <v>721867</v>
      </c>
      <c r="BB19" s="116">
        <v>0</v>
      </c>
      <c r="BC19" s="117" t="s">
        <v>495</v>
      </c>
      <c r="BD19" s="116">
        <v>0</v>
      </c>
      <c r="BE19" s="116">
        <v>704254</v>
      </c>
      <c r="BF19" s="116">
        <f>SUM(AE19,+AM19,+BE19)</f>
        <v>3995616</v>
      </c>
      <c r="BG19" s="116">
        <f>SUM(BH19,+BM19)</f>
        <v>24391</v>
      </c>
      <c r="BH19" s="116">
        <f>SUM(BI19:BL19)</f>
        <v>24391</v>
      </c>
      <c r="BI19" s="116">
        <v>0</v>
      </c>
      <c r="BJ19" s="116">
        <v>0</v>
      </c>
      <c r="BK19" s="116">
        <v>0</v>
      </c>
      <c r="BL19" s="116">
        <v>24391</v>
      </c>
      <c r="BM19" s="116">
        <v>0</v>
      </c>
      <c r="BN19" s="117" t="s">
        <v>495</v>
      </c>
      <c r="BO19" s="116">
        <f>SUM(BP19,BU19,BY19,BZ19,CF19)</f>
        <v>138045</v>
      </c>
      <c r="BP19" s="116">
        <f>SUM(BQ19:BT19)</f>
        <v>52133</v>
      </c>
      <c r="BQ19" s="116">
        <v>44113</v>
      </c>
      <c r="BR19" s="116">
        <v>0</v>
      </c>
      <c r="BS19" s="116">
        <v>8020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85912</v>
      </c>
      <c r="CA19" s="116">
        <v>0</v>
      </c>
      <c r="CB19" s="116">
        <v>85912</v>
      </c>
      <c r="CC19" s="116">
        <v>0</v>
      </c>
      <c r="CD19" s="116">
        <v>0</v>
      </c>
      <c r="CE19" s="117" t="s">
        <v>495</v>
      </c>
      <c r="CF19" s="116">
        <v>0</v>
      </c>
      <c r="CG19" s="116">
        <v>21713</v>
      </c>
      <c r="CH19" s="116">
        <f>SUM(BG19,+BO19,+CG19)</f>
        <v>184149</v>
      </c>
      <c r="CI19" s="116">
        <f>SUM(AE19,+BG19)</f>
        <v>548204</v>
      </c>
      <c r="CJ19" s="116">
        <f>SUM(AF19,+BH19)</f>
        <v>548204</v>
      </c>
      <c r="CK19" s="116">
        <f>SUM(AG19,+BI19)</f>
        <v>0</v>
      </c>
      <c r="CL19" s="116">
        <f>SUM(AH19,+BJ19)</f>
        <v>305712</v>
      </c>
      <c r="CM19" s="116">
        <f>SUM(AI19,+BK19)</f>
        <v>115667</v>
      </c>
      <c r="CN19" s="116">
        <f>SUM(AJ19,+BL19)</f>
        <v>126825</v>
      </c>
      <c r="CO19" s="116">
        <f>SUM(AK19,+BM19)</f>
        <v>0</v>
      </c>
      <c r="CP19" s="117" t="s">
        <v>495</v>
      </c>
      <c r="CQ19" s="116">
        <f>SUM(AM19,+BO19)</f>
        <v>2905594</v>
      </c>
      <c r="CR19" s="116">
        <f>SUM(AN19,+BP19)</f>
        <v>473195</v>
      </c>
      <c r="CS19" s="116">
        <f>SUM(AO19,+BQ19)</f>
        <v>379049</v>
      </c>
      <c r="CT19" s="116">
        <f>SUM(AP19,+BR19)</f>
        <v>0</v>
      </c>
      <c r="CU19" s="116">
        <f>SUM(AQ19,+BS19)</f>
        <v>94146</v>
      </c>
      <c r="CV19" s="116">
        <f>SUM(AR19,+BT19)</f>
        <v>0</v>
      </c>
      <c r="CW19" s="116">
        <f>SUM(AS19,+BU19)</f>
        <v>1025041</v>
      </c>
      <c r="CX19" s="116">
        <f>SUM(AT19,+BV19)</f>
        <v>0</v>
      </c>
      <c r="CY19" s="116">
        <f>SUM(AU19,+BW19)</f>
        <v>1024367</v>
      </c>
      <c r="CZ19" s="116">
        <f>SUM(AV19,+BX19)</f>
        <v>674</v>
      </c>
      <c r="DA19" s="116">
        <f>SUM(AW19,+BY19)</f>
        <v>0</v>
      </c>
      <c r="DB19" s="116">
        <f>SUM(AX19,+BZ19)</f>
        <v>1407358</v>
      </c>
      <c r="DC19" s="116">
        <f>SUM(AY19,+CA19)</f>
        <v>0</v>
      </c>
      <c r="DD19" s="116">
        <f>SUM(AZ19,+CB19)</f>
        <v>685491</v>
      </c>
      <c r="DE19" s="116">
        <f>SUM(BA19,+CC19)</f>
        <v>721867</v>
      </c>
      <c r="DF19" s="116">
        <f>SUM(BB19,+CD19)</f>
        <v>0</v>
      </c>
      <c r="DG19" s="117" t="s">
        <v>495</v>
      </c>
      <c r="DH19" s="116">
        <f>SUM(BD19,+CF19)</f>
        <v>0</v>
      </c>
      <c r="DI19" s="116">
        <f>SUM(BE19,+CG19)</f>
        <v>725967</v>
      </c>
      <c r="DJ19" s="116">
        <f>SUM(BF19,+CH19)</f>
        <v>4179765</v>
      </c>
    </row>
    <row r="20" spans="1:114" ht="13.5" customHeight="1" x14ac:dyDescent="0.2">
      <c r="A20" s="114" t="s">
        <v>13</v>
      </c>
      <c r="B20" s="115" t="s">
        <v>382</v>
      </c>
      <c r="C20" s="114" t="s">
        <v>383</v>
      </c>
      <c r="D20" s="116">
        <f>SUM(E20,+L20)</f>
        <v>731847</v>
      </c>
      <c r="E20" s="116">
        <f>SUM(F20:I20)+K20</f>
        <v>592794</v>
      </c>
      <c r="F20" s="116">
        <v>67816</v>
      </c>
      <c r="G20" s="116">
        <v>0</v>
      </c>
      <c r="H20" s="116">
        <v>71600</v>
      </c>
      <c r="I20" s="116">
        <v>401689</v>
      </c>
      <c r="J20" s="116">
        <v>1215889</v>
      </c>
      <c r="K20" s="116">
        <v>51689</v>
      </c>
      <c r="L20" s="116">
        <v>139053</v>
      </c>
      <c r="M20" s="116">
        <f>SUM(N20,+U20)</f>
        <v>56569</v>
      </c>
      <c r="N20" s="116">
        <f>SUM(O20:R20,T20)</f>
        <v>5404</v>
      </c>
      <c r="O20" s="116">
        <v>0</v>
      </c>
      <c r="P20" s="116">
        <v>0</v>
      </c>
      <c r="Q20" s="116">
        <v>0</v>
      </c>
      <c r="R20" s="116">
        <v>5404</v>
      </c>
      <c r="S20" s="116">
        <v>37605</v>
      </c>
      <c r="T20" s="116">
        <v>0</v>
      </c>
      <c r="U20" s="116">
        <v>51165</v>
      </c>
      <c r="V20" s="116">
        <f>+SUM(D20,M20)</f>
        <v>788416</v>
      </c>
      <c r="W20" s="116">
        <f>+SUM(E20,N20)</f>
        <v>598198</v>
      </c>
      <c r="X20" s="116">
        <f>+SUM(F20,O20)</f>
        <v>67816</v>
      </c>
      <c r="Y20" s="116">
        <f>+SUM(G20,P20)</f>
        <v>0</v>
      </c>
      <c r="Z20" s="116">
        <f>+SUM(H20,Q20)</f>
        <v>71600</v>
      </c>
      <c r="AA20" s="116">
        <f>+SUM(I20,R20)</f>
        <v>407093</v>
      </c>
      <c r="AB20" s="116">
        <f>+SUM(J20,S20)</f>
        <v>1253494</v>
      </c>
      <c r="AC20" s="116">
        <f>+SUM(K20,T20)</f>
        <v>51689</v>
      </c>
      <c r="AD20" s="116">
        <f>+SUM(L20,U20)</f>
        <v>190218</v>
      </c>
      <c r="AE20" s="116">
        <f>SUM(AF20,+AK20)</f>
        <v>297128</v>
      </c>
      <c r="AF20" s="116">
        <f>SUM(AG20:AJ20)</f>
        <v>297128</v>
      </c>
      <c r="AG20" s="116">
        <v>0</v>
      </c>
      <c r="AH20" s="116">
        <v>297128</v>
      </c>
      <c r="AI20" s="116">
        <v>0</v>
      </c>
      <c r="AJ20" s="116">
        <v>0</v>
      </c>
      <c r="AK20" s="116">
        <v>0</v>
      </c>
      <c r="AL20" s="117" t="s">
        <v>495</v>
      </c>
      <c r="AM20" s="116">
        <f>SUM(AN20,AS20,AW20,AX20,BD20)</f>
        <v>1288349</v>
      </c>
      <c r="AN20" s="116">
        <f>SUM(AO20:AR20)</f>
        <v>130209</v>
      </c>
      <c r="AO20" s="116">
        <v>130209</v>
      </c>
      <c r="AP20" s="116">
        <v>0</v>
      </c>
      <c r="AQ20" s="116">
        <v>0</v>
      </c>
      <c r="AR20" s="116">
        <v>0</v>
      </c>
      <c r="AS20" s="116">
        <f>SUM(AT20:AV20)</f>
        <v>161301</v>
      </c>
      <c r="AT20" s="116">
        <v>0</v>
      </c>
      <c r="AU20" s="116">
        <v>161301</v>
      </c>
      <c r="AV20" s="116">
        <v>0</v>
      </c>
      <c r="AW20" s="116">
        <v>0</v>
      </c>
      <c r="AX20" s="116">
        <f>SUM(AY20:BB20)</f>
        <v>996839</v>
      </c>
      <c r="AY20" s="116">
        <v>0</v>
      </c>
      <c r="AZ20" s="116">
        <v>820421</v>
      </c>
      <c r="BA20" s="116">
        <v>176418</v>
      </c>
      <c r="BB20" s="116">
        <v>0</v>
      </c>
      <c r="BC20" s="117" t="s">
        <v>495</v>
      </c>
      <c r="BD20" s="116">
        <v>0</v>
      </c>
      <c r="BE20" s="116">
        <v>362259</v>
      </c>
      <c r="BF20" s="116">
        <f>SUM(AE20,+AM20,+BE20)</f>
        <v>1947736</v>
      </c>
      <c r="BG20" s="116">
        <f>SUM(BH20,+BM20)</f>
        <v>4378</v>
      </c>
      <c r="BH20" s="116">
        <f>SUM(BI20:BL20)</f>
        <v>4378</v>
      </c>
      <c r="BI20" s="116">
        <v>0</v>
      </c>
      <c r="BJ20" s="116">
        <v>4378</v>
      </c>
      <c r="BK20" s="116">
        <v>0</v>
      </c>
      <c r="BL20" s="116">
        <v>0</v>
      </c>
      <c r="BM20" s="116">
        <v>0</v>
      </c>
      <c r="BN20" s="117" t="s">
        <v>495</v>
      </c>
      <c r="BO20" s="116">
        <f>SUM(BP20,BU20,BY20,BZ20,CF20)</f>
        <v>49545</v>
      </c>
      <c r="BP20" s="116">
        <f>SUM(BQ20:BT20)</f>
        <v>21701</v>
      </c>
      <c r="BQ20" s="116">
        <v>21701</v>
      </c>
      <c r="BR20" s="116">
        <v>0</v>
      </c>
      <c r="BS20" s="116">
        <v>0</v>
      </c>
      <c r="BT20" s="116">
        <v>0</v>
      </c>
      <c r="BU20" s="116">
        <f>SUM(BV20:BX20)</f>
        <v>5150</v>
      </c>
      <c r="BV20" s="116">
        <v>0</v>
      </c>
      <c r="BW20" s="116">
        <v>5150</v>
      </c>
      <c r="BX20" s="116">
        <v>0</v>
      </c>
      <c r="BY20" s="116">
        <v>0</v>
      </c>
      <c r="BZ20" s="116">
        <f>SUM(CA20:CD20)</f>
        <v>22694</v>
      </c>
      <c r="CA20" s="116">
        <v>0</v>
      </c>
      <c r="CB20" s="116">
        <v>22694</v>
      </c>
      <c r="CC20" s="116">
        <v>0</v>
      </c>
      <c r="CD20" s="116">
        <v>0</v>
      </c>
      <c r="CE20" s="117" t="s">
        <v>495</v>
      </c>
      <c r="CF20" s="116">
        <v>0</v>
      </c>
      <c r="CG20" s="116">
        <v>40251</v>
      </c>
      <c r="CH20" s="116">
        <f>SUM(BG20,+BO20,+CG20)</f>
        <v>94174</v>
      </c>
      <c r="CI20" s="116">
        <f>SUM(AE20,+BG20)</f>
        <v>301506</v>
      </c>
      <c r="CJ20" s="116">
        <f>SUM(AF20,+BH20)</f>
        <v>301506</v>
      </c>
      <c r="CK20" s="116">
        <f>SUM(AG20,+BI20)</f>
        <v>0</v>
      </c>
      <c r="CL20" s="116">
        <f>SUM(AH20,+BJ20)</f>
        <v>301506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495</v>
      </c>
      <c r="CQ20" s="116">
        <f>SUM(AM20,+BO20)</f>
        <v>1337894</v>
      </c>
      <c r="CR20" s="116">
        <f>SUM(AN20,+BP20)</f>
        <v>151910</v>
      </c>
      <c r="CS20" s="116">
        <f>SUM(AO20,+BQ20)</f>
        <v>151910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166451</v>
      </c>
      <c r="CX20" s="116">
        <f>SUM(AT20,+BV20)</f>
        <v>0</v>
      </c>
      <c r="CY20" s="116">
        <f>SUM(AU20,+BW20)</f>
        <v>166451</v>
      </c>
      <c r="CZ20" s="116">
        <f>SUM(AV20,+BX20)</f>
        <v>0</v>
      </c>
      <c r="DA20" s="116">
        <f>SUM(AW20,+BY20)</f>
        <v>0</v>
      </c>
      <c r="DB20" s="116">
        <f>SUM(AX20,+BZ20)</f>
        <v>1019533</v>
      </c>
      <c r="DC20" s="116">
        <f>SUM(AY20,+CA20)</f>
        <v>0</v>
      </c>
      <c r="DD20" s="116">
        <f>SUM(AZ20,+CB20)</f>
        <v>843115</v>
      </c>
      <c r="DE20" s="116">
        <f>SUM(BA20,+CC20)</f>
        <v>176418</v>
      </c>
      <c r="DF20" s="116">
        <f>SUM(BB20,+CD20)</f>
        <v>0</v>
      </c>
      <c r="DG20" s="117" t="s">
        <v>495</v>
      </c>
      <c r="DH20" s="116">
        <f>SUM(BD20,+CF20)</f>
        <v>0</v>
      </c>
      <c r="DI20" s="116">
        <f>SUM(BE20,+CG20)</f>
        <v>402510</v>
      </c>
      <c r="DJ20" s="116">
        <f>SUM(BF20,+CH20)</f>
        <v>2041910</v>
      </c>
    </row>
    <row r="21" spans="1:114" ht="13.5" customHeight="1" x14ac:dyDescent="0.2">
      <c r="A21" s="114" t="s">
        <v>13</v>
      </c>
      <c r="B21" s="115" t="s">
        <v>336</v>
      </c>
      <c r="C21" s="114" t="s">
        <v>337</v>
      </c>
      <c r="D21" s="116">
        <f>SUM(E21,+L21)</f>
        <v>109626</v>
      </c>
      <c r="E21" s="116">
        <f>SUM(F21:I21)+K21</f>
        <v>109626</v>
      </c>
      <c r="F21" s="116">
        <v>0</v>
      </c>
      <c r="G21" s="116">
        <v>0</v>
      </c>
      <c r="H21" s="116">
        <v>0</v>
      </c>
      <c r="I21" s="116">
        <v>93626</v>
      </c>
      <c r="J21" s="116">
        <v>441459</v>
      </c>
      <c r="K21" s="116">
        <v>16000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109626</v>
      </c>
      <c r="W21" s="116">
        <f>+SUM(E21,N21)</f>
        <v>109626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93626</v>
      </c>
      <c r="AB21" s="116">
        <f>+SUM(J21,S21)</f>
        <v>441459</v>
      </c>
      <c r="AC21" s="116">
        <f>+SUM(K21,T21)</f>
        <v>16000</v>
      </c>
      <c r="AD21" s="116">
        <f>+SUM(L21,U21)</f>
        <v>0</v>
      </c>
      <c r="AE21" s="116">
        <f>SUM(AF21,+AK21)</f>
        <v>990</v>
      </c>
      <c r="AF21" s="116">
        <f>SUM(AG21:AJ21)</f>
        <v>990</v>
      </c>
      <c r="AG21" s="116">
        <v>0</v>
      </c>
      <c r="AH21" s="116">
        <v>0</v>
      </c>
      <c r="AI21" s="116">
        <v>0</v>
      </c>
      <c r="AJ21" s="116">
        <v>990</v>
      </c>
      <c r="AK21" s="116">
        <v>0</v>
      </c>
      <c r="AL21" s="117" t="s">
        <v>495</v>
      </c>
      <c r="AM21" s="116">
        <f>SUM(AN21,AS21,AW21,AX21,BD21)</f>
        <v>535885</v>
      </c>
      <c r="AN21" s="116">
        <f>SUM(AO21:AR21)</f>
        <v>40931</v>
      </c>
      <c r="AO21" s="116">
        <v>40931</v>
      </c>
      <c r="AP21" s="116">
        <v>0</v>
      </c>
      <c r="AQ21" s="116">
        <v>0</v>
      </c>
      <c r="AR21" s="116">
        <v>0</v>
      </c>
      <c r="AS21" s="116">
        <f>SUM(AT21:AV21)</f>
        <v>203871</v>
      </c>
      <c r="AT21" s="116">
        <v>0</v>
      </c>
      <c r="AU21" s="116">
        <v>195716</v>
      </c>
      <c r="AV21" s="116">
        <v>8155</v>
      </c>
      <c r="AW21" s="116">
        <v>0</v>
      </c>
      <c r="AX21" s="116">
        <f>SUM(AY21:BB21)</f>
        <v>284059</v>
      </c>
      <c r="AY21" s="116">
        <v>0</v>
      </c>
      <c r="AZ21" s="116">
        <v>151008</v>
      </c>
      <c r="BA21" s="116">
        <v>133051</v>
      </c>
      <c r="BB21" s="116">
        <v>0</v>
      </c>
      <c r="BC21" s="117" t="s">
        <v>495</v>
      </c>
      <c r="BD21" s="116">
        <v>7024</v>
      </c>
      <c r="BE21" s="116">
        <v>14210</v>
      </c>
      <c r="BF21" s="116">
        <f>SUM(AE21,+AM21,+BE21)</f>
        <v>551085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495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495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990</v>
      </c>
      <c r="CJ21" s="116">
        <f>SUM(AF21,+BH21)</f>
        <v>990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990</v>
      </c>
      <c r="CO21" s="116">
        <f>SUM(AK21,+BM21)</f>
        <v>0</v>
      </c>
      <c r="CP21" s="117" t="s">
        <v>495</v>
      </c>
      <c r="CQ21" s="116">
        <f>SUM(AM21,+BO21)</f>
        <v>535885</v>
      </c>
      <c r="CR21" s="116">
        <f>SUM(AN21,+BP21)</f>
        <v>40931</v>
      </c>
      <c r="CS21" s="116">
        <f>SUM(AO21,+BQ21)</f>
        <v>40931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203871</v>
      </c>
      <c r="CX21" s="116">
        <f>SUM(AT21,+BV21)</f>
        <v>0</v>
      </c>
      <c r="CY21" s="116">
        <f>SUM(AU21,+BW21)</f>
        <v>195716</v>
      </c>
      <c r="CZ21" s="116">
        <f>SUM(AV21,+BX21)</f>
        <v>8155</v>
      </c>
      <c r="DA21" s="116">
        <f>SUM(AW21,+BY21)</f>
        <v>0</v>
      </c>
      <c r="DB21" s="116">
        <f>SUM(AX21,+BZ21)</f>
        <v>284059</v>
      </c>
      <c r="DC21" s="116">
        <f>SUM(AY21,+CA21)</f>
        <v>0</v>
      </c>
      <c r="DD21" s="116">
        <f>SUM(AZ21,+CB21)</f>
        <v>151008</v>
      </c>
      <c r="DE21" s="116">
        <f>SUM(BA21,+CC21)</f>
        <v>133051</v>
      </c>
      <c r="DF21" s="116">
        <f>SUM(BB21,+CD21)</f>
        <v>0</v>
      </c>
      <c r="DG21" s="117" t="s">
        <v>495</v>
      </c>
      <c r="DH21" s="116">
        <f>SUM(BD21,+CF21)</f>
        <v>7024</v>
      </c>
      <c r="DI21" s="116">
        <f>SUM(BE21,+CG21)</f>
        <v>14210</v>
      </c>
      <c r="DJ21" s="116">
        <f>SUM(BF21,+CH21)</f>
        <v>551085</v>
      </c>
    </row>
    <row r="22" spans="1:114" ht="13.5" customHeight="1" x14ac:dyDescent="0.2">
      <c r="A22" s="114" t="s">
        <v>13</v>
      </c>
      <c r="B22" s="115" t="s">
        <v>342</v>
      </c>
      <c r="C22" s="114" t="s">
        <v>343</v>
      </c>
      <c r="D22" s="116">
        <f>SUM(E22,+L22)</f>
        <v>376494</v>
      </c>
      <c r="E22" s="116">
        <f>SUM(F22:I22)+K22</f>
        <v>376494</v>
      </c>
      <c r="F22" s="116">
        <v>0</v>
      </c>
      <c r="G22" s="116">
        <v>0</v>
      </c>
      <c r="H22" s="116">
        <v>0</v>
      </c>
      <c r="I22" s="116">
        <v>302541</v>
      </c>
      <c r="J22" s="116">
        <v>613100</v>
      </c>
      <c r="K22" s="116">
        <v>73953</v>
      </c>
      <c r="L22" s="116">
        <v>0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376494</v>
      </c>
      <c r="W22" s="116">
        <f>+SUM(E22,N22)</f>
        <v>376494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302541</v>
      </c>
      <c r="AB22" s="116">
        <f>+SUM(J22,S22)</f>
        <v>613100</v>
      </c>
      <c r="AC22" s="116">
        <f>+SUM(K22,T22)</f>
        <v>73953</v>
      </c>
      <c r="AD22" s="116">
        <f>+SUM(L22,U22)</f>
        <v>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495</v>
      </c>
      <c r="AM22" s="116">
        <f>SUM(AN22,AS22,AW22,AX22,BD22)</f>
        <v>922610</v>
      </c>
      <c r="AN22" s="116">
        <f>SUM(AO22:AR22)</f>
        <v>67577</v>
      </c>
      <c r="AO22" s="116">
        <v>67577</v>
      </c>
      <c r="AP22" s="116">
        <v>0</v>
      </c>
      <c r="AQ22" s="116">
        <v>0</v>
      </c>
      <c r="AR22" s="116">
        <v>0</v>
      </c>
      <c r="AS22" s="116">
        <f>SUM(AT22:AV22)</f>
        <v>124879</v>
      </c>
      <c r="AT22" s="116">
        <v>0</v>
      </c>
      <c r="AU22" s="116">
        <v>105080</v>
      </c>
      <c r="AV22" s="116">
        <v>19799</v>
      </c>
      <c r="AW22" s="116">
        <v>0</v>
      </c>
      <c r="AX22" s="116">
        <f>SUM(AY22:BB22)</f>
        <v>730154</v>
      </c>
      <c r="AY22" s="116">
        <v>191400</v>
      </c>
      <c r="AZ22" s="116">
        <v>416758</v>
      </c>
      <c r="BA22" s="116">
        <v>100900</v>
      </c>
      <c r="BB22" s="116">
        <v>21096</v>
      </c>
      <c r="BC22" s="117" t="s">
        <v>495</v>
      </c>
      <c r="BD22" s="116">
        <v>0</v>
      </c>
      <c r="BE22" s="116">
        <v>66984</v>
      </c>
      <c r="BF22" s="116">
        <f>SUM(AE22,+AM22,+BE22)</f>
        <v>989594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495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495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495</v>
      </c>
      <c r="CQ22" s="116">
        <f>SUM(AM22,+BO22)</f>
        <v>922610</v>
      </c>
      <c r="CR22" s="116">
        <f>SUM(AN22,+BP22)</f>
        <v>67577</v>
      </c>
      <c r="CS22" s="116">
        <f>SUM(AO22,+BQ22)</f>
        <v>67577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124879</v>
      </c>
      <c r="CX22" s="116">
        <f>SUM(AT22,+BV22)</f>
        <v>0</v>
      </c>
      <c r="CY22" s="116">
        <f>SUM(AU22,+BW22)</f>
        <v>105080</v>
      </c>
      <c r="CZ22" s="116">
        <f>SUM(AV22,+BX22)</f>
        <v>19799</v>
      </c>
      <c r="DA22" s="116">
        <f>SUM(AW22,+BY22)</f>
        <v>0</v>
      </c>
      <c r="DB22" s="116">
        <f>SUM(AX22,+BZ22)</f>
        <v>730154</v>
      </c>
      <c r="DC22" s="116">
        <f>SUM(AY22,+CA22)</f>
        <v>191400</v>
      </c>
      <c r="DD22" s="116">
        <f>SUM(AZ22,+CB22)</f>
        <v>416758</v>
      </c>
      <c r="DE22" s="116">
        <f>SUM(BA22,+CC22)</f>
        <v>100900</v>
      </c>
      <c r="DF22" s="116">
        <f>SUM(BB22,+CD22)</f>
        <v>21096</v>
      </c>
      <c r="DG22" s="117" t="s">
        <v>495</v>
      </c>
      <c r="DH22" s="116">
        <f>SUM(BD22,+CF22)</f>
        <v>0</v>
      </c>
      <c r="DI22" s="116">
        <f>SUM(BE22,+CG22)</f>
        <v>66984</v>
      </c>
      <c r="DJ22" s="116">
        <f>SUM(BF22,+CH22)</f>
        <v>989594</v>
      </c>
    </row>
    <row r="23" spans="1:114" ht="13.5" customHeight="1" x14ac:dyDescent="0.2">
      <c r="A23" s="114" t="s">
        <v>13</v>
      </c>
      <c r="B23" s="115" t="s">
        <v>352</v>
      </c>
      <c r="C23" s="114" t="s">
        <v>353</v>
      </c>
      <c r="D23" s="116">
        <f>SUM(E23,+L23)</f>
        <v>437071</v>
      </c>
      <c r="E23" s="116">
        <f>SUM(F23:I23)+K23</f>
        <v>306420</v>
      </c>
      <c r="F23" s="116">
        <v>0</v>
      </c>
      <c r="G23" s="116">
        <v>0</v>
      </c>
      <c r="H23" s="116">
        <v>0</v>
      </c>
      <c r="I23" s="116">
        <v>245623</v>
      </c>
      <c r="J23" s="116">
        <v>585358</v>
      </c>
      <c r="K23" s="116">
        <v>60797</v>
      </c>
      <c r="L23" s="116">
        <v>130651</v>
      </c>
      <c r="M23" s="116">
        <f>SUM(N23,+U23)</f>
        <v>39228</v>
      </c>
      <c r="N23" s="116">
        <f>SUM(O23:R23,T23)</f>
        <v>1034</v>
      </c>
      <c r="O23" s="116">
        <v>0</v>
      </c>
      <c r="P23" s="116">
        <v>0</v>
      </c>
      <c r="Q23" s="116">
        <v>0</v>
      </c>
      <c r="R23" s="116">
        <v>1034</v>
      </c>
      <c r="S23" s="116">
        <v>212320</v>
      </c>
      <c r="T23" s="116">
        <v>0</v>
      </c>
      <c r="U23" s="116">
        <v>38194</v>
      </c>
      <c r="V23" s="116">
        <f>+SUM(D23,M23)</f>
        <v>476299</v>
      </c>
      <c r="W23" s="116">
        <f>+SUM(E23,N23)</f>
        <v>307454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246657</v>
      </c>
      <c r="AB23" s="116">
        <f>+SUM(J23,S23)</f>
        <v>797678</v>
      </c>
      <c r="AC23" s="116">
        <f>+SUM(K23,T23)</f>
        <v>60797</v>
      </c>
      <c r="AD23" s="116">
        <f>+SUM(L23,U23)</f>
        <v>168845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495</v>
      </c>
      <c r="AM23" s="116">
        <f>SUM(AN23,AS23,AW23,AX23,BD23)</f>
        <v>1022429</v>
      </c>
      <c r="AN23" s="116">
        <f>SUM(AO23:AR23)</f>
        <v>142422</v>
      </c>
      <c r="AO23" s="116">
        <v>100313</v>
      </c>
      <c r="AP23" s="116">
        <v>0</v>
      </c>
      <c r="AQ23" s="116">
        <v>42109</v>
      </c>
      <c r="AR23" s="116">
        <v>0</v>
      </c>
      <c r="AS23" s="116">
        <f>SUM(AT23:AV23)</f>
        <v>304055</v>
      </c>
      <c r="AT23" s="116">
        <v>0</v>
      </c>
      <c r="AU23" s="116">
        <v>301719</v>
      </c>
      <c r="AV23" s="116">
        <v>2336</v>
      </c>
      <c r="AW23" s="116">
        <v>0</v>
      </c>
      <c r="AX23" s="116">
        <f>SUM(AY23:BB23)</f>
        <v>575952</v>
      </c>
      <c r="AY23" s="116">
        <v>24882</v>
      </c>
      <c r="AZ23" s="116">
        <v>503514</v>
      </c>
      <c r="BA23" s="116">
        <v>47556</v>
      </c>
      <c r="BB23" s="116">
        <v>0</v>
      </c>
      <c r="BC23" s="117" t="s">
        <v>495</v>
      </c>
      <c r="BD23" s="116">
        <v>0</v>
      </c>
      <c r="BE23" s="116">
        <v>0</v>
      </c>
      <c r="BF23" s="116">
        <f>SUM(AE23,+AM23,+BE23)</f>
        <v>1022429</v>
      </c>
      <c r="BG23" s="116">
        <f>SUM(BH23,+BM23)</f>
        <v>10120</v>
      </c>
      <c r="BH23" s="116">
        <f>SUM(BI23:BL23)</f>
        <v>10120</v>
      </c>
      <c r="BI23" s="116">
        <v>0</v>
      </c>
      <c r="BJ23" s="116">
        <v>10120</v>
      </c>
      <c r="BK23" s="116">
        <v>0</v>
      </c>
      <c r="BL23" s="116">
        <v>0</v>
      </c>
      <c r="BM23" s="116">
        <v>0</v>
      </c>
      <c r="BN23" s="117" t="s">
        <v>495</v>
      </c>
      <c r="BO23" s="116">
        <f>SUM(BP23,BU23,BY23,BZ23,CF23)</f>
        <v>241428</v>
      </c>
      <c r="BP23" s="116">
        <f>SUM(BQ23:BT23)</f>
        <v>16153</v>
      </c>
      <c r="BQ23" s="116">
        <v>16153</v>
      </c>
      <c r="BR23" s="116">
        <v>0</v>
      </c>
      <c r="BS23" s="116">
        <v>0</v>
      </c>
      <c r="BT23" s="116">
        <v>0</v>
      </c>
      <c r="BU23" s="116">
        <f>SUM(BV23:BX23)</f>
        <v>152552</v>
      </c>
      <c r="BV23" s="116">
        <v>0</v>
      </c>
      <c r="BW23" s="116">
        <v>152552</v>
      </c>
      <c r="BX23" s="116">
        <v>0</v>
      </c>
      <c r="BY23" s="116">
        <v>0</v>
      </c>
      <c r="BZ23" s="116">
        <f>SUM(CA23:CD23)</f>
        <v>72723</v>
      </c>
      <c r="CA23" s="116">
        <v>4587</v>
      </c>
      <c r="CB23" s="116">
        <v>68136</v>
      </c>
      <c r="CC23" s="116">
        <v>0</v>
      </c>
      <c r="CD23" s="116">
        <v>0</v>
      </c>
      <c r="CE23" s="117" t="s">
        <v>495</v>
      </c>
      <c r="CF23" s="116">
        <v>0</v>
      </c>
      <c r="CG23" s="116">
        <v>0</v>
      </c>
      <c r="CH23" s="116">
        <f>SUM(BG23,+BO23,+CG23)</f>
        <v>251548</v>
      </c>
      <c r="CI23" s="116">
        <f>SUM(AE23,+BG23)</f>
        <v>10120</v>
      </c>
      <c r="CJ23" s="116">
        <f>SUM(AF23,+BH23)</f>
        <v>10120</v>
      </c>
      <c r="CK23" s="116">
        <f>SUM(AG23,+BI23)</f>
        <v>0</v>
      </c>
      <c r="CL23" s="116">
        <f>SUM(AH23,+BJ23)</f>
        <v>10120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495</v>
      </c>
      <c r="CQ23" s="116">
        <f>SUM(AM23,+BO23)</f>
        <v>1263857</v>
      </c>
      <c r="CR23" s="116">
        <f>SUM(AN23,+BP23)</f>
        <v>158575</v>
      </c>
      <c r="CS23" s="116">
        <f>SUM(AO23,+BQ23)</f>
        <v>116466</v>
      </c>
      <c r="CT23" s="116">
        <f>SUM(AP23,+BR23)</f>
        <v>0</v>
      </c>
      <c r="CU23" s="116">
        <f>SUM(AQ23,+BS23)</f>
        <v>42109</v>
      </c>
      <c r="CV23" s="116">
        <f>SUM(AR23,+BT23)</f>
        <v>0</v>
      </c>
      <c r="CW23" s="116">
        <f>SUM(AS23,+BU23)</f>
        <v>456607</v>
      </c>
      <c r="CX23" s="116">
        <f>SUM(AT23,+BV23)</f>
        <v>0</v>
      </c>
      <c r="CY23" s="116">
        <f>SUM(AU23,+BW23)</f>
        <v>454271</v>
      </c>
      <c r="CZ23" s="116">
        <f>SUM(AV23,+BX23)</f>
        <v>2336</v>
      </c>
      <c r="DA23" s="116">
        <f>SUM(AW23,+BY23)</f>
        <v>0</v>
      </c>
      <c r="DB23" s="116">
        <f>SUM(AX23,+BZ23)</f>
        <v>648675</v>
      </c>
      <c r="DC23" s="116">
        <f>SUM(AY23,+CA23)</f>
        <v>29469</v>
      </c>
      <c r="DD23" s="116">
        <f>SUM(AZ23,+CB23)</f>
        <v>571650</v>
      </c>
      <c r="DE23" s="116">
        <f>SUM(BA23,+CC23)</f>
        <v>47556</v>
      </c>
      <c r="DF23" s="116">
        <f>SUM(BB23,+CD23)</f>
        <v>0</v>
      </c>
      <c r="DG23" s="117" t="s">
        <v>495</v>
      </c>
      <c r="DH23" s="116">
        <f>SUM(BD23,+CF23)</f>
        <v>0</v>
      </c>
      <c r="DI23" s="116">
        <f>SUM(BE23,+CG23)</f>
        <v>0</v>
      </c>
      <c r="DJ23" s="116">
        <f>SUM(BF23,+CH23)</f>
        <v>1273977</v>
      </c>
    </row>
    <row r="24" spans="1:114" ht="13.5" customHeight="1" x14ac:dyDescent="0.2">
      <c r="A24" s="114" t="s">
        <v>13</v>
      </c>
      <c r="B24" s="115" t="s">
        <v>432</v>
      </c>
      <c r="C24" s="114" t="s">
        <v>433</v>
      </c>
      <c r="D24" s="116">
        <f>SUM(E24,+L24)</f>
        <v>7183387</v>
      </c>
      <c r="E24" s="116">
        <f>SUM(F24:I24)+K24</f>
        <v>6956934</v>
      </c>
      <c r="F24" s="116">
        <v>1947573</v>
      </c>
      <c r="G24" s="116">
        <v>0</v>
      </c>
      <c r="H24" s="116">
        <v>4063700</v>
      </c>
      <c r="I24" s="116">
        <v>187712</v>
      </c>
      <c r="J24" s="116">
        <v>1001675</v>
      </c>
      <c r="K24" s="116">
        <v>757949</v>
      </c>
      <c r="L24" s="116">
        <v>226453</v>
      </c>
      <c r="M24" s="116">
        <f>SUM(N24,+U24)</f>
        <v>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f>+SUM(D24,M24)</f>
        <v>7183387</v>
      </c>
      <c r="W24" s="116">
        <f>+SUM(E24,N24)</f>
        <v>6956934</v>
      </c>
      <c r="X24" s="116">
        <f>+SUM(F24,O24)</f>
        <v>1947573</v>
      </c>
      <c r="Y24" s="116">
        <f>+SUM(G24,P24)</f>
        <v>0</v>
      </c>
      <c r="Z24" s="116">
        <f>+SUM(H24,Q24)</f>
        <v>4063700</v>
      </c>
      <c r="AA24" s="116">
        <f>+SUM(I24,R24)</f>
        <v>187712</v>
      </c>
      <c r="AB24" s="116">
        <f>+SUM(J24,S24)</f>
        <v>1001675</v>
      </c>
      <c r="AC24" s="116">
        <f>+SUM(K24,T24)</f>
        <v>757949</v>
      </c>
      <c r="AD24" s="116">
        <f>+SUM(L24,U24)</f>
        <v>226453</v>
      </c>
      <c r="AE24" s="116">
        <f>SUM(AF24,+AK24)</f>
        <v>6448233</v>
      </c>
      <c r="AF24" s="116">
        <f>SUM(AG24:AJ24)</f>
        <v>6448228</v>
      </c>
      <c r="AG24" s="116">
        <v>0</v>
      </c>
      <c r="AH24" s="116">
        <v>6448228</v>
      </c>
      <c r="AI24" s="116">
        <v>0</v>
      </c>
      <c r="AJ24" s="116">
        <v>0</v>
      </c>
      <c r="AK24" s="116">
        <v>5</v>
      </c>
      <c r="AL24" s="117" t="s">
        <v>495</v>
      </c>
      <c r="AM24" s="116">
        <f>SUM(AN24,AS24,AW24,AX24,BD24)</f>
        <v>1344449</v>
      </c>
      <c r="AN24" s="116">
        <f>SUM(AO24:AR24)</f>
        <v>200885</v>
      </c>
      <c r="AO24" s="116">
        <v>146622</v>
      </c>
      <c r="AP24" s="116">
        <v>12058</v>
      </c>
      <c r="AQ24" s="116">
        <v>42205</v>
      </c>
      <c r="AR24" s="116">
        <v>0</v>
      </c>
      <c r="AS24" s="116">
        <f>SUM(AT24:AV24)</f>
        <v>234397</v>
      </c>
      <c r="AT24" s="116">
        <v>19208</v>
      </c>
      <c r="AU24" s="116">
        <v>215189</v>
      </c>
      <c r="AV24" s="116">
        <v>0</v>
      </c>
      <c r="AW24" s="116">
        <v>0</v>
      </c>
      <c r="AX24" s="116">
        <f>SUM(AY24:BB24)</f>
        <v>909167</v>
      </c>
      <c r="AY24" s="116">
        <v>382880</v>
      </c>
      <c r="AZ24" s="116">
        <v>335979</v>
      </c>
      <c r="BA24" s="116">
        <v>118460</v>
      </c>
      <c r="BB24" s="116">
        <v>71848</v>
      </c>
      <c r="BC24" s="117" t="s">
        <v>495</v>
      </c>
      <c r="BD24" s="116">
        <v>0</v>
      </c>
      <c r="BE24" s="116">
        <v>392380</v>
      </c>
      <c r="BF24" s="116">
        <f>SUM(AE24,+AM24,+BE24)</f>
        <v>8185062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7" t="s">
        <v>495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7" t="s">
        <v>495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6448233</v>
      </c>
      <c r="CJ24" s="116">
        <f>SUM(AF24,+BH24)</f>
        <v>6448228</v>
      </c>
      <c r="CK24" s="116">
        <f>SUM(AG24,+BI24)</f>
        <v>0</v>
      </c>
      <c r="CL24" s="116">
        <f>SUM(AH24,+BJ24)</f>
        <v>6448228</v>
      </c>
      <c r="CM24" s="116">
        <f>SUM(AI24,+BK24)</f>
        <v>0</v>
      </c>
      <c r="CN24" s="116">
        <f>SUM(AJ24,+BL24)</f>
        <v>0</v>
      </c>
      <c r="CO24" s="116">
        <f>SUM(AK24,+BM24)</f>
        <v>5</v>
      </c>
      <c r="CP24" s="117" t="s">
        <v>495</v>
      </c>
      <c r="CQ24" s="116">
        <f>SUM(AM24,+BO24)</f>
        <v>1344449</v>
      </c>
      <c r="CR24" s="116">
        <f>SUM(AN24,+BP24)</f>
        <v>200885</v>
      </c>
      <c r="CS24" s="116">
        <f>SUM(AO24,+BQ24)</f>
        <v>146622</v>
      </c>
      <c r="CT24" s="116">
        <f>SUM(AP24,+BR24)</f>
        <v>12058</v>
      </c>
      <c r="CU24" s="116">
        <f>SUM(AQ24,+BS24)</f>
        <v>42205</v>
      </c>
      <c r="CV24" s="116">
        <f>SUM(AR24,+BT24)</f>
        <v>0</v>
      </c>
      <c r="CW24" s="116">
        <f>SUM(AS24,+BU24)</f>
        <v>234397</v>
      </c>
      <c r="CX24" s="116">
        <f>SUM(AT24,+BV24)</f>
        <v>19208</v>
      </c>
      <c r="CY24" s="116">
        <f>SUM(AU24,+BW24)</f>
        <v>215189</v>
      </c>
      <c r="CZ24" s="116">
        <f>SUM(AV24,+BX24)</f>
        <v>0</v>
      </c>
      <c r="DA24" s="116">
        <f>SUM(AW24,+BY24)</f>
        <v>0</v>
      </c>
      <c r="DB24" s="116">
        <f>SUM(AX24,+BZ24)</f>
        <v>909167</v>
      </c>
      <c r="DC24" s="116">
        <f>SUM(AY24,+CA24)</f>
        <v>382880</v>
      </c>
      <c r="DD24" s="116">
        <f>SUM(AZ24,+CB24)</f>
        <v>335979</v>
      </c>
      <c r="DE24" s="116">
        <f>SUM(BA24,+CC24)</f>
        <v>118460</v>
      </c>
      <c r="DF24" s="116">
        <f>SUM(BB24,+CD24)</f>
        <v>71848</v>
      </c>
      <c r="DG24" s="117" t="s">
        <v>495</v>
      </c>
      <c r="DH24" s="116">
        <f>SUM(BD24,+CF24)</f>
        <v>0</v>
      </c>
      <c r="DI24" s="116">
        <f>SUM(BE24,+CG24)</f>
        <v>392380</v>
      </c>
      <c r="DJ24" s="116">
        <f>SUM(BF24,+CH24)</f>
        <v>8185062</v>
      </c>
    </row>
    <row r="25" spans="1:114" ht="13.5" customHeight="1" x14ac:dyDescent="0.2">
      <c r="A25" s="114" t="s">
        <v>13</v>
      </c>
      <c r="B25" s="115" t="s">
        <v>330</v>
      </c>
      <c r="C25" s="114" t="s">
        <v>331</v>
      </c>
      <c r="D25" s="116">
        <f>SUM(E25,+L25)</f>
        <v>867487</v>
      </c>
      <c r="E25" s="116">
        <f>SUM(F25:I25)+K25</f>
        <v>867487</v>
      </c>
      <c r="F25" s="116">
        <v>106710</v>
      </c>
      <c r="G25" s="116">
        <v>0</v>
      </c>
      <c r="H25" s="116">
        <v>0</v>
      </c>
      <c r="I25" s="116">
        <v>579429</v>
      </c>
      <c r="J25" s="116">
        <v>3184913</v>
      </c>
      <c r="K25" s="116">
        <v>181348</v>
      </c>
      <c r="L25" s="116">
        <v>0</v>
      </c>
      <c r="M25" s="116">
        <f>SUM(N25,+U25)</f>
        <v>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f>+SUM(D25,M25)</f>
        <v>867487</v>
      </c>
      <c r="W25" s="116">
        <f>+SUM(E25,N25)</f>
        <v>867487</v>
      </c>
      <c r="X25" s="116">
        <f>+SUM(F25,O25)</f>
        <v>106710</v>
      </c>
      <c r="Y25" s="116">
        <f>+SUM(G25,P25)</f>
        <v>0</v>
      </c>
      <c r="Z25" s="116">
        <f>+SUM(H25,Q25)</f>
        <v>0</v>
      </c>
      <c r="AA25" s="116">
        <f>+SUM(I25,R25)</f>
        <v>579429</v>
      </c>
      <c r="AB25" s="116">
        <f>+SUM(J25,S25)</f>
        <v>3184913</v>
      </c>
      <c r="AC25" s="116">
        <f>+SUM(K25,T25)</f>
        <v>181348</v>
      </c>
      <c r="AD25" s="116">
        <f>+SUM(L25,U25)</f>
        <v>0</v>
      </c>
      <c r="AE25" s="116">
        <f>SUM(AF25,+AK25)</f>
        <v>765625</v>
      </c>
      <c r="AF25" s="116">
        <f>SUM(AG25:AJ25)</f>
        <v>599254</v>
      </c>
      <c r="AG25" s="116">
        <v>0</v>
      </c>
      <c r="AH25" s="116">
        <v>598125</v>
      </c>
      <c r="AI25" s="116">
        <v>0</v>
      </c>
      <c r="AJ25" s="116">
        <v>1129</v>
      </c>
      <c r="AK25" s="116">
        <v>166371</v>
      </c>
      <c r="AL25" s="117" t="s">
        <v>495</v>
      </c>
      <c r="AM25" s="116">
        <f>SUM(AN25,AS25,AW25,AX25,BD25)</f>
        <v>2579957</v>
      </c>
      <c r="AN25" s="116">
        <f>SUM(AO25:AR25)</f>
        <v>158074</v>
      </c>
      <c r="AO25" s="116">
        <v>158074</v>
      </c>
      <c r="AP25" s="116">
        <v>0</v>
      </c>
      <c r="AQ25" s="116">
        <v>0</v>
      </c>
      <c r="AR25" s="116">
        <v>0</v>
      </c>
      <c r="AS25" s="116">
        <f>SUM(AT25:AV25)</f>
        <v>714483</v>
      </c>
      <c r="AT25" s="116">
        <v>0</v>
      </c>
      <c r="AU25" s="116">
        <v>710713</v>
      </c>
      <c r="AV25" s="116">
        <v>3770</v>
      </c>
      <c r="AW25" s="116">
        <v>0</v>
      </c>
      <c r="AX25" s="116">
        <f>SUM(AY25:BB25)</f>
        <v>1707400</v>
      </c>
      <c r="AY25" s="116">
        <v>0</v>
      </c>
      <c r="AZ25" s="116">
        <v>1658775</v>
      </c>
      <c r="BA25" s="116">
        <v>48625</v>
      </c>
      <c r="BB25" s="116">
        <v>0</v>
      </c>
      <c r="BC25" s="117" t="s">
        <v>495</v>
      </c>
      <c r="BD25" s="116">
        <v>0</v>
      </c>
      <c r="BE25" s="116">
        <v>706818</v>
      </c>
      <c r="BF25" s="116">
        <f>SUM(AE25,+AM25,+BE25)</f>
        <v>4052400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7" t="s">
        <v>495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7" t="s">
        <v>495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765625</v>
      </c>
      <c r="CJ25" s="116">
        <f>SUM(AF25,+BH25)</f>
        <v>599254</v>
      </c>
      <c r="CK25" s="116">
        <f>SUM(AG25,+BI25)</f>
        <v>0</v>
      </c>
      <c r="CL25" s="116">
        <f>SUM(AH25,+BJ25)</f>
        <v>598125</v>
      </c>
      <c r="CM25" s="116">
        <f>SUM(AI25,+BK25)</f>
        <v>0</v>
      </c>
      <c r="CN25" s="116">
        <f>SUM(AJ25,+BL25)</f>
        <v>1129</v>
      </c>
      <c r="CO25" s="116">
        <f>SUM(AK25,+BM25)</f>
        <v>166371</v>
      </c>
      <c r="CP25" s="117" t="s">
        <v>495</v>
      </c>
      <c r="CQ25" s="116">
        <f>SUM(AM25,+BO25)</f>
        <v>2579957</v>
      </c>
      <c r="CR25" s="116">
        <f>SUM(AN25,+BP25)</f>
        <v>158074</v>
      </c>
      <c r="CS25" s="116">
        <f>SUM(AO25,+BQ25)</f>
        <v>158074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714483</v>
      </c>
      <c r="CX25" s="116">
        <f>SUM(AT25,+BV25)</f>
        <v>0</v>
      </c>
      <c r="CY25" s="116">
        <f>SUM(AU25,+BW25)</f>
        <v>710713</v>
      </c>
      <c r="CZ25" s="116">
        <f>SUM(AV25,+BX25)</f>
        <v>3770</v>
      </c>
      <c r="DA25" s="116">
        <f>SUM(AW25,+BY25)</f>
        <v>0</v>
      </c>
      <c r="DB25" s="116">
        <f>SUM(AX25,+BZ25)</f>
        <v>1707400</v>
      </c>
      <c r="DC25" s="116">
        <f>SUM(AY25,+CA25)</f>
        <v>0</v>
      </c>
      <c r="DD25" s="116">
        <f>SUM(AZ25,+CB25)</f>
        <v>1658775</v>
      </c>
      <c r="DE25" s="116">
        <f>SUM(BA25,+CC25)</f>
        <v>48625</v>
      </c>
      <c r="DF25" s="116">
        <f>SUM(BB25,+CD25)</f>
        <v>0</v>
      </c>
      <c r="DG25" s="117" t="s">
        <v>495</v>
      </c>
      <c r="DH25" s="116">
        <f>SUM(BD25,+CF25)</f>
        <v>0</v>
      </c>
      <c r="DI25" s="116">
        <f>SUM(BE25,+CG25)</f>
        <v>706818</v>
      </c>
      <c r="DJ25" s="116">
        <f>SUM(BF25,+CH25)</f>
        <v>4052400</v>
      </c>
    </row>
    <row r="26" spans="1:114" ht="13.5" customHeight="1" x14ac:dyDescent="0.2">
      <c r="A26" s="114" t="s">
        <v>13</v>
      </c>
      <c r="B26" s="115" t="s">
        <v>366</v>
      </c>
      <c r="C26" s="114" t="s">
        <v>367</v>
      </c>
      <c r="D26" s="116">
        <f>SUM(E26,+L26)</f>
        <v>285269</v>
      </c>
      <c r="E26" s="116">
        <f>SUM(F26:I26)+K26</f>
        <v>145127</v>
      </c>
      <c r="F26" s="116">
        <v>0</v>
      </c>
      <c r="G26" s="116">
        <v>0</v>
      </c>
      <c r="H26" s="116">
        <v>0</v>
      </c>
      <c r="I26" s="116">
        <v>145127</v>
      </c>
      <c r="J26" s="116">
        <v>536972</v>
      </c>
      <c r="K26" s="116">
        <v>0</v>
      </c>
      <c r="L26" s="116">
        <v>140142</v>
      </c>
      <c r="M26" s="116">
        <f>SUM(N26,+U26)</f>
        <v>0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285269</v>
      </c>
      <c r="W26" s="116">
        <f>+SUM(E26,N26)</f>
        <v>145127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145127</v>
      </c>
      <c r="AB26" s="116">
        <f>+SUM(J26,S26)</f>
        <v>536972</v>
      </c>
      <c r="AC26" s="116">
        <f>+SUM(K26,T26)</f>
        <v>0</v>
      </c>
      <c r="AD26" s="116">
        <f>+SUM(L26,U26)</f>
        <v>140142</v>
      </c>
      <c r="AE26" s="116">
        <f>SUM(AF26,+AK26)</f>
        <v>25000</v>
      </c>
      <c r="AF26" s="116">
        <f>SUM(AG26:AJ26)</f>
        <v>25000</v>
      </c>
      <c r="AG26" s="116">
        <v>0</v>
      </c>
      <c r="AH26" s="116">
        <v>0</v>
      </c>
      <c r="AI26" s="116">
        <v>0</v>
      </c>
      <c r="AJ26" s="116">
        <v>25000</v>
      </c>
      <c r="AK26" s="116">
        <v>0</v>
      </c>
      <c r="AL26" s="117" t="s">
        <v>495</v>
      </c>
      <c r="AM26" s="116">
        <f>SUM(AN26,AS26,AW26,AX26,BD26)</f>
        <v>768404</v>
      </c>
      <c r="AN26" s="116">
        <f>SUM(AO26:AR26)</f>
        <v>70136</v>
      </c>
      <c r="AO26" s="116">
        <v>70136</v>
      </c>
      <c r="AP26" s="116">
        <v>0</v>
      </c>
      <c r="AQ26" s="116">
        <v>0</v>
      </c>
      <c r="AR26" s="116">
        <v>0</v>
      </c>
      <c r="AS26" s="116">
        <f>SUM(AT26:AV26)</f>
        <v>213969</v>
      </c>
      <c r="AT26" s="116">
        <v>0</v>
      </c>
      <c r="AU26" s="116">
        <v>209382</v>
      </c>
      <c r="AV26" s="116">
        <v>4587</v>
      </c>
      <c r="AW26" s="116">
        <v>0</v>
      </c>
      <c r="AX26" s="116">
        <f>SUM(AY26:BB26)</f>
        <v>484299</v>
      </c>
      <c r="AY26" s="116">
        <v>0</v>
      </c>
      <c r="AZ26" s="116">
        <v>480669</v>
      </c>
      <c r="BA26" s="116">
        <v>3630</v>
      </c>
      <c r="BB26" s="116">
        <v>0</v>
      </c>
      <c r="BC26" s="117" t="s">
        <v>495</v>
      </c>
      <c r="BD26" s="116">
        <v>0</v>
      </c>
      <c r="BE26" s="116">
        <v>28837</v>
      </c>
      <c r="BF26" s="116">
        <f>SUM(AE26,+AM26,+BE26)</f>
        <v>822241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7" t="s">
        <v>495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7" t="s">
        <v>495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25000</v>
      </c>
      <c r="CJ26" s="116">
        <f>SUM(AF26,+BH26)</f>
        <v>25000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25000</v>
      </c>
      <c r="CO26" s="116">
        <f>SUM(AK26,+BM26)</f>
        <v>0</v>
      </c>
      <c r="CP26" s="117" t="s">
        <v>495</v>
      </c>
      <c r="CQ26" s="116">
        <f>SUM(AM26,+BO26)</f>
        <v>768404</v>
      </c>
      <c r="CR26" s="116">
        <f>SUM(AN26,+BP26)</f>
        <v>70136</v>
      </c>
      <c r="CS26" s="116">
        <f>SUM(AO26,+BQ26)</f>
        <v>70136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213969</v>
      </c>
      <c r="CX26" s="116">
        <f>SUM(AT26,+BV26)</f>
        <v>0</v>
      </c>
      <c r="CY26" s="116">
        <f>SUM(AU26,+BW26)</f>
        <v>209382</v>
      </c>
      <c r="CZ26" s="116">
        <f>SUM(AV26,+BX26)</f>
        <v>4587</v>
      </c>
      <c r="DA26" s="116">
        <f>SUM(AW26,+BY26)</f>
        <v>0</v>
      </c>
      <c r="DB26" s="116">
        <f>SUM(AX26,+BZ26)</f>
        <v>484299</v>
      </c>
      <c r="DC26" s="116">
        <f>SUM(AY26,+CA26)</f>
        <v>0</v>
      </c>
      <c r="DD26" s="116">
        <f>SUM(AZ26,+CB26)</f>
        <v>480669</v>
      </c>
      <c r="DE26" s="116">
        <f>SUM(BA26,+CC26)</f>
        <v>3630</v>
      </c>
      <c r="DF26" s="116">
        <f>SUM(BB26,+CD26)</f>
        <v>0</v>
      </c>
      <c r="DG26" s="117" t="s">
        <v>495</v>
      </c>
      <c r="DH26" s="116">
        <f>SUM(BD26,+CF26)</f>
        <v>0</v>
      </c>
      <c r="DI26" s="116">
        <f>SUM(BE26,+CG26)</f>
        <v>28837</v>
      </c>
      <c r="DJ26" s="116">
        <f>SUM(BF26,+CH26)</f>
        <v>822241</v>
      </c>
    </row>
    <row r="27" spans="1:114" ht="13.5" customHeight="1" x14ac:dyDescent="0.2">
      <c r="A27" s="114" t="s">
        <v>13</v>
      </c>
      <c r="B27" s="115" t="s">
        <v>394</v>
      </c>
      <c r="C27" s="114" t="s">
        <v>395</v>
      </c>
      <c r="D27" s="116">
        <f>SUM(E27,+L27)</f>
        <v>560348</v>
      </c>
      <c r="E27" s="116">
        <f>SUM(F27:I27)+K27</f>
        <v>560348</v>
      </c>
      <c r="F27" s="116">
        <v>0</v>
      </c>
      <c r="G27" s="116">
        <v>0</v>
      </c>
      <c r="H27" s="116">
        <v>454700</v>
      </c>
      <c r="I27" s="116">
        <v>0</v>
      </c>
      <c r="J27" s="116">
        <v>374129</v>
      </c>
      <c r="K27" s="116">
        <v>105648</v>
      </c>
      <c r="L27" s="116">
        <v>0</v>
      </c>
      <c r="M27" s="116">
        <f>SUM(N27,+U27)</f>
        <v>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560348</v>
      </c>
      <c r="W27" s="116">
        <f>+SUM(E27,N27)</f>
        <v>560348</v>
      </c>
      <c r="X27" s="116">
        <f>+SUM(F27,O27)</f>
        <v>0</v>
      </c>
      <c r="Y27" s="116">
        <f>+SUM(G27,P27)</f>
        <v>0</v>
      </c>
      <c r="Z27" s="116">
        <f>+SUM(H27,Q27)</f>
        <v>454700</v>
      </c>
      <c r="AA27" s="116">
        <f>+SUM(I27,R27)</f>
        <v>0</v>
      </c>
      <c r="AB27" s="116">
        <f>+SUM(J27,S27)</f>
        <v>374129</v>
      </c>
      <c r="AC27" s="116">
        <f>+SUM(K27,T27)</f>
        <v>105648</v>
      </c>
      <c r="AD27" s="116">
        <f>+SUM(L27,U27)</f>
        <v>0</v>
      </c>
      <c r="AE27" s="116">
        <f>SUM(AF27,+AK27)</f>
        <v>484592</v>
      </c>
      <c r="AF27" s="116">
        <f>SUM(AG27:AJ27)</f>
        <v>429116</v>
      </c>
      <c r="AG27" s="116">
        <v>0</v>
      </c>
      <c r="AH27" s="116">
        <v>429116</v>
      </c>
      <c r="AI27" s="116">
        <v>0</v>
      </c>
      <c r="AJ27" s="116">
        <v>0</v>
      </c>
      <c r="AK27" s="116">
        <v>55476</v>
      </c>
      <c r="AL27" s="117" t="s">
        <v>495</v>
      </c>
      <c r="AM27" s="116">
        <f>SUM(AN27,AS27,AW27,AX27,BD27)</f>
        <v>76873</v>
      </c>
      <c r="AN27" s="116">
        <f>SUM(AO27:AR27)</f>
        <v>76873</v>
      </c>
      <c r="AO27" s="116">
        <v>76873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7" t="s">
        <v>495</v>
      </c>
      <c r="BD27" s="116">
        <v>0</v>
      </c>
      <c r="BE27" s="116">
        <v>373012</v>
      </c>
      <c r="BF27" s="116">
        <f>SUM(AE27,+AM27,+BE27)</f>
        <v>934477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7" t="s">
        <v>495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7" t="s">
        <v>495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484592</v>
      </c>
      <c r="CJ27" s="116">
        <f>SUM(AF27,+BH27)</f>
        <v>429116</v>
      </c>
      <c r="CK27" s="116">
        <f>SUM(AG27,+BI27)</f>
        <v>0</v>
      </c>
      <c r="CL27" s="116">
        <f>SUM(AH27,+BJ27)</f>
        <v>429116</v>
      </c>
      <c r="CM27" s="116">
        <f>SUM(AI27,+BK27)</f>
        <v>0</v>
      </c>
      <c r="CN27" s="116">
        <f>SUM(AJ27,+BL27)</f>
        <v>0</v>
      </c>
      <c r="CO27" s="116">
        <f>SUM(AK27,+BM27)</f>
        <v>55476</v>
      </c>
      <c r="CP27" s="117" t="s">
        <v>495</v>
      </c>
      <c r="CQ27" s="116">
        <f>SUM(AM27,+BO27)</f>
        <v>76873</v>
      </c>
      <c r="CR27" s="116">
        <f>SUM(AN27,+BP27)</f>
        <v>76873</v>
      </c>
      <c r="CS27" s="116">
        <f>SUM(AO27,+BQ27)</f>
        <v>76873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7" t="s">
        <v>495</v>
      </c>
      <c r="DH27" s="116">
        <f>SUM(BD27,+CF27)</f>
        <v>0</v>
      </c>
      <c r="DI27" s="116">
        <f>SUM(BE27,+CG27)</f>
        <v>373012</v>
      </c>
      <c r="DJ27" s="116">
        <f>SUM(BF27,+CH27)</f>
        <v>934477</v>
      </c>
    </row>
    <row r="28" spans="1:114" ht="13.5" customHeight="1" x14ac:dyDescent="0.2">
      <c r="A28" s="114" t="s">
        <v>13</v>
      </c>
      <c r="B28" s="115" t="s">
        <v>338</v>
      </c>
      <c r="C28" s="114" t="s">
        <v>339</v>
      </c>
      <c r="D28" s="116">
        <f>SUM(E28,+L28)</f>
        <v>27652</v>
      </c>
      <c r="E28" s="116">
        <f>SUM(F28:I28)+K28</f>
        <v>27652</v>
      </c>
      <c r="F28" s="116">
        <v>25114</v>
      </c>
      <c r="G28" s="116">
        <v>2538</v>
      </c>
      <c r="H28" s="116">
        <v>0</v>
      </c>
      <c r="I28" s="116">
        <v>0</v>
      </c>
      <c r="J28" s="116">
        <v>88398</v>
      </c>
      <c r="K28" s="116">
        <v>0</v>
      </c>
      <c r="L28" s="116">
        <v>0</v>
      </c>
      <c r="M28" s="116">
        <f>SUM(N28,+U28)</f>
        <v>0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27652</v>
      </c>
      <c r="W28" s="116">
        <f>+SUM(E28,N28)</f>
        <v>27652</v>
      </c>
      <c r="X28" s="116">
        <f>+SUM(F28,O28)</f>
        <v>25114</v>
      </c>
      <c r="Y28" s="116">
        <f>+SUM(G28,P28)</f>
        <v>2538</v>
      </c>
      <c r="Z28" s="116">
        <f>+SUM(H28,Q28)</f>
        <v>0</v>
      </c>
      <c r="AA28" s="116">
        <f>+SUM(I28,R28)</f>
        <v>0</v>
      </c>
      <c r="AB28" s="116">
        <f>+SUM(J28,S28)</f>
        <v>88398</v>
      </c>
      <c r="AC28" s="116">
        <f>+SUM(K28,T28)</f>
        <v>0</v>
      </c>
      <c r="AD28" s="116">
        <f>+SUM(L28,U28)</f>
        <v>0</v>
      </c>
      <c r="AE28" s="116">
        <f>SUM(AF28,+AK28)</f>
        <v>88737</v>
      </c>
      <c r="AF28" s="116">
        <f>SUM(AG28:AJ28)</f>
        <v>52188</v>
      </c>
      <c r="AG28" s="116">
        <v>0</v>
      </c>
      <c r="AH28" s="116">
        <v>52188</v>
      </c>
      <c r="AI28" s="116">
        <v>0</v>
      </c>
      <c r="AJ28" s="116">
        <v>0</v>
      </c>
      <c r="AK28" s="116">
        <v>36549</v>
      </c>
      <c r="AL28" s="117" t="s">
        <v>495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7" t="s">
        <v>495</v>
      </c>
      <c r="BD28" s="116">
        <v>0</v>
      </c>
      <c r="BE28" s="116">
        <v>27313</v>
      </c>
      <c r="BF28" s="116">
        <f>SUM(AE28,+AM28,+BE28)</f>
        <v>116050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7" t="s">
        <v>495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7" t="s">
        <v>495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88737</v>
      </c>
      <c r="CJ28" s="116">
        <f>SUM(AF28,+BH28)</f>
        <v>52188</v>
      </c>
      <c r="CK28" s="116">
        <f>SUM(AG28,+BI28)</f>
        <v>0</v>
      </c>
      <c r="CL28" s="116">
        <f>SUM(AH28,+BJ28)</f>
        <v>52188</v>
      </c>
      <c r="CM28" s="116">
        <f>SUM(AI28,+BK28)</f>
        <v>0</v>
      </c>
      <c r="CN28" s="116">
        <f>SUM(AJ28,+BL28)</f>
        <v>0</v>
      </c>
      <c r="CO28" s="116">
        <f>SUM(AK28,+BM28)</f>
        <v>36549</v>
      </c>
      <c r="CP28" s="117" t="s">
        <v>495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7" t="s">
        <v>495</v>
      </c>
      <c r="DH28" s="116">
        <f>SUM(BD28,+CF28)</f>
        <v>0</v>
      </c>
      <c r="DI28" s="116">
        <f>SUM(BE28,+CG28)</f>
        <v>27313</v>
      </c>
      <c r="DJ28" s="116">
        <f>SUM(BF28,+CH28)</f>
        <v>116050</v>
      </c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8">
    <sortCondition ref="A8:A28"/>
    <sortCondition ref="B8:B28"/>
    <sortCondition ref="C8:C2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SUM(E7,+L7)</f>
        <v>116603564</v>
      </c>
      <c r="E7" s="133">
        <f>+SUM(F7:I7,K7)</f>
        <v>33963086</v>
      </c>
      <c r="F7" s="133">
        <f t="shared" ref="F7:L7" si="0">SUM(F$8:F$257)</f>
        <v>4345205</v>
      </c>
      <c r="G7" s="133">
        <f t="shared" si="0"/>
        <v>2538</v>
      </c>
      <c r="H7" s="133">
        <f t="shared" si="0"/>
        <v>8512300</v>
      </c>
      <c r="I7" s="133">
        <f t="shared" si="0"/>
        <v>10880903</v>
      </c>
      <c r="J7" s="133">
        <f t="shared" si="0"/>
        <v>17140249</v>
      </c>
      <c r="K7" s="133">
        <f t="shared" si="0"/>
        <v>10222140</v>
      </c>
      <c r="L7" s="133">
        <f t="shared" si="0"/>
        <v>82640478</v>
      </c>
      <c r="M7" s="133">
        <f>SUM(N7,+U7)</f>
        <v>8035818</v>
      </c>
      <c r="N7" s="133">
        <f>+SUM(O7:R7,T7)</f>
        <v>758944</v>
      </c>
      <c r="O7" s="133">
        <f t="shared" ref="O7:U7" si="1">SUM(O$8:O$257)</f>
        <v>63727</v>
      </c>
      <c r="P7" s="133">
        <f t="shared" si="1"/>
        <v>23300</v>
      </c>
      <c r="Q7" s="133">
        <f t="shared" si="1"/>
        <v>53100</v>
      </c>
      <c r="R7" s="133">
        <f t="shared" si="1"/>
        <v>470628</v>
      </c>
      <c r="S7" s="133">
        <f t="shared" si="1"/>
        <v>2407886</v>
      </c>
      <c r="T7" s="133">
        <f t="shared" si="1"/>
        <v>148189</v>
      </c>
      <c r="U7" s="133">
        <f t="shared" si="1"/>
        <v>7276874</v>
      </c>
      <c r="V7" s="133">
        <f t="shared" ref="V7:AB7" si="2">+SUM(D7,M7)</f>
        <v>124639382</v>
      </c>
      <c r="W7" s="133">
        <f t="shared" si="2"/>
        <v>34722030</v>
      </c>
      <c r="X7" s="133">
        <f t="shared" si="2"/>
        <v>4408932</v>
      </c>
      <c r="Y7" s="133">
        <f t="shared" si="2"/>
        <v>25838</v>
      </c>
      <c r="Z7" s="133">
        <f t="shared" si="2"/>
        <v>8565400</v>
      </c>
      <c r="AA7" s="133">
        <f t="shared" si="2"/>
        <v>11351531</v>
      </c>
      <c r="AB7" s="133">
        <f t="shared" si="2"/>
        <v>19548135</v>
      </c>
      <c r="AC7" s="133">
        <f>+SUM(K7,T7)</f>
        <v>10370329</v>
      </c>
      <c r="AD7" s="133">
        <f>+SUM(L7,U7)</f>
        <v>89917352</v>
      </c>
    </row>
    <row r="8" spans="1:32" ht="13.5" customHeight="1" x14ac:dyDescent="0.2">
      <c r="A8" s="114" t="s">
        <v>13</v>
      </c>
      <c r="B8" s="115" t="s">
        <v>323</v>
      </c>
      <c r="C8" s="114" t="s">
        <v>324</v>
      </c>
      <c r="D8" s="116">
        <f>SUM(E8,+L8)</f>
        <v>20676577</v>
      </c>
      <c r="E8" s="116">
        <f>+SUM(F8:I8,K8)</f>
        <v>5289395</v>
      </c>
      <c r="F8" s="116">
        <v>1471237</v>
      </c>
      <c r="G8" s="116">
        <v>0</v>
      </c>
      <c r="H8" s="116">
        <v>0</v>
      </c>
      <c r="I8" s="116">
        <v>1974560</v>
      </c>
      <c r="J8" s="116"/>
      <c r="K8" s="116">
        <v>1843598</v>
      </c>
      <c r="L8" s="116">
        <v>15387182</v>
      </c>
      <c r="M8" s="116">
        <f>SUM(N8,+U8)</f>
        <v>1031737</v>
      </c>
      <c r="N8" s="116">
        <f>+SUM(O8:R8,T8)</f>
        <v>28388</v>
      </c>
      <c r="O8" s="116">
        <v>0</v>
      </c>
      <c r="P8" s="116">
        <v>0</v>
      </c>
      <c r="Q8" s="116">
        <v>0</v>
      </c>
      <c r="R8" s="116">
        <v>27608</v>
      </c>
      <c r="S8" s="116"/>
      <c r="T8" s="116">
        <v>780</v>
      </c>
      <c r="U8" s="116">
        <v>1003349</v>
      </c>
      <c r="V8" s="116">
        <f>+SUM(D8,M8)</f>
        <v>21708314</v>
      </c>
      <c r="W8" s="116">
        <f>+SUM(E8,N8)</f>
        <v>5317783</v>
      </c>
      <c r="X8" s="116">
        <f>+SUM(F8,O8)</f>
        <v>1471237</v>
      </c>
      <c r="Y8" s="116">
        <f>+SUM(G8,P8)</f>
        <v>0</v>
      </c>
      <c r="Z8" s="116">
        <f>+SUM(H8,Q8)</f>
        <v>0</v>
      </c>
      <c r="AA8" s="116">
        <f>+SUM(I8,R8)</f>
        <v>2002168</v>
      </c>
      <c r="AB8" s="116">
        <f>+SUM(J8,S8)</f>
        <v>0</v>
      </c>
      <c r="AC8" s="116">
        <f>+SUM(K8,T8)</f>
        <v>1844378</v>
      </c>
      <c r="AD8" s="116">
        <f>+SUM(L8,U8)</f>
        <v>16390531</v>
      </c>
      <c r="AE8" s="205" t="s">
        <v>325</v>
      </c>
    </row>
    <row r="9" spans="1:32" ht="13.5" customHeight="1" x14ac:dyDescent="0.2">
      <c r="A9" s="114" t="s">
        <v>13</v>
      </c>
      <c r="B9" s="115" t="s">
        <v>326</v>
      </c>
      <c r="C9" s="114" t="s">
        <v>327</v>
      </c>
      <c r="D9" s="116">
        <f>SUM(E9,+L9)</f>
        <v>5137431</v>
      </c>
      <c r="E9" s="116">
        <f>+SUM(F9:I9,K9)</f>
        <v>903072</v>
      </c>
      <c r="F9" s="116">
        <v>4959</v>
      </c>
      <c r="G9" s="116">
        <v>0</v>
      </c>
      <c r="H9" s="116">
        <v>4200</v>
      </c>
      <c r="I9" s="116">
        <v>475496</v>
      </c>
      <c r="J9" s="116"/>
      <c r="K9" s="116">
        <v>418417</v>
      </c>
      <c r="L9" s="116">
        <v>4234359</v>
      </c>
      <c r="M9" s="116">
        <f>SUM(N9,+U9)</f>
        <v>255145</v>
      </c>
      <c r="N9" s="116">
        <f>+SUM(O9:R9,T9)</f>
        <v>7538</v>
      </c>
      <c r="O9" s="116">
        <v>4372</v>
      </c>
      <c r="P9" s="116">
        <v>2800</v>
      </c>
      <c r="Q9" s="116">
        <v>0</v>
      </c>
      <c r="R9" s="116">
        <v>52</v>
      </c>
      <c r="S9" s="116"/>
      <c r="T9" s="116">
        <v>314</v>
      </c>
      <c r="U9" s="116">
        <v>247607</v>
      </c>
      <c r="V9" s="116">
        <f>+SUM(D9,M9)</f>
        <v>5392576</v>
      </c>
      <c r="W9" s="116">
        <f>+SUM(E9,N9)</f>
        <v>910610</v>
      </c>
      <c r="X9" s="116">
        <f>+SUM(F9,O9)</f>
        <v>9331</v>
      </c>
      <c r="Y9" s="116">
        <f>+SUM(G9,P9)</f>
        <v>2800</v>
      </c>
      <c r="Z9" s="116">
        <f>+SUM(H9,Q9)</f>
        <v>4200</v>
      </c>
      <c r="AA9" s="116">
        <f>+SUM(I9,R9)</f>
        <v>475548</v>
      </c>
      <c r="AB9" s="116">
        <f>+SUM(J9,S9)</f>
        <v>0</v>
      </c>
      <c r="AC9" s="116">
        <f>+SUM(K9,T9)</f>
        <v>418731</v>
      </c>
      <c r="AD9" s="116">
        <f>+SUM(L9,U9)</f>
        <v>4481966</v>
      </c>
      <c r="AE9" s="205" t="s">
        <v>325</v>
      </c>
    </row>
    <row r="10" spans="1:32" ht="13.5" customHeight="1" x14ac:dyDescent="0.2">
      <c r="A10" s="114" t="s">
        <v>13</v>
      </c>
      <c r="B10" s="115" t="s">
        <v>328</v>
      </c>
      <c r="C10" s="114" t="s">
        <v>329</v>
      </c>
      <c r="D10" s="116">
        <f>SUM(E10,+L10)</f>
        <v>2346920</v>
      </c>
      <c r="E10" s="116">
        <f>+SUM(F10:I10,K10)</f>
        <v>405647</v>
      </c>
      <c r="F10" s="116">
        <v>0</v>
      </c>
      <c r="G10" s="116">
        <v>0</v>
      </c>
      <c r="H10" s="116">
        <v>0</v>
      </c>
      <c r="I10" s="116">
        <v>6270</v>
      </c>
      <c r="J10" s="116"/>
      <c r="K10" s="116">
        <v>399377</v>
      </c>
      <c r="L10" s="116">
        <v>1941273</v>
      </c>
      <c r="M10" s="116">
        <f>SUM(N10,+U10)</f>
        <v>544329</v>
      </c>
      <c r="N10" s="116">
        <f>+SUM(O10:R10,T10)</f>
        <v>8682</v>
      </c>
      <c r="O10" s="116">
        <v>0</v>
      </c>
      <c r="P10" s="116">
        <v>0</v>
      </c>
      <c r="Q10" s="116">
        <v>0</v>
      </c>
      <c r="R10" s="116">
        <v>8161</v>
      </c>
      <c r="S10" s="116"/>
      <c r="T10" s="116">
        <v>521</v>
      </c>
      <c r="U10" s="116">
        <v>535647</v>
      </c>
      <c r="V10" s="116">
        <f>+SUM(D10,M10)</f>
        <v>2891249</v>
      </c>
      <c r="W10" s="116">
        <f>+SUM(E10,N10)</f>
        <v>414329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14431</v>
      </c>
      <c r="AB10" s="116">
        <f>+SUM(J10,S10)</f>
        <v>0</v>
      </c>
      <c r="AC10" s="116">
        <f>+SUM(K10,T10)</f>
        <v>399898</v>
      </c>
      <c r="AD10" s="116">
        <f>+SUM(L10,U10)</f>
        <v>2476920</v>
      </c>
      <c r="AE10" s="205" t="s">
        <v>325</v>
      </c>
    </row>
    <row r="11" spans="1:32" ht="13.5" customHeight="1" x14ac:dyDescent="0.2">
      <c r="A11" s="114" t="s">
        <v>13</v>
      </c>
      <c r="B11" s="115" t="s">
        <v>332</v>
      </c>
      <c r="C11" s="114" t="s">
        <v>333</v>
      </c>
      <c r="D11" s="116">
        <f>SUM(E11,+L11)</f>
        <v>10144879</v>
      </c>
      <c r="E11" s="116">
        <f>+SUM(F11:I11,K11)</f>
        <v>4123244</v>
      </c>
      <c r="F11" s="116">
        <v>0</v>
      </c>
      <c r="G11" s="116">
        <v>0</v>
      </c>
      <c r="H11" s="116">
        <v>660300</v>
      </c>
      <c r="I11" s="116">
        <v>1032205</v>
      </c>
      <c r="J11" s="116"/>
      <c r="K11" s="116">
        <v>2430739</v>
      </c>
      <c r="L11" s="116">
        <v>6021635</v>
      </c>
      <c r="M11" s="116">
        <f>SUM(N11,+U11)</f>
        <v>344857</v>
      </c>
      <c r="N11" s="116">
        <f>+SUM(O11:R11,T11)</f>
        <v>1947</v>
      </c>
      <c r="O11" s="116">
        <v>0</v>
      </c>
      <c r="P11" s="116">
        <v>0</v>
      </c>
      <c r="Q11" s="116">
        <v>0</v>
      </c>
      <c r="R11" s="116">
        <v>1947</v>
      </c>
      <c r="S11" s="116"/>
      <c r="T11" s="116">
        <v>0</v>
      </c>
      <c r="U11" s="116">
        <v>342910</v>
      </c>
      <c r="V11" s="116">
        <f>+SUM(D11,M11)</f>
        <v>10489736</v>
      </c>
      <c r="W11" s="116">
        <f>+SUM(E11,N11)</f>
        <v>4125191</v>
      </c>
      <c r="X11" s="116">
        <f>+SUM(F11,O11)</f>
        <v>0</v>
      </c>
      <c r="Y11" s="116">
        <f>+SUM(G11,P11)</f>
        <v>0</v>
      </c>
      <c r="Z11" s="116">
        <f>+SUM(H11,Q11)</f>
        <v>660300</v>
      </c>
      <c r="AA11" s="116">
        <f>+SUM(I11,R11)</f>
        <v>1034152</v>
      </c>
      <c r="AB11" s="116">
        <f>+SUM(J11,S11)</f>
        <v>0</v>
      </c>
      <c r="AC11" s="116">
        <f>+SUM(K11,T11)</f>
        <v>2430739</v>
      </c>
      <c r="AD11" s="116">
        <f>+SUM(L11,U11)</f>
        <v>6364545</v>
      </c>
      <c r="AE11" s="205" t="s">
        <v>325</v>
      </c>
    </row>
    <row r="12" spans="1:32" ht="13.5" customHeight="1" x14ac:dyDescent="0.2">
      <c r="A12" s="114" t="s">
        <v>13</v>
      </c>
      <c r="B12" s="115" t="s">
        <v>334</v>
      </c>
      <c r="C12" s="114" t="s">
        <v>335</v>
      </c>
      <c r="D12" s="116">
        <f>SUM(E12,+L12)</f>
        <v>757249</v>
      </c>
      <c r="E12" s="116">
        <f>+SUM(F12:I12,K12)</f>
        <v>21888</v>
      </c>
      <c r="F12" s="116">
        <v>0</v>
      </c>
      <c r="G12" s="116">
        <v>0</v>
      </c>
      <c r="H12" s="116">
        <v>0</v>
      </c>
      <c r="I12" s="116">
        <v>7432</v>
      </c>
      <c r="J12" s="116"/>
      <c r="K12" s="116">
        <v>14456</v>
      </c>
      <c r="L12" s="116">
        <v>735361</v>
      </c>
      <c r="M12" s="116">
        <f>SUM(N12,+U12)</f>
        <v>151649</v>
      </c>
      <c r="N12" s="116">
        <f>+SUM(O12:R12,T12)</f>
        <v>24300</v>
      </c>
      <c r="O12" s="116">
        <v>0</v>
      </c>
      <c r="P12" s="116">
        <v>0</v>
      </c>
      <c r="Q12" s="116">
        <v>24300</v>
      </c>
      <c r="R12" s="116">
        <v>0</v>
      </c>
      <c r="S12" s="116"/>
      <c r="T12" s="116">
        <v>0</v>
      </c>
      <c r="U12" s="116">
        <v>127349</v>
      </c>
      <c r="V12" s="116">
        <f>+SUM(D12,M12)</f>
        <v>908898</v>
      </c>
      <c r="W12" s="116">
        <f>+SUM(E12,N12)</f>
        <v>46188</v>
      </c>
      <c r="X12" s="116">
        <f>+SUM(F12,O12)</f>
        <v>0</v>
      </c>
      <c r="Y12" s="116">
        <f>+SUM(G12,P12)</f>
        <v>0</v>
      </c>
      <c r="Z12" s="116">
        <f>+SUM(H12,Q12)</f>
        <v>24300</v>
      </c>
      <c r="AA12" s="116">
        <f>+SUM(I12,R12)</f>
        <v>7432</v>
      </c>
      <c r="AB12" s="116">
        <f>+SUM(J12,S12)</f>
        <v>0</v>
      </c>
      <c r="AC12" s="116">
        <f>+SUM(K12,T12)</f>
        <v>14456</v>
      </c>
      <c r="AD12" s="116">
        <f>+SUM(L12,U12)</f>
        <v>862710</v>
      </c>
      <c r="AE12" s="205" t="s">
        <v>325</v>
      </c>
    </row>
    <row r="13" spans="1:32" ht="13.5" customHeight="1" x14ac:dyDescent="0.2">
      <c r="A13" s="114" t="s">
        <v>13</v>
      </c>
      <c r="B13" s="115" t="s">
        <v>340</v>
      </c>
      <c r="C13" s="114" t="s">
        <v>341</v>
      </c>
      <c r="D13" s="116">
        <f>SUM(E13,+L13)</f>
        <v>386705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386705</v>
      </c>
      <c r="M13" s="116">
        <f>SUM(N13,+U13)</f>
        <v>207522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207522</v>
      </c>
      <c r="V13" s="116">
        <f>+SUM(D13,M13)</f>
        <v>594227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594227</v>
      </c>
      <c r="AE13" s="205" t="s">
        <v>325</v>
      </c>
    </row>
    <row r="14" spans="1:32" ht="13.5" customHeight="1" x14ac:dyDescent="0.2">
      <c r="A14" s="114" t="s">
        <v>13</v>
      </c>
      <c r="B14" s="115" t="s">
        <v>344</v>
      </c>
      <c r="C14" s="114" t="s">
        <v>345</v>
      </c>
      <c r="D14" s="116">
        <f>SUM(E14,+L14)</f>
        <v>8539020</v>
      </c>
      <c r="E14" s="116">
        <f>+SUM(F14:I14,K14)</f>
        <v>987055</v>
      </c>
      <c r="F14" s="116">
        <v>25248</v>
      </c>
      <c r="G14" s="116">
        <v>0</v>
      </c>
      <c r="H14" s="116">
        <v>249000</v>
      </c>
      <c r="I14" s="116">
        <v>369728</v>
      </c>
      <c r="J14" s="116"/>
      <c r="K14" s="116">
        <v>343079</v>
      </c>
      <c r="L14" s="116">
        <v>7551965</v>
      </c>
      <c r="M14" s="116">
        <f>SUM(N14,+U14)</f>
        <v>137447</v>
      </c>
      <c r="N14" s="116">
        <f>+SUM(O14:R14,T14)</f>
        <v>2676</v>
      </c>
      <c r="O14" s="116">
        <v>214</v>
      </c>
      <c r="P14" s="116">
        <v>100</v>
      </c>
      <c r="Q14" s="116">
        <v>0</v>
      </c>
      <c r="R14" s="116">
        <v>2266</v>
      </c>
      <c r="S14" s="116"/>
      <c r="T14" s="116">
        <v>96</v>
      </c>
      <c r="U14" s="116">
        <v>134771</v>
      </c>
      <c r="V14" s="116">
        <f>+SUM(D14,M14)</f>
        <v>8676467</v>
      </c>
      <c r="W14" s="116">
        <f>+SUM(E14,N14)</f>
        <v>989731</v>
      </c>
      <c r="X14" s="116">
        <f>+SUM(F14,O14)</f>
        <v>25462</v>
      </c>
      <c r="Y14" s="116">
        <f>+SUM(G14,P14)</f>
        <v>100</v>
      </c>
      <c r="Z14" s="116">
        <f>+SUM(H14,Q14)</f>
        <v>249000</v>
      </c>
      <c r="AA14" s="116">
        <f>+SUM(I14,R14)</f>
        <v>371994</v>
      </c>
      <c r="AB14" s="116">
        <f>+SUM(J14,S14)</f>
        <v>0</v>
      </c>
      <c r="AC14" s="116">
        <f>+SUM(K14,T14)</f>
        <v>343175</v>
      </c>
      <c r="AD14" s="116">
        <f>+SUM(L14,U14)</f>
        <v>7686736</v>
      </c>
      <c r="AE14" s="205" t="s">
        <v>325</v>
      </c>
    </row>
    <row r="15" spans="1:32" ht="13.5" customHeight="1" x14ac:dyDescent="0.2">
      <c r="A15" s="114" t="s">
        <v>13</v>
      </c>
      <c r="B15" s="115" t="s">
        <v>346</v>
      </c>
      <c r="C15" s="114" t="s">
        <v>347</v>
      </c>
      <c r="D15" s="116">
        <f>SUM(E15,+L15)</f>
        <v>1127334</v>
      </c>
      <c r="E15" s="116">
        <f>+SUM(F15:I15,K15)</f>
        <v>191081</v>
      </c>
      <c r="F15" s="116">
        <v>9082</v>
      </c>
      <c r="G15" s="116">
        <v>0</v>
      </c>
      <c r="H15" s="116">
        <v>0</v>
      </c>
      <c r="I15" s="116">
        <v>95026</v>
      </c>
      <c r="J15" s="116"/>
      <c r="K15" s="116">
        <v>86973</v>
      </c>
      <c r="L15" s="116">
        <v>936253</v>
      </c>
      <c r="M15" s="116">
        <f>SUM(N15,+U15)</f>
        <v>174824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174824</v>
      </c>
      <c r="V15" s="116">
        <f>+SUM(D15,M15)</f>
        <v>1302158</v>
      </c>
      <c r="W15" s="116">
        <f>+SUM(E15,N15)</f>
        <v>191081</v>
      </c>
      <c r="X15" s="116">
        <f>+SUM(F15,O15)</f>
        <v>9082</v>
      </c>
      <c r="Y15" s="116">
        <f>+SUM(G15,P15)</f>
        <v>0</v>
      </c>
      <c r="Z15" s="116">
        <f>+SUM(H15,Q15)</f>
        <v>0</v>
      </c>
      <c r="AA15" s="116">
        <f>+SUM(I15,R15)</f>
        <v>95026</v>
      </c>
      <c r="AB15" s="116">
        <f>+SUM(J15,S15)</f>
        <v>0</v>
      </c>
      <c r="AC15" s="116">
        <f>+SUM(K15,T15)</f>
        <v>86973</v>
      </c>
      <c r="AD15" s="116">
        <f>+SUM(L15,U15)</f>
        <v>1111077</v>
      </c>
      <c r="AE15" s="205" t="s">
        <v>325</v>
      </c>
    </row>
    <row r="16" spans="1:32" ht="13.5" customHeight="1" x14ac:dyDescent="0.2">
      <c r="A16" s="114" t="s">
        <v>13</v>
      </c>
      <c r="B16" s="115" t="s">
        <v>348</v>
      </c>
      <c r="C16" s="114" t="s">
        <v>349</v>
      </c>
      <c r="D16" s="116">
        <f>SUM(E16,+L16)</f>
        <v>1628107</v>
      </c>
      <c r="E16" s="116">
        <f>+SUM(F16:I16,K16)</f>
        <v>278798</v>
      </c>
      <c r="F16" s="116">
        <v>0</v>
      </c>
      <c r="G16" s="116">
        <v>0</v>
      </c>
      <c r="H16" s="116">
        <v>0</v>
      </c>
      <c r="I16" s="116">
        <v>213254</v>
      </c>
      <c r="J16" s="116"/>
      <c r="K16" s="116">
        <v>65544</v>
      </c>
      <c r="L16" s="116">
        <v>1349309</v>
      </c>
      <c r="M16" s="116">
        <f>SUM(N16,+U16)</f>
        <v>284876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284876</v>
      </c>
      <c r="V16" s="116">
        <f>+SUM(D16,M16)</f>
        <v>1912983</v>
      </c>
      <c r="W16" s="116">
        <f>+SUM(E16,N16)</f>
        <v>278798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213254</v>
      </c>
      <c r="AB16" s="116">
        <f>+SUM(J16,S16)</f>
        <v>0</v>
      </c>
      <c r="AC16" s="116">
        <f>+SUM(K16,T16)</f>
        <v>65544</v>
      </c>
      <c r="AD16" s="116">
        <f>+SUM(L16,U16)</f>
        <v>1634185</v>
      </c>
      <c r="AE16" s="205" t="s">
        <v>325</v>
      </c>
    </row>
    <row r="17" spans="1:31" ht="13.5" customHeight="1" x14ac:dyDescent="0.2">
      <c r="A17" s="114" t="s">
        <v>13</v>
      </c>
      <c r="B17" s="115" t="s">
        <v>350</v>
      </c>
      <c r="C17" s="114" t="s">
        <v>351</v>
      </c>
      <c r="D17" s="116">
        <f>SUM(E17,+L17)</f>
        <v>675693</v>
      </c>
      <c r="E17" s="116">
        <f>+SUM(F17:I17,K17)</f>
        <v>3287</v>
      </c>
      <c r="F17" s="116">
        <v>0</v>
      </c>
      <c r="G17" s="116">
        <v>0</v>
      </c>
      <c r="H17" s="116">
        <v>0</v>
      </c>
      <c r="I17" s="116">
        <v>1513</v>
      </c>
      <c r="J17" s="116"/>
      <c r="K17" s="116">
        <v>1774</v>
      </c>
      <c r="L17" s="116">
        <v>672406</v>
      </c>
      <c r="M17" s="116">
        <f>SUM(N17,+U17)</f>
        <v>87630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87630</v>
      </c>
      <c r="V17" s="116">
        <f>+SUM(D17,M17)</f>
        <v>763323</v>
      </c>
      <c r="W17" s="116">
        <f>+SUM(E17,N17)</f>
        <v>3287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1513</v>
      </c>
      <c r="AB17" s="116">
        <f>+SUM(J17,S17)</f>
        <v>0</v>
      </c>
      <c r="AC17" s="116">
        <f>+SUM(K17,T17)</f>
        <v>1774</v>
      </c>
      <c r="AD17" s="116">
        <f>+SUM(L17,U17)</f>
        <v>760036</v>
      </c>
      <c r="AE17" s="205" t="s">
        <v>325</v>
      </c>
    </row>
    <row r="18" spans="1:31" ht="13.5" customHeight="1" x14ac:dyDescent="0.2">
      <c r="A18" s="114" t="s">
        <v>13</v>
      </c>
      <c r="B18" s="115" t="s">
        <v>354</v>
      </c>
      <c r="C18" s="114" t="s">
        <v>355</v>
      </c>
      <c r="D18" s="116">
        <f>SUM(E18,+L18)</f>
        <v>1054506</v>
      </c>
      <c r="E18" s="116">
        <f>+SUM(F18:I18,K18)</f>
        <v>273973</v>
      </c>
      <c r="F18" s="116">
        <v>0</v>
      </c>
      <c r="G18" s="116">
        <v>0</v>
      </c>
      <c r="H18" s="116">
        <v>67700</v>
      </c>
      <c r="I18" s="116">
        <v>138597</v>
      </c>
      <c r="J18" s="116"/>
      <c r="K18" s="116">
        <v>67676</v>
      </c>
      <c r="L18" s="116">
        <v>780533</v>
      </c>
      <c r="M18" s="116">
        <f>SUM(N18,+U18)</f>
        <v>205984</v>
      </c>
      <c r="N18" s="116">
        <f>+SUM(O18:R18,T18)</f>
        <v>83862</v>
      </c>
      <c r="O18" s="116">
        <v>0</v>
      </c>
      <c r="P18" s="116">
        <v>0</v>
      </c>
      <c r="Q18" s="116">
        <v>14200</v>
      </c>
      <c r="R18" s="116">
        <v>69584</v>
      </c>
      <c r="S18" s="116"/>
      <c r="T18" s="116">
        <v>78</v>
      </c>
      <c r="U18" s="116">
        <v>122122</v>
      </c>
      <c r="V18" s="116">
        <f>+SUM(D18,M18)</f>
        <v>1260490</v>
      </c>
      <c r="W18" s="116">
        <f>+SUM(E18,N18)</f>
        <v>357835</v>
      </c>
      <c r="X18" s="116">
        <f>+SUM(F18,O18)</f>
        <v>0</v>
      </c>
      <c r="Y18" s="116">
        <f>+SUM(G18,P18)</f>
        <v>0</v>
      </c>
      <c r="Z18" s="116">
        <f>+SUM(H18,Q18)</f>
        <v>81900</v>
      </c>
      <c r="AA18" s="116">
        <f>+SUM(I18,R18)</f>
        <v>208181</v>
      </c>
      <c r="AB18" s="116">
        <f>+SUM(J18,S18)</f>
        <v>0</v>
      </c>
      <c r="AC18" s="116">
        <f>+SUM(K18,T18)</f>
        <v>67754</v>
      </c>
      <c r="AD18" s="116">
        <f>+SUM(L18,U18)</f>
        <v>902655</v>
      </c>
      <c r="AE18" s="205" t="s">
        <v>325</v>
      </c>
    </row>
    <row r="19" spans="1:31" ht="13.5" customHeight="1" x14ac:dyDescent="0.2">
      <c r="A19" s="114" t="s">
        <v>13</v>
      </c>
      <c r="B19" s="115" t="s">
        <v>356</v>
      </c>
      <c r="C19" s="114" t="s">
        <v>357</v>
      </c>
      <c r="D19" s="116">
        <f>SUM(E19,+L19)</f>
        <v>2799626</v>
      </c>
      <c r="E19" s="116">
        <f>+SUM(F19:I19,K19)</f>
        <v>793250</v>
      </c>
      <c r="F19" s="116">
        <v>0</v>
      </c>
      <c r="G19" s="116">
        <v>0</v>
      </c>
      <c r="H19" s="116">
        <v>0</v>
      </c>
      <c r="I19" s="116">
        <v>458824</v>
      </c>
      <c r="J19" s="116"/>
      <c r="K19" s="116">
        <v>334426</v>
      </c>
      <c r="L19" s="116">
        <v>2006376</v>
      </c>
      <c r="M19" s="116">
        <f>SUM(N19,+U19)</f>
        <v>143542</v>
      </c>
      <c r="N19" s="116">
        <f>+SUM(O19:R19,T19)</f>
        <v>7878</v>
      </c>
      <c r="O19" s="116">
        <v>1708</v>
      </c>
      <c r="P19" s="116">
        <v>1200</v>
      </c>
      <c r="Q19" s="116">
        <v>0</v>
      </c>
      <c r="R19" s="116">
        <v>4970</v>
      </c>
      <c r="S19" s="116"/>
      <c r="T19" s="116">
        <v>0</v>
      </c>
      <c r="U19" s="116">
        <v>135664</v>
      </c>
      <c r="V19" s="116">
        <f>+SUM(D19,M19)</f>
        <v>2943168</v>
      </c>
      <c r="W19" s="116">
        <f>+SUM(E19,N19)</f>
        <v>801128</v>
      </c>
      <c r="X19" s="116">
        <f>+SUM(F19,O19)</f>
        <v>1708</v>
      </c>
      <c r="Y19" s="116">
        <f>+SUM(G19,P19)</f>
        <v>1200</v>
      </c>
      <c r="Z19" s="116">
        <f>+SUM(H19,Q19)</f>
        <v>0</v>
      </c>
      <c r="AA19" s="116">
        <f>+SUM(I19,R19)</f>
        <v>463794</v>
      </c>
      <c r="AB19" s="116">
        <f>+SUM(J19,S19)</f>
        <v>0</v>
      </c>
      <c r="AC19" s="116">
        <f>+SUM(K19,T19)</f>
        <v>334426</v>
      </c>
      <c r="AD19" s="116">
        <f>+SUM(L19,U19)</f>
        <v>2142040</v>
      </c>
      <c r="AE19" s="205" t="s">
        <v>325</v>
      </c>
    </row>
    <row r="20" spans="1:31" ht="13.5" customHeight="1" x14ac:dyDescent="0.2">
      <c r="A20" s="114" t="s">
        <v>13</v>
      </c>
      <c r="B20" s="115" t="s">
        <v>358</v>
      </c>
      <c r="C20" s="114" t="s">
        <v>359</v>
      </c>
      <c r="D20" s="116">
        <f>SUM(E20,+L20)</f>
        <v>1863901</v>
      </c>
      <c r="E20" s="116">
        <f>+SUM(F20:I20,K20)</f>
        <v>353579</v>
      </c>
      <c r="F20" s="116">
        <v>0</v>
      </c>
      <c r="G20" s="116">
        <v>0</v>
      </c>
      <c r="H20" s="116">
        <v>0</v>
      </c>
      <c r="I20" s="116">
        <v>214530</v>
      </c>
      <c r="J20" s="116"/>
      <c r="K20" s="116">
        <v>139049</v>
      </c>
      <c r="L20" s="116">
        <v>1510322</v>
      </c>
      <c r="M20" s="116">
        <f>SUM(N20,+U20)</f>
        <v>132648</v>
      </c>
      <c r="N20" s="116">
        <f>+SUM(O20:R20,T20)</f>
        <v>1616</v>
      </c>
      <c r="O20" s="116">
        <v>0</v>
      </c>
      <c r="P20" s="116">
        <v>0</v>
      </c>
      <c r="Q20" s="116">
        <v>0</v>
      </c>
      <c r="R20" s="116">
        <v>1616</v>
      </c>
      <c r="S20" s="116"/>
      <c r="T20" s="116">
        <v>0</v>
      </c>
      <c r="U20" s="116">
        <v>131032</v>
      </c>
      <c r="V20" s="116">
        <f>+SUM(D20,M20)</f>
        <v>1996549</v>
      </c>
      <c r="W20" s="116">
        <f>+SUM(E20,N20)</f>
        <v>355195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216146</v>
      </c>
      <c r="AB20" s="116">
        <f>+SUM(J20,S20)</f>
        <v>0</v>
      </c>
      <c r="AC20" s="116">
        <f>+SUM(K20,T20)</f>
        <v>139049</v>
      </c>
      <c r="AD20" s="116">
        <f>+SUM(L20,U20)</f>
        <v>1641354</v>
      </c>
      <c r="AE20" s="205" t="s">
        <v>325</v>
      </c>
    </row>
    <row r="21" spans="1:31" ht="13.5" customHeight="1" x14ac:dyDescent="0.2">
      <c r="A21" s="114" t="s">
        <v>13</v>
      </c>
      <c r="B21" s="115" t="s">
        <v>360</v>
      </c>
      <c r="C21" s="114" t="s">
        <v>361</v>
      </c>
      <c r="D21" s="116">
        <f>SUM(E21,+L21)</f>
        <v>1159726</v>
      </c>
      <c r="E21" s="116">
        <f>+SUM(F21:I21,K21)</f>
        <v>49927</v>
      </c>
      <c r="F21" s="116">
        <v>0</v>
      </c>
      <c r="G21" s="116">
        <v>0</v>
      </c>
      <c r="H21" s="116">
        <v>0</v>
      </c>
      <c r="I21" s="116">
        <v>38424</v>
      </c>
      <c r="J21" s="116"/>
      <c r="K21" s="116">
        <v>11503</v>
      </c>
      <c r="L21" s="116">
        <v>1109799</v>
      </c>
      <c r="M21" s="116">
        <f>SUM(N21,+U21)</f>
        <v>188428</v>
      </c>
      <c r="N21" s="116">
        <f>+SUM(O21:R21,T21)</f>
        <v>9677</v>
      </c>
      <c r="O21" s="116">
        <v>5677</v>
      </c>
      <c r="P21" s="116">
        <v>4000</v>
      </c>
      <c r="Q21" s="116">
        <v>0</v>
      </c>
      <c r="R21" s="116">
        <v>0</v>
      </c>
      <c r="S21" s="116"/>
      <c r="T21" s="116">
        <v>0</v>
      </c>
      <c r="U21" s="116">
        <v>178751</v>
      </c>
      <c r="V21" s="116">
        <f>+SUM(D21,M21)</f>
        <v>1348154</v>
      </c>
      <c r="W21" s="116">
        <f>+SUM(E21,N21)</f>
        <v>59604</v>
      </c>
      <c r="X21" s="116">
        <f>+SUM(F21,O21)</f>
        <v>5677</v>
      </c>
      <c r="Y21" s="116">
        <f>+SUM(G21,P21)</f>
        <v>4000</v>
      </c>
      <c r="Z21" s="116">
        <f>+SUM(H21,Q21)</f>
        <v>0</v>
      </c>
      <c r="AA21" s="116">
        <f>+SUM(I21,R21)</f>
        <v>38424</v>
      </c>
      <c r="AB21" s="116">
        <f>+SUM(J21,S21)</f>
        <v>0</v>
      </c>
      <c r="AC21" s="116">
        <f>+SUM(K21,T21)</f>
        <v>11503</v>
      </c>
      <c r="AD21" s="116">
        <f>+SUM(L21,U21)</f>
        <v>1288550</v>
      </c>
      <c r="AE21" s="205" t="s">
        <v>325</v>
      </c>
    </row>
    <row r="22" spans="1:31" ht="13.5" customHeight="1" x14ac:dyDescent="0.2">
      <c r="A22" s="114" t="s">
        <v>13</v>
      </c>
      <c r="B22" s="115" t="s">
        <v>362</v>
      </c>
      <c r="C22" s="114" t="s">
        <v>363</v>
      </c>
      <c r="D22" s="116">
        <f>SUM(E22,+L22)</f>
        <v>1245354</v>
      </c>
      <c r="E22" s="116">
        <f>+SUM(F22:I22,K22)</f>
        <v>73453</v>
      </c>
      <c r="F22" s="116">
        <v>0</v>
      </c>
      <c r="G22" s="116">
        <v>0</v>
      </c>
      <c r="H22" s="116">
        <v>0</v>
      </c>
      <c r="I22" s="116">
        <v>22707</v>
      </c>
      <c r="J22" s="116"/>
      <c r="K22" s="116">
        <v>50746</v>
      </c>
      <c r="L22" s="116">
        <v>1171901</v>
      </c>
      <c r="M22" s="116">
        <f>SUM(N22,+U22)</f>
        <v>136322</v>
      </c>
      <c r="N22" s="116">
        <f>+SUM(O22:R22,T22)</f>
        <v>19493</v>
      </c>
      <c r="O22" s="116">
        <v>9221</v>
      </c>
      <c r="P22" s="116">
        <v>6000</v>
      </c>
      <c r="Q22" s="116">
        <v>0</v>
      </c>
      <c r="R22" s="116">
        <v>4272</v>
      </c>
      <c r="S22" s="116"/>
      <c r="T22" s="116">
        <v>0</v>
      </c>
      <c r="U22" s="116">
        <v>116829</v>
      </c>
      <c r="V22" s="116">
        <f>+SUM(D22,M22)</f>
        <v>1381676</v>
      </c>
      <c r="W22" s="116">
        <f>+SUM(E22,N22)</f>
        <v>92946</v>
      </c>
      <c r="X22" s="116">
        <f>+SUM(F22,O22)</f>
        <v>9221</v>
      </c>
      <c r="Y22" s="116">
        <f>+SUM(G22,P22)</f>
        <v>6000</v>
      </c>
      <c r="Z22" s="116">
        <f>+SUM(H22,Q22)</f>
        <v>0</v>
      </c>
      <c r="AA22" s="116">
        <f>+SUM(I22,R22)</f>
        <v>26979</v>
      </c>
      <c r="AB22" s="116">
        <f>+SUM(J22,S22)</f>
        <v>0</v>
      </c>
      <c r="AC22" s="116">
        <f>+SUM(K22,T22)</f>
        <v>50746</v>
      </c>
      <c r="AD22" s="116">
        <f>+SUM(L22,U22)</f>
        <v>1288730</v>
      </c>
      <c r="AE22" s="205" t="s">
        <v>325</v>
      </c>
    </row>
    <row r="23" spans="1:31" ht="13.5" customHeight="1" x14ac:dyDescent="0.2">
      <c r="A23" s="114" t="s">
        <v>13</v>
      </c>
      <c r="B23" s="115" t="s">
        <v>368</v>
      </c>
      <c r="C23" s="114" t="s">
        <v>369</v>
      </c>
      <c r="D23" s="116">
        <f>SUM(E23,+L23)</f>
        <v>1816994</v>
      </c>
      <c r="E23" s="116">
        <f>+SUM(F23:I23,K23)</f>
        <v>176724</v>
      </c>
      <c r="F23" s="116">
        <v>0</v>
      </c>
      <c r="G23" s="116">
        <v>0</v>
      </c>
      <c r="H23" s="116">
        <v>0</v>
      </c>
      <c r="I23" s="116">
        <v>86</v>
      </c>
      <c r="J23" s="116"/>
      <c r="K23" s="116">
        <v>176638</v>
      </c>
      <c r="L23" s="116">
        <v>1640270</v>
      </c>
      <c r="M23" s="116">
        <f>SUM(N23,+U23)</f>
        <v>128124</v>
      </c>
      <c r="N23" s="116">
        <f>+SUM(O23:R23,T23)</f>
        <v>2909</v>
      </c>
      <c r="O23" s="116">
        <v>0</v>
      </c>
      <c r="P23" s="116">
        <v>0</v>
      </c>
      <c r="Q23" s="116">
        <v>0</v>
      </c>
      <c r="R23" s="116">
        <v>2909</v>
      </c>
      <c r="S23" s="116"/>
      <c r="T23" s="116">
        <v>0</v>
      </c>
      <c r="U23" s="116">
        <v>125215</v>
      </c>
      <c r="V23" s="116">
        <f>+SUM(D23,M23)</f>
        <v>1945118</v>
      </c>
      <c r="W23" s="116">
        <f>+SUM(E23,N23)</f>
        <v>179633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2995</v>
      </c>
      <c r="AB23" s="116">
        <f>+SUM(J23,S23)</f>
        <v>0</v>
      </c>
      <c r="AC23" s="116">
        <f>+SUM(K23,T23)</f>
        <v>176638</v>
      </c>
      <c r="AD23" s="116">
        <f>+SUM(L23,U23)</f>
        <v>1765485</v>
      </c>
      <c r="AE23" s="205" t="s">
        <v>325</v>
      </c>
    </row>
    <row r="24" spans="1:31" ht="13.5" customHeight="1" x14ac:dyDescent="0.2">
      <c r="A24" s="114" t="s">
        <v>13</v>
      </c>
      <c r="B24" s="115" t="s">
        <v>370</v>
      </c>
      <c r="C24" s="114" t="s">
        <v>371</v>
      </c>
      <c r="D24" s="116">
        <f>SUM(E24,+L24)</f>
        <v>2730640</v>
      </c>
      <c r="E24" s="116">
        <f>+SUM(F24:I24,K24)</f>
        <v>413393</v>
      </c>
      <c r="F24" s="116">
        <v>0</v>
      </c>
      <c r="G24" s="116">
        <v>0</v>
      </c>
      <c r="H24" s="116">
        <v>0</v>
      </c>
      <c r="I24" s="116">
        <v>167434</v>
      </c>
      <c r="J24" s="116"/>
      <c r="K24" s="116">
        <v>245959</v>
      </c>
      <c r="L24" s="116">
        <v>2317247</v>
      </c>
      <c r="M24" s="116">
        <f>SUM(N24,+U24)</f>
        <v>182626</v>
      </c>
      <c r="N24" s="116">
        <f>+SUM(O24:R24,T24)</f>
        <v>3963</v>
      </c>
      <c r="O24" s="116">
        <v>0</v>
      </c>
      <c r="P24" s="116">
        <v>0</v>
      </c>
      <c r="Q24" s="116">
        <v>0</v>
      </c>
      <c r="R24" s="116">
        <v>3963</v>
      </c>
      <c r="S24" s="116"/>
      <c r="T24" s="116">
        <v>0</v>
      </c>
      <c r="U24" s="116">
        <v>178663</v>
      </c>
      <c r="V24" s="116">
        <f>+SUM(D24,M24)</f>
        <v>2913266</v>
      </c>
      <c r="W24" s="116">
        <f>+SUM(E24,N24)</f>
        <v>417356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171397</v>
      </c>
      <c r="AB24" s="116">
        <f>+SUM(J24,S24)</f>
        <v>0</v>
      </c>
      <c r="AC24" s="116">
        <f>+SUM(K24,T24)</f>
        <v>245959</v>
      </c>
      <c r="AD24" s="116">
        <f>+SUM(L24,U24)</f>
        <v>2495910</v>
      </c>
      <c r="AE24" s="205" t="s">
        <v>325</v>
      </c>
    </row>
    <row r="25" spans="1:31" ht="13.5" customHeight="1" x14ac:dyDescent="0.2">
      <c r="A25" s="114" t="s">
        <v>13</v>
      </c>
      <c r="B25" s="115" t="s">
        <v>374</v>
      </c>
      <c r="C25" s="114" t="s">
        <v>375</v>
      </c>
      <c r="D25" s="116">
        <f>SUM(E25,+L25)</f>
        <v>2074467</v>
      </c>
      <c r="E25" s="116">
        <f>+SUM(F25:I25,K25)</f>
        <v>266515</v>
      </c>
      <c r="F25" s="116">
        <v>8275</v>
      </c>
      <c r="G25" s="116">
        <v>0</v>
      </c>
      <c r="H25" s="116">
        <v>0</v>
      </c>
      <c r="I25" s="116">
        <v>24100</v>
      </c>
      <c r="J25" s="116"/>
      <c r="K25" s="116">
        <v>234140</v>
      </c>
      <c r="L25" s="116">
        <v>1807952</v>
      </c>
      <c r="M25" s="116">
        <f>SUM(N25,+U25)</f>
        <v>41543</v>
      </c>
      <c r="N25" s="116">
        <f>+SUM(O25:R25,T25)</f>
        <v>4247</v>
      </c>
      <c r="O25" s="116">
        <v>0</v>
      </c>
      <c r="P25" s="116">
        <v>0</v>
      </c>
      <c r="Q25" s="116">
        <v>0</v>
      </c>
      <c r="R25" s="116">
        <v>4247</v>
      </c>
      <c r="S25" s="116"/>
      <c r="T25" s="116">
        <v>0</v>
      </c>
      <c r="U25" s="116">
        <v>37296</v>
      </c>
      <c r="V25" s="116">
        <f>+SUM(D25,M25)</f>
        <v>2116010</v>
      </c>
      <c r="W25" s="116">
        <f>+SUM(E25,N25)</f>
        <v>270762</v>
      </c>
      <c r="X25" s="116">
        <f>+SUM(F25,O25)</f>
        <v>8275</v>
      </c>
      <c r="Y25" s="116">
        <f>+SUM(G25,P25)</f>
        <v>0</v>
      </c>
      <c r="Z25" s="116">
        <f>+SUM(H25,Q25)</f>
        <v>0</v>
      </c>
      <c r="AA25" s="116">
        <f>+SUM(I25,R25)</f>
        <v>28347</v>
      </c>
      <c r="AB25" s="116">
        <f>+SUM(J25,S25)</f>
        <v>0</v>
      </c>
      <c r="AC25" s="116">
        <f>+SUM(K25,T25)</f>
        <v>234140</v>
      </c>
      <c r="AD25" s="116">
        <f>+SUM(L25,U25)</f>
        <v>1845248</v>
      </c>
      <c r="AE25" s="205" t="s">
        <v>325</v>
      </c>
    </row>
    <row r="26" spans="1:31" ht="13.5" customHeight="1" x14ac:dyDescent="0.2">
      <c r="A26" s="114" t="s">
        <v>13</v>
      </c>
      <c r="B26" s="115" t="s">
        <v>378</v>
      </c>
      <c r="C26" s="114" t="s">
        <v>379</v>
      </c>
      <c r="D26" s="116">
        <f>SUM(E26,+L26)</f>
        <v>2368940</v>
      </c>
      <c r="E26" s="116">
        <f>+SUM(F26:I26,K26)</f>
        <v>225031</v>
      </c>
      <c r="F26" s="116">
        <v>0</v>
      </c>
      <c r="G26" s="116">
        <v>0</v>
      </c>
      <c r="H26" s="116">
        <v>0</v>
      </c>
      <c r="I26" s="116">
        <v>45606</v>
      </c>
      <c r="J26" s="116"/>
      <c r="K26" s="116">
        <v>179425</v>
      </c>
      <c r="L26" s="116">
        <v>2143909</v>
      </c>
      <c r="M26" s="116">
        <f>SUM(N26,+U26)</f>
        <v>147422</v>
      </c>
      <c r="N26" s="116">
        <f>+SUM(O26:R26,T26)</f>
        <v>35763</v>
      </c>
      <c r="O26" s="116">
        <v>14014</v>
      </c>
      <c r="P26" s="116">
        <v>8000</v>
      </c>
      <c r="Q26" s="116">
        <v>0</v>
      </c>
      <c r="R26" s="116">
        <v>13504</v>
      </c>
      <c r="S26" s="116"/>
      <c r="T26" s="116">
        <v>245</v>
      </c>
      <c r="U26" s="116">
        <v>111659</v>
      </c>
      <c r="V26" s="116">
        <f>+SUM(D26,M26)</f>
        <v>2516362</v>
      </c>
      <c r="W26" s="116">
        <f>+SUM(E26,N26)</f>
        <v>260794</v>
      </c>
      <c r="X26" s="116">
        <f>+SUM(F26,O26)</f>
        <v>14014</v>
      </c>
      <c r="Y26" s="116">
        <f>+SUM(G26,P26)</f>
        <v>8000</v>
      </c>
      <c r="Z26" s="116">
        <f>+SUM(H26,Q26)</f>
        <v>0</v>
      </c>
      <c r="AA26" s="116">
        <f>+SUM(I26,R26)</f>
        <v>59110</v>
      </c>
      <c r="AB26" s="116">
        <f>+SUM(J26,S26)</f>
        <v>0</v>
      </c>
      <c r="AC26" s="116">
        <f>+SUM(K26,T26)</f>
        <v>179670</v>
      </c>
      <c r="AD26" s="116">
        <f>+SUM(L26,U26)</f>
        <v>2255568</v>
      </c>
      <c r="AE26" s="205" t="s">
        <v>325</v>
      </c>
    </row>
    <row r="27" spans="1:31" ht="13.5" customHeight="1" x14ac:dyDescent="0.2">
      <c r="A27" s="114" t="s">
        <v>13</v>
      </c>
      <c r="B27" s="115" t="s">
        <v>380</v>
      </c>
      <c r="C27" s="114" t="s">
        <v>381</v>
      </c>
      <c r="D27" s="116">
        <f>SUM(E27,+L27)</f>
        <v>865939</v>
      </c>
      <c r="E27" s="116">
        <f>+SUM(F27:I27,K27)</f>
        <v>34822</v>
      </c>
      <c r="F27" s="116">
        <v>0</v>
      </c>
      <c r="G27" s="116">
        <v>0</v>
      </c>
      <c r="H27" s="116">
        <v>0</v>
      </c>
      <c r="I27" s="116">
        <v>24803</v>
      </c>
      <c r="J27" s="116"/>
      <c r="K27" s="116">
        <v>10019</v>
      </c>
      <c r="L27" s="116">
        <v>831117</v>
      </c>
      <c r="M27" s="116">
        <f>SUM(N27,+U27)</f>
        <v>26649</v>
      </c>
      <c r="N27" s="116">
        <f>+SUM(O27:R27,T27)</f>
        <v>537</v>
      </c>
      <c r="O27" s="116">
        <v>0</v>
      </c>
      <c r="P27" s="116">
        <v>0</v>
      </c>
      <c r="Q27" s="116">
        <v>0</v>
      </c>
      <c r="R27" s="116">
        <v>537</v>
      </c>
      <c r="S27" s="116"/>
      <c r="T27" s="116">
        <v>0</v>
      </c>
      <c r="U27" s="116">
        <v>26112</v>
      </c>
      <c r="V27" s="116">
        <f>+SUM(D27,M27)</f>
        <v>892588</v>
      </c>
      <c r="W27" s="116">
        <f>+SUM(E27,N27)</f>
        <v>35359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25340</v>
      </c>
      <c r="AB27" s="116">
        <f>+SUM(J27,S27)</f>
        <v>0</v>
      </c>
      <c r="AC27" s="116">
        <f>+SUM(K27,T27)</f>
        <v>10019</v>
      </c>
      <c r="AD27" s="116">
        <f>+SUM(L27,U27)</f>
        <v>857229</v>
      </c>
      <c r="AE27" s="205" t="s">
        <v>325</v>
      </c>
    </row>
    <row r="28" spans="1:31" ht="13.5" customHeight="1" x14ac:dyDescent="0.2">
      <c r="A28" s="114" t="s">
        <v>13</v>
      </c>
      <c r="B28" s="115" t="s">
        <v>384</v>
      </c>
      <c r="C28" s="114" t="s">
        <v>385</v>
      </c>
      <c r="D28" s="116">
        <f>SUM(E28,+L28)</f>
        <v>1312092</v>
      </c>
      <c r="E28" s="116">
        <f>+SUM(F28:I28,K28)</f>
        <v>64060</v>
      </c>
      <c r="F28" s="116">
        <v>0</v>
      </c>
      <c r="G28" s="116">
        <v>0</v>
      </c>
      <c r="H28" s="116">
        <v>0</v>
      </c>
      <c r="I28" s="116">
        <v>43648</v>
      </c>
      <c r="J28" s="116"/>
      <c r="K28" s="116">
        <v>20412</v>
      </c>
      <c r="L28" s="116">
        <v>1248032</v>
      </c>
      <c r="M28" s="116">
        <f>SUM(N28,+U28)</f>
        <v>32979</v>
      </c>
      <c r="N28" s="116">
        <f>+SUM(O28:R28,T28)</f>
        <v>691</v>
      </c>
      <c r="O28" s="116">
        <v>0</v>
      </c>
      <c r="P28" s="116">
        <v>0</v>
      </c>
      <c r="Q28" s="116">
        <v>0</v>
      </c>
      <c r="R28" s="116">
        <v>691</v>
      </c>
      <c r="S28" s="116"/>
      <c r="T28" s="116">
        <v>0</v>
      </c>
      <c r="U28" s="116">
        <v>32288</v>
      </c>
      <c r="V28" s="116">
        <f>+SUM(D28,M28)</f>
        <v>1345071</v>
      </c>
      <c r="W28" s="116">
        <f>+SUM(E28,N28)</f>
        <v>64751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44339</v>
      </c>
      <c r="AB28" s="116">
        <f>+SUM(J28,S28)</f>
        <v>0</v>
      </c>
      <c r="AC28" s="116">
        <f>+SUM(K28,T28)</f>
        <v>20412</v>
      </c>
      <c r="AD28" s="116">
        <f>+SUM(L28,U28)</f>
        <v>1280320</v>
      </c>
      <c r="AE28" s="205" t="s">
        <v>325</v>
      </c>
    </row>
    <row r="29" spans="1:31" ht="13.5" customHeight="1" x14ac:dyDescent="0.2">
      <c r="A29" s="114" t="s">
        <v>13</v>
      </c>
      <c r="B29" s="115" t="s">
        <v>386</v>
      </c>
      <c r="C29" s="114" t="s">
        <v>387</v>
      </c>
      <c r="D29" s="116">
        <f>SUM(E29,+L29)</f>
        <v>1851859</v>
      </c>
      <c r="E29" s="116">
        <f>+SUM(F29:I29,K29)</f>
        <v>367016</v>
      </c>
      <c r="F29" s="116">
        <v>594</v>
      </c>
      <c r="G29" s="116">
        <v>0</v>
      </c>
      <c r="H29" s="116">
        <v>0</v>
      </c>
      <c r="I29" s="116">
        <v>220888</v>
      </c>
      <c r="J29" s="116"/>
      <c r="K29" s="116">
        <v>145534</v>
      </c>
      <c r="L29" s="116">
        <v>1484843</v>
      </c>
      <c r="M29" s="116">
        <f>SUM(N29,+U29)</f>
        <v>164385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164385</v>
      </c>
      <c r="V29" s="116">
        <f>+SUM(D29,M29)</f>
        <v>2016244</v>
      </c>
      <c r="W29" s="116">
        <f>+SUM(E29,N29)</f>
        <v>367016</v>
      </c>
      <c r="X29" s="116">
        <f>+SUM(F29,O29)</f>
        <v>594</v>
      </c>
      <c r="Y29" s="116">
        <f>+SUM(G29,P29)</f>
        <v>0</v>
      </c>
      <c r="Z29" s="116">
        <f>+SUM(H29,Q29)</f>
        <v>0</v>
      </c>
      <c r="AA29" s="116">
        <f>+SUM(I29,R29)</f>
        <v>220888</v>
      </c>
      <c r="AB29" s="116">
        <f>+SUM(J29,S29)</f>
        <v>0</v>
      </c>
      <c r="AC29" s="116">
        <f>+SUM(K29,T29)</f>
        <v>145534</v>
      </c>
      <c r="AD29" s="116">
        <f>+SUM(L29,U29)</f>
        <v>1649228</v>
      </c>
      <c r="AE29" s="205" t="s">
        <v>325</v>
      </c>
    </row>
    <row r="30" spans="1:31" ht="13.5" customHeight="1" x14ac:dyDescent="0.2">
      <c r="A30" s="114" t="s">
        <v>13</v>
      </c>
      <c r="B30" s="115" t="s">
        <v>390</v>
      </c>
      <c r="C30" s="114" t="s">
        <v>391</v>
      </c>
      <c r="D30" s="116">
        <f>SUM(E30,+L30)</f>
        <v>1833358</v>
      </c>
      <c r="E30" s="116">
        <f>+SUM(F30:I30,K30)</f>
        <v>501019</v>
      </c>
      <c r="F30" s="116">
        <v>0</v>
      </c>
      <c r="G30" s="116">
        <v>0</v>
      </c>
      <c r="H30" s="116">
        <v>296300</v>
      </c>
      <c r="I30" s="116">
        <v>166980</v>
      </c>
      <c r="J30" s="116"/>
      <c r="K30" s="116">
        <v>37739</v>
      </c>
      <c r="L30" s="116">
        <v>1332339</v>
      </c>
      <c r="M30" s="116">
        <f>SUM(N30,+U30)</f>
        <v>24327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24327</v>
      </c>
      <c r="V30" s="116">
        <f>+SUM(D30,M30)</f>
        <v>1857685</v>
      </c>
      <c r="W30" s="116">
        <f>+SUM(E30,N30)</f>
        <v>501019</v>
      </c>
      <c r="X30" s="116">
        <f>+SUM(F30,O30)</f>
        <v>0</v>
      </c>
      <c r="Y30" s="116">
        <f>+SUM(G30,P30)</f>
        <v>0</v>
      </c>
      <c r="Z30" s="116">
        <f>+SUM(H30,Q30)</f>
        <v>296300</v>
      </c>
      <c r="AA30" s="116">
        <f>+SUM(I30,R30)</f>
        <v>166980</v>
      </c>
      <c r="AB30" s="116">
        <f>+SUM(J30,S30)</f>
        <v>0</v>
      </c>
      <c r="AC30" s="116">
        <f>+SUM(K30,T30)</f>
        <v>37739</v>
      </c>
      <c r="AD30" s="116">
        <f>+SUM(L30,U30)</f>
        <v>1356666</v>
      </c>
      <c r="AE30" s="205" t="s">
        <v>325</v>
      </c>
    </row>
    <row r="31" spans="1:31" ht="13.5" customHeight="1" x14ac:dyDescent="0.2">
      <c r="A31" s="114" t="s">
        <v>13</v>
      </c>
      <c r="B31" s="115" t="s">
        <v>396</v>
      </c>
      <c r="C31" s="114" t="s">
        <v>397</v>
      </c>
      <c r="D31" s="116">
        <f>SUM(E31,+L31)</f>
        <v>957640</v>
      </c>
      <c r="E31" s="116">
        <f>+SUM(F31:I31,K31)</f>
        <v>54423</v>
      </c>
      <c r="F31" s="116">
        <v>0</v>
      </c>
      <c r="G31" s="116">
        <v>0</v>
      </c>
      <c r="H31" s="116">
        <v>0</v>
      </c>
      <c r="I31" s="116">
        <v>11904</v>
      </c>
      <c r="J31" s="116"/>
      <c r="K31" s="116">
        <v>42519</v>
      </c>
      <c r="L31" s="116">
        <v>903217</v>
      </c>
      <c r="M31" s="116">
        <f>SUM(N31,+U31)</f>
        <v>13253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13253</v>
      </c>
      <c r="V31" s="116">
        <f>+SUM(D31,M31)</f>
        <v>970893</v>
      </c>
      <c r="W31" s="116">
        <f>+SUM(E31,N31)</f>
        <v>54423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11904</v>
      </c>
      <c r="AB31" s="116">
        <f>+SUM(J31,S31)</f>
        <v>0</v>
      </c>
      <c r="AC31" s="116">
        <f>+SUM(K31,T31)</f>
        <v>42519</v>
      </c>
      <c r="AD31" s="116">
        <f>+SUM(L31,U31)</f>
        <v>916470</v>
      </c>
      <c r="AE31" s="205" t="s">
        <v>325</v>
      </c>
    </row>
    <row r="32" spans="1:31" ht="13.5" customHeight="1" x14ac:dyDescent="0.2">
      <c r="A32" s="114" t="s">
        <v>13</v>
      </c>
      <c r="B32" s="115" t="s">
        <v>400</v>
      </c>
      <c r="C32" s="114" t="s">
        <v>401</v>
      </c>
      <c r="D32" s="116">
        <f>SUM(E32,+L32)</f>
        <v>1305389</v>
      </c>
      <c r="E32" s="116">
        <f>+SUM(F32:I32,K32)</f>
        <v>101784</v>
      </c>
      <c r="F32" s="116">
        <v>0</v>
      </c>
      <c r="G32" s="116">
        <v>0</v>
      </c>
      <c r="H32" s="116">
        <v>0</v>
      </c>
      <c r="I32" s="116">
        <v>101769</v>
      </c>
      <c r="J32" s="116"/>
      <c r="K32" s="116">
        <v>15</v>
      </c>
      <c r="L32" s="116">
        <v>1203605</v>
      </c>
      <c r="M32" s="116">
        <f>SUM(N32,+U32)</f>
        <v>22499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22499</v>
      </c>
      <c r="V32" s="116">
        <f>+SUM(D32,M32)</f>
        <v>1327888</v>
      </c>
      <c r="W32" s="116">
        <f>+SUM(E32,N32)</f>
        <v>101784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101769</v>
      </c>
      <c r="AB32" s="116">
        <f>+SUM(J32,S32)</f>
        <v>0</v>
      </c>
      <c r="AC32" s="116">
        <f>+SUM(K32,T32)</f>
        <v>15</v>
      </c>
      <c r="AD32" s="116">
        <f>+SUM(L32,U32)</f>
        <v>1226104</v>
      </c>
      <c r="AE32" s="205" t="s">
        <v>325</v>
      </c>
    </row>
    <row r="33" spans="1:31" ht="13.5" customHeight="1" x14ac:dyDescent="0.2">
      <c r="A33" s="114" t="s">
        <v>13</v>
      </c>
      <c r="B33" s="115" t="s">
        <v>402</v>
      </c>
      <c r="C33" s="114" t="s">
        <v>403</v>
      </c>
      <c r="D33" s="116">
        <f>SUM(E33,+L33)</f>
        <v>1999803</v>
      </c>
      <c r="E33" s="116">
        <f>+SUM(F33:I33,K33)</f>
        <v>25024</v>
      </c>
      <c r="F33" s="116">
        <v>0</v>
      </c>
      <c r="G33" s="116">
        <v>0</v>
      </c>
      <c r="H33" s="116">
        <v>0</v>
      </c>
      <c r="I33" s="116">
        <v>25024</v>
      </c>
      <c r="J33" s="116"/>
      <c r="K33" s="116">
        <v>0</v>
      </c>
      <c r="L33" s="116">
        <v>1974779</v>
      </c>
      <c r="M33" s="116">
        <f>SUM(N33,+U33)</f>
        <v>30808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30808</v>
      </c>
      <c r="V33" s="116">
        <f>+SUM(D33,M33)</f>
        <v>2030611</v>
      </c>
      <c r="W33" s="116">
        <f>+SUM(E33,N33)</f>
        <v>25024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25024</v>
      </c>
      <c r="AB33" s="116">
        <f>+SUM(J33,S33)</f>
        <v>0</v>
      </c>
      <c r="AC33" s="116">
        <f>+SUM(K33,T33)</f>
        <v>0</v>
      </c>
      <c r="AD33" s="116">
        <f>+SUM(L33,U33)</f>
        <v>2005587</v>
      </c>
      <c r="AE33" s="205" t="s">
        <v>325</v>
      </c>
    </row>
    <row r="34" spans="1:31" ht="13.5" customHeight="1" x14ac:dyDescent="0.2">
      <c r="A34" s="114" t="s">
        <v>13</v>
      </c>
      <c r="B34" s="115" t="s">
        <v>404</v>
      </c>
      <c r="C34" s="114" t="s">
        <v>405</v>
      </c>
      <c r="D34" s="116">
        <f>SUM(E34,+L34)</f>
        <v>1222434</v>
      </c>
      <c r="E34" s="116">
        <f>+SUM(F34:I34,K34)</f>
        <v>107122</v>
      </c>
      <c r="F34" s="116">
        <v>0</v>
      </c>
      <c r="G34" s="116">
        <v>0</v>
      </c>
      <c r="H34" s="116">
        <v>0</v>
      </c>
      <c r="I34" s="116">
        <v>67909</v>
      </c>
      <c r="J34" s="116"/>
      <c r="K34" s="116">
        <v>39213</v>
      </c>
      <c r="L34" s="116">
        <v>1115312</v>
      </c>
      <c r="M34" s="116">
        <f>SUM(N34,+U34)</f>
        <v>61879</v>
      </c>
      <c r="N34" s="116">
        <f>+SUM(O34:R34,T34)</f>
        <v>2985</v>
      </c>
      <c r="O34" s="116">
        <v>0</v>
      </c>
      <c r="P34" s="116">
        <v>0</v>
      </c>
      <c r="Q34" s="116">
        <v>0</v>
      </c>
      <c r="R34" s="116">
        <v>2985</v>
      </c>
      <c r="S34" s="116"/>
      <c r="T34" s="116">
        <v>0</v>
      </c>
      <c r="U34" s="116">
        <v>58894</v>
      </c>
      <c r="V34" s="116">
        <f>+SUM(D34,M34)</f>
        <v>1284313</v>
      </c>
      <c r="W34" s="116">
        <f>+SUM(E34,N34)</f>
        <v>110107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70894</v>
      </c>
      <c r="AB34" s="116">
        <f>+SUM(J34,S34)</f>
        <v>0</v>
      </c>
      <c r="AC34" s="116">
        <f>+SUM(K34,T34)</f>
        <v>39213</v>
      </c>
      <c r="AD34" s="116">
        <f>+SUM(L34,U34)</f>
        <v>1174206</v>
      </c>
      <c r="AE34" s="205" t="s">
        <v>325</v>
      </c>
    </row>
    <row r="35" spans="1:31" ht="13.5" customHeight="1" x14ac:dyDescent="0.2">
      <c r="A35" s="114" t="s">
        <v>13</v>
      </c>
      <c r="B35" s="115" t="s">
        <v>406</v>
      </c>
      <c r="C35" s="114" t="s">
        <v>407</v>
      </c>
      <c r="D35" s="116">
        <f>SUM(E35,+L35)</f>
        <v>1897838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1897838</v>
      </c>
      <c r="M35" s="116">
        <f>SUM(N35,+U35)</f>
        <v>348577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348577</v>
      </c>
      <c r="V35" s="116">
        <f>+SUM(D35,M35)</f>
        <v>2246415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2246415</v>
      </c>
      <c r="AE35" s="205" t="s">
        <v>325</v>
      </c>
    </row>
    <row r="36" spans="1:31" ht="13.5" customHeight="1" x14ac:dyDescent="0.2">
      <c r="A36" s="114" t="s">
        <v>13</v>
      </c>
      <c r="B36" s="115" t="s">
        <v>410</v>
      </c>
      <c r="C36" s="114" t="s">
        <v>411</v>
      </c>
      <c r="D36" s="116">
        <f>SUM(E36,+L36)</f>
        <v>826146</v>
      </c>
      <c r="E36" s="116">
        <f>+SUM(F36:I36,K36)</f>
        <v>19521</v>
      </c>
      <c r="F36" s="116">
        <v>0</v>
      </c>
      <c r="G36" s="116">
        <v>0</v>
      </c>
      <c r="H36" s="116">
        <v>0</v>
      </c>
      <c r="I36" s="116">
        <v>12208</v>
      </c>
      <c r="J36" s="116"/>
      <c r="K36" s="116">
        <v>7313</v>
      </c>
      <c r="L36" s="116">
        <v>806625</v>
      </c>
      <c r="M36" s="116">
        <f>SUM(N36,+U36)</f>
        <v>65858</v>
      </c>
      <c r="N36" s="116">
        <f>+SUM(O36:R36,T36)</f>
        <v>1274</v>
      </c>
      <c r="O36" s="116">
        <v>0</v>
      </c>
      <c r="P36" s="116">
        <v>0</v>
      </c>
      <c r="Q36" s="116">
        <v>0</v>
      </c>
      <c r="R36" s="116">
        <v>1274</v>
      </c>
      <c r="S36" s="116"/>
      <c r="T36" s="116">
        <v>0</v>
      </c>
      <c r="U36" s="116">
        <v>64584</v>
      </c>
      <c r="V36" s="116">
        <f>+SUM(D36,M36)</f>
        <v>892004</v>
      </c>
      <c r="W36" s="116">
        <f>+SUM(E36,N36)</f>
        <v>20795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13482</v>
      </c>
      <c r="AB36" s="116">
        <f>+SUM(J36,S36)</f>
        <v>0</v>
      </c>
      <c r="AC36" s="116">
        <f>+SUM(K36,T36)</f>
        <v>7313</v>
      </c>
      <c r="AD36" s="116">
        <f>+SUM(L36,U36)</f>
        <v>871209</v>
      </c>
      <c r="AE36" s="205" t="s">
        <v>325</v>
      </c>
    </row>
    <row r="37" spans="1:31" ht="13.5" customHeight="1" x14ac:dyDescent="0.2">
      <c r="A37" s="114" t="s">
        <v>13</v>
      </c>
      <c r="B37" s="115" t="s">
        <v>412</v>
      </c>
      <c r="C37" s="114" t="s">
        <v>413</v>
      </c>
      <c r="D37" s="116">
        <f>SUM(E37,+L37)</f>
        <v>927967</v>
      </c>
      <c r="E37" s="116">
        <f>+SUM(F37:I37,K37)</f>
        <v>120062</v>
      </c>
      <c r="F37" s="116">
        <v>0</v>
      </c>
      <c r="G37" s="116">
        <v>0</v>
      </c>
      <c r="H37" s="116">
        <v>0</v>
      </c>
      <c r="I37" s="116">
        <v>7047</v>
      </c>
      <c r="J37" s="116"/>
      <c r="K37" s="116">
        <v>113015</v>
      </c>
      <c r="L37" s="116">
        <v>807905</v>
      </c>
      <c r="M37" s="116">
        <f>SUM(N37,+U37)</f>
        <v>42693</v>
      </c>
      <c r="N37" s="116">
        <f>+SUM(O37:R37,T37)</f>
        <v>7183</v>
      </c>
      <c r="O37" s="116">
        <v>0</v>
      </c>
      <c r="P37" s="116">
        <v>0</v>
      </c>
      <c r="Q37" s="116">
        <v>0</v>
      </c>
      <c r="R37" s="116">
        <v>7183</v>
      </c>
      <c r="S37" s="116"/>
      <c r="T37" s="116">
        <v>0</v>
      </c>
      <c r="U37" s="116">
        <v>35510</v>
      </c>
      <c r="V37" s="116">
        <f>+SUM(D37,M37)</f>
        <v>970660</v>
      </c>
      <c r="W37" s="116">
        <f>+SUM(E37,N37)</f>
        <v>127245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14230</v>
      </c>
      <c r="AB37" s="116">
        <f>+SUM(J37,S37)</f>
        <v>0</v>
      </c>
      <c r="AC37" s="116">
        <f>+SUM(K37,T37)</f>
        <v>113015</v>
      </c>
      <c r="AD37" s="116">
        <f>+SUM(L37,U37)</f>
        <v>843415</v>
      </c>
      <c r="AE37" s="205" t="s">
        <v>325</v>
      </c>
    </row>
    <row r="38" spans="1:31" ht="13.5" customHeight="1" x14ac:dyDescent="0.2">
      <c r="A38" s="114" t="s">
        <v>13</v>
      </c>
      <c r="B38" s="115" t="s">
        <v>414</v>
      </c>
      <c r="C38" s="114" t="s">
        <v>415</v>
      </c>
      <c r="D38" s="116">
        <f>SUM(E38,+L38)</f>
        <v>1346277</v>
      </c>
      <c r="E38" s="116">
        <f>+SUM(F38:I38,K38)</f>
        <v>32965</v>
      </c>
      <c r="F38" s="116">
        <v>0</v>
      </c>
      <c r="G38" s="116">
        <v>0</v>
      </c>
      <c r="H38" s="116">
        <v>0</v>
      </c>
      <c r="I38" s="116">
        <v>10648</v>
      </c>
      <c r="J38" s="116"/>
      <c r="K38" s="116">
        <v>22317</v>
      </c>
      <c r="L38" s="116">
        <v>1313312</v>
      </c>
      <c r="M38" s="116">
        <f>SUM(N38,+U38)</f>
        <v>42907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42907</v>
      </c>
      <c r="V38" s="116">
        <f>+SUM(D38,M38)</f>
        <v>1389184</v>
      </c>
      <c r="W38" s="116">
        <f>+SUM(E38,N38)</f>
        <v>32965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10648</v>
      </c>
      <c r="AB38" s="116">
        <f>+SUM(J38,S38)</f>
        <v>0</v>
      </c>
      <c r="AC38" s="116">
        <f>+SUM(K38,T38)</f>
        <v>22317</v>
      </c>
      <c r="AD38" s="116">
        <f>+SUM(L38,U38)</f>
        <v>1356219</v>
      </c>
      <c r="AE38" s="205" t="s">
        <v>325</v>
      </c>
    </row>
    <row r="39" spans="1:31" ht="13.5" customHeight="1" x14ac:dyDescent="0.2">
      <c r="A39" s="114" t="s">
        <v>13</v>
      </c>
      <c r="B39" s="115" t="s">
        <v>418</v>
      </c>
      <c r="C39" s="114" t="s">
        <v>419</v>
      </c>
      <c r="D39" s="116">
        <f>SUM(E39,+L39)</f>
        <v>1158022</v>
      </c>
      <c r="E39" s="116">
        <f>+SUM(F39:I39,K39)</f>
        <v>85023</v>
      </c>
      <c r="F39" s="116">
        <v>0</v>
      </c>
      <c r="G39" s="116">
        <v>0</v>
      </c>
      <c r="H39" s="116">
        <v>0</v>
      </c>
      <c r="I39" s="116">
        <v>24704</v>
      </c>
      <c r="J39" s="116"/>
      <c r="K39" s="116">
        <v>60319</v>
      </c>
      <c r="L39" s="116">
        <v>1072999</v>
      </c>
      <c r="M39" s="116">
        <f>SUM(N39,+U39)</f>
        <v>55675</v>
      </c>
      <c r="N39" s="116">
        <f>+SUM(O39:R39,T39)</f>
        <v>13297</v>
      </c>
      <c r="O39" s="116">
        <v>1774</v>
      </c>
      <c r="P39" s="116">
        <v>1000</v>
      </c>
      <c r="Q39" s="116">
        <v>0</v>
      </c>
      <c r="R39" s="116">
        <v>10523</v>
      </c>
      <c r="S39" s="116"/>
      <c r="T39" s="116">
        <v>0</v>
      </c>
      <c r="U39" s="116">
        <v>42378</v>
      </c>
      <c r="V39" s="116">
        <f>+SUM(D39,M39)</f>
        <v>1213697</v>
      </c>
      <c r="W39" s="116">
        <f>+SUM(E39,N39)</f>
        <v>98320</v>
      </c>
      <c r="X39" s="116">
        <f>+SUM(F39,O39)</f>
        <v>1774</v>
      </c>
      <c r="Y39" s="116">
        <f>+SUM(G39,P39)</f>
        <v>1000</v>
      </c>
      <c r="Z39" s="116">
        <f>+SUM(H39,Q39)</f>
        <v>0</v>
      </c>
      <c r="AA39" s="116">
        <f>+SUM(I39,R39)</f>
        <v>35227</v>
      </c>
      <c r="AB39" s="116">
        <f>+SUM(J39,S39)</f>
        <v>0</v>
      </c>
      <c r="AC39" s="116">
        <f>+SUM(K39,T39)</f>
        <v>60319</v>
      </c>
      <c r="AD39" s="116">
        <f>+SUM(L39,U39)</f>
        <v>1115377</v>
      </c>
      <c r="AE39" s="205" t="s">
        <v>325</v>
      </c>
    </row>
    <row r="40" spans="1:31" ht="13.5" customHeight="1" x14ac:dyDescent="0.2">
      <c r="A40" s="114" t="s">
        <v>13</v>
      </c>
      <c r="B40" s="115" t="s">
        <v>420</v>
      </c>
      <c r="C40" s="114" t="s">
        <v>421</v>
      </c>
      <c r="D40" s="116">
        <f>SUM(E40,+L40)</f>
        <v>508512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508512</v>
      </c>
      <c r="M40" s="116">
        <f>SUM(N40,+U40)</f>
        <v>51558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51558</v>
      </c>
      <c r="V40" s="116">
        <f>+SUM(D40,M40)</f>
        <v>560070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560070</v>
      </c>
      <c r="AE40" s="205" t="s">
        <v>325</v>
      </c>
    </row>
    <row r="41" spans="1:31" ht="13.5" customHeight="1" x14ac:dyDescent="0.2">
      <c r="A41" s="114" t="s">
        <v>13</v>
      </c>
      <c r="B41" s="115" t="s">
        <v>424</v>
      </c>
      <c r="C41" s="114" t="s">
        <v>425</v>
      </c>
      <c r="D41" s="116">
        <f>SUM(E41,+L41)</f>
        <v>1318351</v>
      </c>
      <c r="E41" s="116">
        <f>+SUM(F41:I41,K41)</f>
        <v>187207</v>
      </c>
      <c r="F41" s="116">
        <v>0</v>
      </c>
      <c r="G41" s="116">
        <v>0</v>
      </c>
      <c r="H41" s="116">
        <v>0</v>
      </c>
      <c r="I41" s="116">
        <v>117184</v>
      </c>
      <c r="J41" s="116"/>
      <c r="K41" s="116">
        <v>70023</v>
      </c>
      <c r="L41" s="116">
        <v>1131144</v>
      </c>
      <c r="M41" s="116">
        <f>SUM(N41,+U41)</f>
        <v>107316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107316</v>
      </c>
      <c r="V41" s="116">
        <f>+SUM(D41,M41)</f>
        <v>1425667</v>
      </c>
      <c r="W41" s="116">
        <f>+SUM(E41,N41)</f>
        <v>187207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117184</v>
      </c>
      <c r="AB41" s="116">
        <f>+SUM(J41,S41)</f>
        <v>0</v>
      </c>
      <c r="AC41" s="116">
        <f>+SUM(K41,T41)</f>
        <v>70023</v>
      </c>
      <c r="AD41" s="116">
        <f>+SUM(L41,U41)</f>
        <v>1238460</v>
      </c>
      <c r="AE41" s="205" t="s">
        <v>325</v>
      </c>
    </row>
    <row r="42" spans="1:31" ht="13.5" customHeight="1" x14ac:dyDescent="0.2">
      <c r="A42" s="114" t="s">
        <v>13</v>
      </c>
      <c r="B42" s="115" t="s">
        <v>428</v>
      </c>
      <c r="C42" s="114" t="s">
        <v>429</v>
      </c>
      <c r="D42" s="116">
        <f>SUM(E42,+L42)</f>
        <v>823005</v>
      </c>
      <c r="E42" s="116">
        <f>+SUM(F42:I42,K42)</f>
        <v>103702</v>
      </c>
      <c r="F42" s="116">
        <v>869</v>
      </c>
      <c r="G42" s="116">
        <v>0</v>
      </c>
      <c r="H42" s="116">
        <v>0</v>
      </c>
      <c r="I42" s="116">
        <v>102833</v>
      </c>
      <c r="J42" s="116"/>
      <c r="K42" s="116">
        <v>0</v>
      </c>
      <c r="L42" s="116">
        <v>719303</v>
      </c>
      <c r="M42" s="116">
        <f>SUM(N42,+U42)</f>
        <v>177439</v>
      </c>
      <c r="N42" s="116">
        <f>+SUM(O42:R42,T42)</f>
        <v>74455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74455</v>
      </c>
      <c r="U42" s="116">
        <v>102984</v>
      </c>
      <c r="V42" s="116">
        <f>+SUM(D42,M42)</f>
        <v>1000444</v>
      </c>
      <c r="W42" s="116">
        <f>+SUM(E42,N42)</f>
        <v>178157</v>
      </c>
      <c r="X42" s="116">
        <f>+SUM(F42,O42)</f>
        <v>869</v>
      </c>
      <c r="Y42" s="116">
        <f>+SUM(G42,P42)</f>
        <v>0</v>
      </c>
      <c r="Z42" s="116">
        <f>+SUM(H42,Q42)</f>
        <v>0</v>
      </c>
      <c r="AA42" s="116">
        <f>+SUM(I42,R42)</f>
        <v>102833</v>
      </c>
      <c r="AB42" s="116">
        <f>+SUM(J42,S42)</f>
        <v>0</v>
      </c>
      <c r="AC42" s="116">
        <f>+SUM(K42,T42)</f>
        <v>74455</v>
      </c>
      <c r="AD42" s="116">
        <f>+SUM(L42,U42)</f>
        <v>822287</v>
      </c>
      <c r="AE42" s="205" t="s">
        <v>325</v>
      </c>
    </row>
    <row r="43" spans="1:31" ht="13.5" customHeight="1" x14ac:dyDescent="0.2">
      <c r="A43" s="114" t="s">
        <v>13</v>
      </c>
      <c r="B43" s="115" t="s">
        <v>430</v>
      </c>
      <c r="C43" s="114" t="s">
        <v>431</v>
      </c>
      <c r="D43" s="116">
        <f>SUM(E43,+L43)</f>
        <v>501799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501799</v>
      </c>
      <c r="M43" s="116">
        <f>SUM(N43,+U43)</f>
        <v>53670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53670</v>
      </c>
      <c r="V43" s="116">
        <f>+SUM(D43,M43)</f>
        <v>555469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555469</v>
      </c>
      <c r="AE43" s="205" t="s">
        <v>325</v>
      </c>
    </row>
    <row r="44" spans="1:31" ht="13.5" customHeight="1" x14ac:dyDescent="0.2">
      <c r="A44" s="114" t="s">
        <v>13</v>
      </c>
      <c r="B44" s="115" t="s">
        <v>434</v>
      </c>
      <c r="C44" s="114" t="s">
        <v>435</v>
      </c>
      <c r="D44" s="116">
        <f>SUM(E44,+L44)</f>
        <v>895309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895309</v>
      </c>
      <c r="M44" s="116">
        <f>SUM(N44,+U44)</f>
        <v>65246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65246</v>
      </c>
      <c r="V44" s="116">
        <f>+SUM(D44,M44)</f>
        <v>960555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960555</v>
      </c>
      <c r="AE44" s="205" t="s">
        <v>325</v>
      </c>
    </row>
    <row r="45" spans="1:31" ht="13.5" customHeight="1" x14ac:dyDescent="0.2">
      <c r="A45" s="114" t="s">
        <v>13</v>
      </c>
      <c r="B45" s="115" t="s">
        <v>436</v>
      </c>
      <c r="C45" s="114" t="s">
        <v>437</v>
      </c>
      <c r="D45" s="116">
        <f>SUM(E45,+L45)</f>
        <v>652009</v>
      </c>
      <c r="E45" s="116">
        <f>+SUM(F45:I45,K45)</f>
        <v>128333</v>
      </c>
      <c r="F45" s="116">
        <v>22</v>
      </c>
      <c r="G45" s="116">
        <v>0</v>
      </c>
      <c r="H45" s="116">
        <v>13700</v>
      </c>
      <c r="I45" s="116">
        <v>13451</v>
      </c>
      <c r="J45" s="116"/>
      <c r="K45" s="116">
        <v>101160</v>
      </c>
      <c r="L45" s="116">
        <v>523676</v>
      </c>
      <c r="M45" s="116">
        <f>SUM(N45,+U45)</f>
        <v>35721</v>
      </c>
      <c r="N45" s="116">
        <f>+SUM(O45:R45,T45)</f>
        <v>2025</v>
      </c>
      <c r="O45" s="116">
        <v>0</v>
      </c>
      <c r="P45" s="116">
        <v>0</v>
      </c>
      <c r="Q45" s="116">
        <v>0</v>
      </c>
      <c r="R45" s="116">
        <v>2025</v>
      </c>
      <c r="S45" s="116"/>
      <c r="T45" s="116">
        <v>0</v>
      </c>
      <c r="U45" s="116">
        <v>33696</v>
      </c>
      <c r="V45" s="116">
        <f>+SUM(D45,M45)</f>
        <v>687730</v>
      </c>
      <c r="W45" s="116">
        <f>+SUM(E45,N45)</f>
        <v>130358</v>
      </c>
      <c r="X45" s="116">
        <f>+SUM(F45,O45)</f>
        <v>22</v>
      </c>
      <c r="Y45" s="116">
        <f>+SUM(G45,P45)</f>
        <v>0</v>
      </c>
      <c r="Z45" s="116">
        <f>+SUM(H45,Q45)</f>
        <v>13700</v>
      </c>
      <c r="AA45" s="116">
        <f>+SUM(I45,R45)</f>
        <v>15476</v>
      </c>
      <c r="AB45" s="116">
        <f>+SUM(J45,S45)</f>
        <v>0</v>
      </c>
      <c r="AC45" s="116">
        <f>+SUM(K45,T45)</f>
        <v>101160</v>
      </c>
      <c r="AD45" s="116">
        <f>+SUM(L45,U45)</f>
        <v>557372</v>
      </c>
      <c r="AE45" s="205" t="s">
        <v>325</v>
      </c>
    </row>
    <row r="46" spans="1:31" ht="13.5" customHeight="1" x14ac:dyDescent="0.2">
      <c r="A46" s="114" t="s">
        <v>13</v>
      </c>
      <c r="B46" s="115" t="s">
        <v>438</v>
      </c>
      <c r="C46" s="114" t="s">
        <v>439</v>
      </c>
      <c r="D46" s="116">
        <f>SUM(E46,+L46)</f>
        <v>1623580</v>
      </c>
      <c r="E46" s="116">
        <f>+SUM(F46:I46,K46)</f>
        <v>607765</v>
      </c>
      <c r="F46" s="116">
        <v>0</v>
      </c>
      <c r="G46" s="116">
        <v>0</v>
      </c>
      <c r="H46" s="116">
        <v>0</v>
      </c>
      <c r="I46" s="116">
        <v>196476</v>
      </c>
      <c r="J46" s="116"/>
      <c r="K46" s="116">
        <v>411289</v>
      </c>
      <c r="L46" s="116">
        <v>1015815</v>
      </c>
      <c r="M46" s="116">
        <f>SUM(N46,+U46)</f>
        <v>69167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69167</v>
      </c>
      <c r="V46" s="116">
        <f>+SUM(D46,M46)</f>
        <v>1692747</v>
      </c>
      <c r="W46" s="116">
        <f>+SUM(E46,N46)</f>
        <v>607765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196476</v>
      </c>
      <c r="AB46" s="116">
        <f>+SUM(J46,S46)</f>
        <v>0</v>
      </c>
      <c r="AC46" s="116">
        <f>+SUM(K46,T46)</f>
        <v>411289</v>
      </c>
      <c r="AD46" s="116">
        <f>+SUM(L46,U46)</f>
        <v>1084982</v>
      </c>
      <c r="AE46" s="205" t="s">
        <v>325</v>
      </c>
    </row>
    <row r="47" spans="1:31" ht="13.5" customHeight="1" x14ac:dyDescent="0.2">
      <c r="A47" s="114" t="s">
        <v>13</v>
      </c>
      <c r="B47" s="115" t="s">
        <v>441</v>
      </c>
      <c r="C47" s="114" t="s">
        <v>442</v>
      </c>
      <c r="D47" s="116">
        <f>SUM(E47,+L47)</f>
        <v>446191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446191</v>
      </c>
      <c r="M47" s="116">
        <f>SUM(N47,+U47)</f>
        <v>45245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45245</v>
      </c>
      <c r="V47" s="116">
        <f>+SUM(D47,M47)</f>
        <v>491436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491436</v>
      </c>
      <c r="AE47" s="205" t="s">
        <v>325</v>
      </c>
    </row>
    <row r="48" spans="1:31" ht="13.5" customHeight="1" x14ac:dyDescent="0.2">
      <c r="A48" s="114" t="s">
        <v>13</v>
      </c>
      <c r="B48" s="115" t="s">
        <v>443</v>
      </c>
      <c r="C48" s="114" t="s">
        <v>444</v>
      </c>
      <c r="D48" s="116">
        <f>SUM(E48,+L48)</f>
        <v>789122</v>
      </c>
      <c r="E48" s="116">
        <f>+SUM(F48:I48,K48)</f>
        <v>114960</v>
      </c>
      <c r="F48" s="116">
        <v>28691</v>
      </c>
      <c r="G48" s="116">
        <v>0</v>
      </c>
      <c r="H48" s="116">
        <v>0</v>
      </c>
      <c r="I48" s="116">
        <v>64751</v>
      </c>
      <c r="J48" s="116"/>
      <c r="K48" s="116">
        <v>21518</v>
      </c>
      <c r="L48" s="116">
        <v>674162</v>
      </c>
      <c r="M48" s="116">
        <f>SUM(N48,+U48)</f>
        <v>43224</v>
      </c>
      <c r="N48" s="116">
        <f>+SUM(O48:R48,T48)</f>
        <v>2815</v>
      </c>
      <c r="O48" s="116">
        <v>0</v>
      </c>
      <c r="P48" s="116">
        <v>0</v>
      </c>
      <c r="Q48" s="116">
        <v>0</v>
      </c>
      <c r="R48" s="116">
        <v>2813</v>
      </c>
      <c r="S48" s="116"/>
      <c r="T48" s="116">
        <v>2</v>
      </c>
      <c r="U48" s="116">
        <v>40409</v>
      </c>
      <c r="V48" s="116">
        <f>+SUM(D48,M48)</f>
        <v>832346</v>
      </c>
      <c r="W48" s="116">
        <f>+SUM(E48,N48)</f>
        <v>117775</v>
      </c>
      <c r="X48" s="116">
        <f>+SUM(F48,O48)</f>
        <v>28691</v>
      </c>
      <c r="Y48" s="116">
        <f>+SUM(G48,P48)</f>
        <v>0</v>
      </c>
      <c r="Z48" s="116">
        <f>+SUM(H48,Q48)</f>
        <v>0</v>
      </c>
      <c r="AA48" s="116">
        <f>+SUM(I48,R48)</f>
        <v>67564</v>
      </c>
      <c r="AB48" s="116">
        <f>+SUM(J48,S48)</f>
        <v>0</v>
      </c>
      <c r="AC48" s="116">
        <f>+SUM(K48,T48)</f>
        <v>21520</v>
      </c>
      <c r="AD48" s="116">
        <f>+SUM(L48,U48)</f>
        <v>714571</v>
      </c>
      <c r="AE48" s="205" t="s">
        <v>325</v>
      </c>
    </row>
    <row r="49" spans="1:31" ht="13.5" customHeight="1" x14ac:dyDescent="0.2">
      <c r="A49" s="114" t="s">
        <v>13</v>
      </c>
      <c r="B49" s="115" t="s">
        <v>445</v>
      </c>
      <c r="C49" s="114" t="s">
        <v>446</v>
      </c>
      <c r="D49" s="116">
        <f>SUM(E49,+L49)</f>
        <v>416011</v>
      </c>
      <c r="E49" s="116">
        <f>+SUM(F49:I49,K49)</f>
        <v>28898</v>
      </c>
      <c r="F49" s="116">
        <v>0</v>
      </c>
      <c r="G49" s="116">
        <v>0</v>
      </c>
      <c r="H49" s="116">
        <v>0</v>
      </c>
      <c r="I49" s="116">
        <v>1481</v>
      </c>
      <c r="J49" s="116"/>
      <c r="K49" s="116">
        <v>27417</v>
      </c>
      <c r="L49" s="116">
        <v>387113</v>
      </c>
      <c r="M49" s="116">
        <f>SUM(N49,+U49)</f>
        <v>26079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26079</v>
      </c>
      <c r="V49" s="116">
        <f>+SUM(D49,M49)</f>
        <v>442090</v>
      </c>
      <c r="W49" s="116">
        <f>+SUM(E49,N49)</f>
        <v>28898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1481</v>
      </c>
      <c r="AB49" s="116">
        <f>+SUM(J49,S49)</f>
        <v>0</v>
      </c>
      <c r="AC49" s="116">
        <f>+SUM(K49,T49)</f>
        <v>27417</v>
      </c>
      <c r="AD49" s="116">
        <f>+SUM(L49,U49)</f>
        <v>413192</v>
      </c>
      <c r="AE49" s="205" t="s">
        <v>325</v>
      </c>
    </row>
    <row r="50" spans="1:31" ht="13.5" customHeight="1" x14ac:dyDescent="0.2">
      <c r="A50" s="114" t="s">
        <v>13</v>
      </c>
      <c r="B50" s="115" t="s">
        <v>447</v>
      </c>
      <c r="C50" s="114" t="s">
        <v>448</v>
      </c>
      <c r="D50" s="116">
        <f>SUM(E50,+L50)</f>
        <v>275150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/>
      <c r="K50" s="116">
        <v>0</v>
      </c>
      <c r="L50" s="116">
        <v>275150</v>
      </c>
      <c r="M50" s="116">
        <f>SUM(N50,+U50)</f>
        <v>61619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61619</v>
      </c>
      <c r="V50" s="116">
        <f>+SUM(D50,M50)</f>
        <v>336769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6">
        <f>+SUM(J50,S50)</f>
        <v>0</v>
      </c>
      <c r="AC50" s="116">
        <f>+SUM(K50,T50)</f>
        <v>0</v>
      </c>
      <c r="AD50" s="116">
        <f>+SUM(L50,U50)</f>
        <v>336769</v>
      </c>
      <c r="AE50" s="205" t="s">
        <v>325</v>
      </c>
    </row>
    <row r="51" spans="1:31" ht="13.5" customHeight="1" x14ac:dyDescent="0.2">
      <c r="A51" s="114" t="s">
        <v>13</v>
      </c>
      <c r="B51" s="115" t="s">
        <v>449</v>
      </c>
      <c r="C51" s="114" t="s">
        <v>450</v>
      </c>
      <c r="D51" s="116">
        <f>SUM(E51,+L51)</f>
        <v>126896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126896</v>
      </c>
      <c r="M51" s="116">
        <f>SUM(N51,+U51)</f>
        <v>45334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45334</v>
      </c>
      <c r="V51" s="116">
        <f>+SUM(D51,M51)</f>
        <v>172230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172230</v>
      </c>
      <c r="AE51" s="205" t="s">
        <v>325</v>
      </c>
    </row>
    <row r="52" spans="1:31" ht="13.5" customHeight="1" x14ac:dyDescent="0.2">
      <c r="A52" s="114" t="s">
        <v>13</v>
      </c>
      <c r="B52" s="115" t="s">
        <v>451</v>
      </c>
      <c r="C52" s="114" t="s">
        <v>452</v>
      </c>
      <c r="D52" s="116">
        <f>SUM(E52,+L52)</f>
        <v>357998</v>
      </c>
      <c r="E52" s="116">
        <f>+SUM(F52:I52,K52)</f>
        <v>542</v>
      </c>
      <c r="F52" s="116">
        <v>0</v>
      </c>
      <c r="G52" s="116">
        <v>0</v>
      </c>
      <c r="H52" s="116">
        <v>0</v>
      </c>
      <c r="I52" s="116">
        <v>542</v>
      </c>
      <c r="J52" s="116"/>
      <c r="K52" s="116">
        <v>0</v>
      </c>
      <c r="L52" s="116">
        <v>357456</v>
      </c>
      <c r="M52" s="116">
        <f>SUM(N52,+U52)</f>
        <v>40692</v>
      </c>
      <c r="N52" s="116">
        <f>+SUM(O52:R52,T52)</f>
        <v>101</v>
      </c>
      <c r="O52" s="116">
        <v>0</v>
      </c>
      <c r="P52" s="116">
        <v>0</v>
      </c>
      <c r="Q52" s="116">
        <v>0</v>
      </c>
      <c r="R52" s="116">
        <v>101</v>
      </c>
      <c r="S52" s="116"/>
      <c r="T52" s="116">
        <v>0</v>
      </c>
      <c r="U52" s="116">
        <v>40591</v>
      </c>
      <c r="V52" s="116">
        <f>+SUM(D52,M52)</f>
        <v>398690</v>
      </c>
      <c r="W52" s="116">
        <f>+SUM(E52,N52)</f>
        <v>643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643</v>
      </c>
      <c r="AB52" s="116">
        <f>+SUM(J52,S52)</f>
        <v>0</v>
      </c>
      <c r="AC52" s="116">
        <f>+SUM(K52,T52)</f>
        <v>0</v>
      </c>
      <c r="AD52" s="116">
        <f>+SUM(L52,U52)</f>
        <v>398047</v>
      </c>
      <c r="AE52" s="205" t="s">
        <v>325</v>
      </c>
    </row>
    <row r="53" spans="1:31" ht="13.5" customHeight="1" x14ac:dyDescent="0.2">
      <c r="A53" s="114" t="s">
        <v>13</v>
      </c>
      <c r="B53" s="115" t="s">
        <v>455</v>
      </c>
      <c r="C53" s="114" t="s">
        <v>456</v>
      </c>
      <c r="D53" s="116">
        <f>SUM(E53,+L53)</f>
        <v>349635</v>
      </c>
      <c r="E53" s="116">
        <f>+SUM(F53:I53,K53)</f>
        <v>425</v>
      </c>
      <c r="F53" s="116">
        <v>0</v>
      </c>
      <c r="G53" s="116">
        <v>0</v>
      </c>
      <c r="H53" s="116">
        <v>0</v>
      </c>
      <c r="I53" s="116">
        <v>425</v>
      </c>
      <c r="J53" s="116"/>
      <c r="K53" s="116">
        <v>0</v>
      </c>
      <c r="L53" s="116">
        <v>349210</v>
      </c>
      <c r="M53" s="116">
        <f>SUM(N53,+U53)</f>
        <v>35718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35718</v>
      </c>
      <c r="V53" s="116">
        <f>+SUM(D53,M53)</f>
        <v>385353</v>
      </c>
      <c r="W53" s="116">
        <f>+SUM(E53,N53)</f>
        <v>425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425</v>
      </c>
      <c r="AB53" s="116">
        <f>+SUM(J53,S53)</f>
        <v>0</v>
      </c>
      <c r="AC53" s="116">
        <f>+SUM(K53,T53)</f>
        <v>0</v>
      </c>
      <c r="AD53" s="116">
        <f>+SUM(L53,U53)</f>
        <v>384928</v>
      </c>
      <c r="AE53" s="205" t="s">
        <v>325</v>
      </c>
    </row>
    <row r="54" spans="1:31" ht="13.5" customHeight="1" x14ac:dyDescent="0.2">
      <c r="A54" s="114" t="s">
        <v>13</v>
      </c>
      <c r="B54" s="115" t="s">
        <v>457</v>
      </c>
      <c r="C54" s="114" t="s">
        <v>458</v>
      </c>
      <c r="D54" s="116">
        <f>SUM(E54,+L54)</f>
        <v>557858</v>
      </c>
      <c r="E54" s="116">
        <f>+SUM(F54:I54,K54)</f>
        <v>1028</v>
      </c>
      <c r="F54" s="116">
        <v>0</v>
      </c>
      <c r="G54" s="116">
        <v>0</v>
      </c>
      <c r="H54" s="116">
        <v>0</v>
      </c>
      <c r="I54" s="116">
        <v>646</v>
      </c>
      <c r="J54" s="116"/>
      <c r="K54" s="116">
        <v>382</v>
      </c>
      <c r="L54" s="116">
        <v>556830</v>
      </c>
      <c r="M54" s="116">
        <f>SUM(N54,+U54)</f>
        <v>53140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53140</v>
      </c>
      <c r="V54" s="116">
        <f>+SUM(D54,M54)</f>
        <v>610998</v>
      </c>
      <c r="W54" s="116">
        <f>+SUM(E54,N54)</f>
        <v>1028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646</v>
      </c>
      <c r="AB54" s="116">
        <f>+SUM(J54,S54)</f>
        <v>0</v>
      </c>
      <c r="AC54" s="116">
        <f>+SUM(K54,T54)</f>
        <v>382</v>
      </c>
      <c r="AD54" s="116">
        <f>+SUM(L54,U54)</f>
        <v>609970</v>
      </c>
      <c r="AE54" s="205" t="s">
        <v>325</v>
      </c>
    </row>
    <row r="55" spans="1:31" ht="13.5" customHeight="1" x14ac:dyDescent="0.2">
      <c r="A55" s="114" t="s">
        <v>13</v>
      </c>
      <c r="B55" s="115" t="s">
        <v>459</v>
      </c>
      <c r="C55" s="114" t="s">
        <v>460</v>
      </c>
      <c r="D55" s="116">
        <f>SUM(E55,+L55)</f>
        <v>349483</v>
      </c>
      <c r="E55" s="116">
        <f>+SUM(F55:I55,K55)</f>
        <v>80984</v>
      </c>
      <c r="F55" s="116">
        <v>0</v>
      </c>
      <c r="G55" s="116">
        <v>0</v>
      </c>
      <c r="H55" s="116">
        <v>0</v>
      </c>
      <c r="I55" s="116">
        <v>63495</v>
      </c>
      <c r="J55" s="116"/>
      <c r="K55" s="116">
        <v>17489</v>
      </c>
      <c r="L55" s="116">
        <v>268499</v>
      </c>
      <c r="M55" s="116">
        <f>SUM(N55,+U55)</f>
        <v>72531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72531</v>
      </c>
      <c r="V55" s="116">
        <f>+SUM(D55,M55)</f>
        <v>422014</v>
      </c>
      <c r="W55" s="116">
        <f>+SUM(E55,N55)</f>
        <v>80984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63495</v>
      </c>
      <c r="AB55" s="116">
        <f>+SUM(J55,S55)</f>
        <v>0</v>
      </c>
      <c r="AC55" s="116">
        <f>+SUM(K55,T55)</f>
        <v>17489</v>
      </c>
      <c r="AD55" s="116">
        <f>+SUM(L55,U55)</f>
        <v>341030</v>
      </c>
      <c r="AE55" s="205" t="s">
        <v>325</v>
      </c>
    </row>
    <row r="56" spans="1:31" ht="13.5" customHeight="1" x14ac:dyDescent="0.2">
      <c r="A56" s="114" t="s">
        <v>13</v>
      </c>
      <c r="B56" s="115" t="s">
        <v>461</v>
      </c>
      <c r="C56" s="114" t="s">
        <v>462</v>
      </c>
      <c r="D56" s="116">
        <f>SUM(E56,+L56)</f>
        <v>184835</v>
      </c>
      <c r="E56" s="116">
        <f>+SUM(F56:I56,K56)</f>
        <v>11552</v>
      </c>
      <c r="F56" s="116">
        <v>0</v>
      </c>
      <c r="G56" s="116">
        <v>0</v>
      </c>
      <c r="H56" s="116">
        <v>0</v>
      </c>
      <c r="I56" s="116">
        <v>2837</v>
      </c>
      <c r="J56" s="116"/>
      <c r="K56" s="116">
        <v>8715</v>
      </c>
      <c r="L56" s="116">
        <v>173283</v>
      </c>
      <c r="M56" s="116">
        <f>SUM(N56,+U56)</f>
        <v>64353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64353</v>
      </c>
      <c r="V56" s="116">
        <f>+SUM(D56,M56)</f>
        <v>249188</v>
      </c>
      <c r="W56" s="116">
        <f>+SUM(E56,N56)</f>
        <v>11552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2837</v>
      </c>
      <c r="AB56" s="116">
        <f>+SUM(J56,S56)</f>
        <v>0</v>
      </c>
      <c r="AC56" s="116">
        <f>+SUM(K56,T56)</f>
        <v>8715</v>
      </c>
      <c r="AD56" s="116">
        <f>+SUM(L56,U56)</f>
        <v>237636</v>
      </c>
      <c r="AE56" s="205" t="s">
        <v>325</v>
      </c>
    </row>
    <row r="57" spans="1:31" ht="13.5" customHeight="1" x14ac:dyDescent="0.2">
      <c r="A57" s="114" t="s">
        <v>13</v>
      </c>
      <c r="B57" s="115" t="s">
        <v>463</v>
      </c>
      <c r="C57" s="114" t="s">
        <v>464</v>
      </c>
      <c r="D57" s="116">
        <f>SUM(E57,+L57)</f>
        <v>151520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151520</v>
      </c>
      <c r="M57" s="116">
        <f>SUM(N57,+U57)</f>
        <v>38626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38626</v>
      </c>
      <c r="V57" s="116">
        <f>+SUM(D57,M57)</f>
        <v>190146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190146</v>
      </c>
      <c r="AE57" s="205" t="s">
        <v>325</v>
      </c>
    </row>
    <row r="58" spans="1:31" ht="13.5" customHeight="1" x14ac:dyDescent="0.2">
      <c r="A58" s="114" t="s">
        <v>13</v>
      </c>
      <c r="B58" s="115" t="s">
        <v>465</v>
      </c>
      <c r="C58" s="114" t="s">
        <v>466</v>
      </c>
      <c r="D58" s="116">
        <f>SUM(E58,+L58)</f>
        <v>258302</v>
      </c>
      <c r="E58" s="116">
        <f>+SUM(F58:I58,K58)</f>
        <v>243</v>
      </c>
      <c r="F58" s="116">
        <v>0</v>
      </c>
      <c r="G58" s="116">
        <v>0</v>
      </c>
      <c r="H58" s="116">
        <v>0</v>
      </c>
      <c r="I58" s="116">
        <v>243</v>
      </c>
      <c r="J58" s="116"/>
      <c r="K58" s="116">
        <v>0</v>
      </c>
      <c r="L58" s="116">
        <v>258059</v>
      </c>
      <c r="M58" s="116">
        <f>SUM(N58,+U58)</f>
        <v>44309</v>
      </c>
      <c r="N58" s="116">
        <f>+SUM(O58:R58,T58)</f>
        <v>148</v>
      </c>
      <c r="O58" s="116">
        <v>0</v>
      </c>
      <c r="P58" s="116">
        <v>0</v>
      </c>
      <c r="Q58" s="116">
        <v>0</v>
      </c>
      <c r="R58" s="116">
        <v>148</v>
      </c>
      <c r="S58" s="116"/>
      <c r="T58" s="116">
        <v>0</v>
      </c>
      <c r="U58" s="116">
        <v>44161</v>
      </c>
      <c r="V58" s="116">
        <f>+SUM(D58,M58)</f>
        <v>302611</v>
      </c>
      <c r="W58" s="116">
        <f>+SUM(E58,N58)</f>
        <v>391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391</v>
      </c>
      <c r="AB58" s="116">
        <f>+SUM(J58,S58)</f>
        <v>0</v>
      </c>
      <c r="AC58" s="116">
        <f>+SUM(K58,T58)</f>
        <v>0</v>
      </c>
      <c r="AD58" s="116">
        <f>+SUM(L58,U58)</f>
        <v>302220</v>
      </c>
      <c r="AE58" s="205" t="s">
        <v>325</v>
      </c>
    </row>
    <row r="59" spans="1:31" ht="13.5" customHeight="1" x14ac:dyDescent="0.2">
      <c r="A59" s="114" t="s">
        <v>13</v>
      </c>
      <c r="B59" s="115" t="s">
        <v>467</v>
      </c>
      <c r="C59" s="114" t="s">
        <v>468</v>
      </c>
      <c r="D59" s="116">
        <f>SUM(E59,+L59)</f>
        <v>52155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/>
      <c r="K59" s="116">
        <v>0</v>
      </c>
      <c r="L59" s="116">
        <v>52155</v>
      </c>
      <c r="M59" s="116">
        <f>SUM(N59,+U59)</f>
        <v>22348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22348</v>
      </c>
      <c r="V59" s="116">
        <f>+SUM(D59,M59)</f>
        <v>74503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6">
        <f>+SUM(J59,S59)</f>
        <v>0</v>
      </c>
      <c r="AC59" s="116">
        <f>+SUM(K59,T59)</f>
        <v>0</v>
      </c>
      <c r="AD59" s="116">
        <f>+SUM(L59,U59)</f>
        <v>74503</v>
      </c>
      <c r="AE59" s="205" t="s">
        <v>325</v>
      </c>
    </row>
    <row r="60" spans="1:31" ht="13.5" customHeight="1" x14ac:dyDescent="0.2">
      <c r="A60" s="114" t="s">
        <v>13</v>
      </c>
      <c r="B60" s="115" t="s">
        <v>469</v>
      </c>
      <c r="C60" s="114" t="s">
        <v>470</v>
      </c>
      <c r="D60" s="116">
        <f>SUM(E60,+L60)</f>
        <v>63656</v>
      </c>
      <c r="E60" s="116">
        <f>+SUM(F60:I60,K60)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6"/>
      <c r="K60" s="116">
        <v>0</v>
      </c>
      <c r="L60" s="116">
        <v>63656</v>
      </c>
      <c r="M60" s="116">
        <f>SUM(N60,+U60)</f>
        <v>51414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51414</v>
      </c>
      <c r="V60" s="116">
        <f>+SUM(D60,M60)</f>
        <v>115070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0</v>
      </c>
      <c r="AC60" s="116">
        <f>+SUM(K60,T60)</f>
        <v>0</v>
      </c>
      <c r="AD60" s="116">
        <f>+SUM(L60,U60)</f>
        <v>115070</v>
      </c>
      <c r="AE60" s="205" t="s">
        <v>325</v>
      </c>
    </row>
    <row r="61" spans="1:31" ht="13.5" customHeight="1" x14ac:dyDescent="0.2">
      <c r="A61" s="114" t="s">
        <v>13</v>
      </c>
      <c r="B61" s="115" t="s">
        <v>473</v>
      </c>
      <c r="C61" s="114" t="s">
        <v>474</v>
      </c>
      <c r="D61" s="116">
        <f>SUM(E61,+L61)</f>
        <v>48659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48659</v>
      </c>
      <c r="M61" s="116">
        <f>SUM(N61,+U61)</f>
        <v>50082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50082</v>
      </c>
      <c r="V61" s="116">
        <f>+SUM(D61,M61)</f>
        <v>98741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98741</v>
      </c>
      <c r="AE61" s="205" t="s">
        <v>325</v>
      </c>
    </row>
    <row r="62" spans="1:31" ht="13.5" customHeight="1" x14ac:dyDescent="0.2">
      <c r="A62" s="114" t="s">
        <v>13</v>
      </c>
      <c r="B62" s="115" t="s">
        <v>477</v>
      </c>
      <c r="C62" s="114" t="s">
        <v>478</v>
      </c>
      <c r="D62" s="116">
        <f>SUM(E62,+L62)</f>
        <v>70986</v>
      </c>
      <c r="E62" s="116">
        <f>+SUM(F62:I62,K62)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6"/>
      <c r="K62" s="116">
        <v>0</v>
      </c>
      <c r="L62" s="116">
        <v>70986</v>
      </c>
      <c r="M62" s="116">
        <f>SUM(N62,+U62)</f>
        <v>130449</v>
      </c>
      <c r="N62" s="116">
        <f>+SUM(O62:R62,T62)</f>
        <v>36259</v>
      </c>
      <c r="O62" s="116">
        <v>0</v>
      </c>
      <c r="P62" s="116">
        <v>0</v>
      </c>
      <c r="Q62" s="116">
        <v>0</v>
      </c>
      <c r="R62" s="116">
        <v>36249</v>
      </c>
      <c r="S62" s="116"/>
      <c r="T62" s="116">
        <v>10</v>
      </c>
      <c r="U62" s="116">
        <v>94190</v>
      </c>
      <c r="V62" s="116">
        <f>+SUM(D62,M62)</f>
        <v>201435</v>
      </c>
      <c r="W62" s="116">
        <f>+SUM(E62,N62)</f>
        <v>36259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36249</v>
      </c>
      <c r="AB62" s="116">
        <f>+SUM(J62,S62)</f>
        <v>0</v>
      </c>
      <c r="AC62" s="116">
        <f>+SUM(K62,T62)</f>
        <v>10</v>
      </c>
      <c r="AD62" s="116">
        <f>+SUM(L62,U62)</f>
        <v>165176</v>
      </c>
      <c r="AE62" s="205" t="s">
        <v>325</v>
      </c>
    </row>
    <row r="63" spans="1:31" ht="13.5" customHeight="1" x14ac:dyDescent="0.2">
      <c r="A63" s="114" t="s">
        <v>13</v>
      </c>
      <c r="B63" s="115" t="s">
        <v>479</v>
      </c>
      <c r="C63" s="114" t="s">
        <v>480</v>
      </c>
      <c r="D63" s="116">
        <f>SUM(E63,+L63)</f>
        <v>102003</v>
      </c>
      <c r="E63" s="116">
        <f>+SUM(F63:I63,K63)</f>
        <v>820</v>
      </c>
      <c r="F63" s="116">
        <v>0</v>
      </c>
      <c r="G63" s="116">
        <v>0</v>
      </c>
      <c r="H63" s="116">
        <v>0</v>
      </c>
      <c r="I63" s="116">
        <v>19</v>
      </c>
      <c r="J63" s="116"/>
      <c r="K63" s="116">
        <v>801</v>
      </c>
      <c r="L63" s="116">
        <v>101183</v>
      </c>
      <c r="M63" s="116">
        <f>SUM(N63,+U63)</f>
        <v>16985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/>
      <c r="T63" s="116">
        <v>0</v>
      </c>
      <c r="U63" s="116">
        <v>16985</v>
      </c>
      <c r="V63" s="116">
        <f>+SUM(D63,M63)</f>
        <v>118988</v>
      </c>
      <c r="W63" s="116">
        <f>+SUM(E63,N63)</f>
        <v>820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19</v>
      </c>
      <c r="AB63" s="116">
        <f>+SUM(J63,S63)</f>
        <v>0</v>
      </c>
      <c r="AC63" s="116">
        <f>+SUM(K63,T63)</f>
        <v>801</v>
      </c>
      <c r="AD63" s="116">
        <f>+SUM(L63,U63)</f>
        <v>118168</v>
      </c>
      <c r="AE63" s="205" t="s">
        <v>325</v>
      </c>
    </row>
    <row r="64" spans="1:31" ht="13.5" customHeight="1" x14ac:dyDescent="0.2">
      <c r="A64" s="114" t="s">
        <v>13</v>
      </c>
      <c r="B64" s="115" t="s">
        <v>481</v>
      </c>
      <c r="C64" s="114" t="s">
        <v>482</v>
      </c>
      <c r="D64" s="116">
        <f>SUM(E64,+L64)</f>
        <v>61162</v>
      </c>
      <c r="E64" s="116">
        <f>+SUM(F64:I64,K64)</f>
        <v>113</v>
      </c>
      <c r="F64" s="116">
        <v>0</v>
      </c>
      <c r="G64" s="116">
        <v>0</v>
      </c>
      <c r="H64" s="116">
        <v>0</v>
      </c>
      <c r="I64" s="116">
        <v>113</v>
      </c>
      <c r="J64" s="116"/>
      <c r="K64" s="116">
        <v>0</v>
      </c>
      <c r="L64" s="116">
        <v>61049</v>
      </c>
      <c r="M64" s="116">
        <f>SUM(N64,+U64)</f>
        <v>28858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/>
      <c r="T64" s="116">
        <v>0</v>
      </c>
      <c r="U64" s="116">
        <v>28858</v>
      </c>
      <c r="V64" s="116">
        <f>+SUM(D64,M64)</f>
        <v>90020</v>
      </c>
      <c r="W64" s="116">
        <f>+SUM(E64,N64)</f>
        <v>113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113</v>
      </c>
      <c r="AB64" s="116">
        <f>+SUM(J64,S64)</f>
        <v>0</v>
      </c>
      <c r="AC64" s="116">
        <f>+SUM(K64,T64)</f>
        <v>0</v>
      </c>
      <c r="AD64" s="116">
        <f>+SUM(L64,U64)</f>
        <v>89907</v>
      </c>
      <c r="AE64" s="205" t="s">
        <v>325</v>
      </c>
    </row>
    <row r="65" spans="1:31" ht="13.5" customHeight="1" x14ac:dyDescent="0.2">
      <c r="A65" s="114" t="s">
        <v>13</v>
      </c>
      <c r="B65" s="115" t="s">
        <v>483</v>
      </c>
      <c r="C65" s="114" t="s">
        <v>484</v>
      </c>
      <c r="D65" s="116">
        <f>SUM(E65,+L65)</f>
        <v>106167</v>
      </c>
      <c r="E65" s="116">
        <f>+SUM(F65:I65,K65)</f>
        <v>171</v>
      </c>
      <c r="F65" s="116">
        <v>0</v>
      </c>
      <c r="G65" s="116">
        <v>0</v>
      </c>
      <c r="H65" s="116">
        <v>0</v>
      </c>
      <c r="I65" s="116">
        <v>171</v>
      </c>
      <c r="J65" s="116"/>
      <c r="K65" s="116">
        <v>0</v>
      </c>
      <c r="L65" s="116">
        <v>105996</v>
      </c>
      <c r="M65" s="116">
        <f>SUM(N65,+U65)</f>
        <v>39656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0</v>
      </c>
      <c r="U65" s="116">
        <v>39656</v>
      </c>
      <c r="V65" s="116">
        <f>+SUM(D65,M65)</f>
        <v>145823</v>
      </c>
      <c r="W65" s="116">
        <f>+SUM(E65,N65)</f>
        <v>171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171</v>
      </c>
      <c r="AB65" s="116">
        <f>+SUM(J65,S65)</f>
        <v>0</v>
      </c>
      <c r="AC65" s="116">
        <f>+SUM(K65,T65)</f>
        <v>0</v>
      </c>
      <c r="AD65" s="116">
        <f>+SUM(L65,U65)</f>
        <v>145652</v>
      </c>
      <c r="AE65" s="205" t="s">
        <v>325</v>
      </c>
    </row>
    <row r="66" spans="1:31" ht="13.5" customHeight="1" x14ac:dyDescent="0.2">
      <c r="A66" s="114" t="s">
        <v>13</v>
      </c>
      <c r="B66" s="115" t="s">
        <v>485</v>
      </c>
      <c r="C66" s="114" t="s">
        <v>486</v>
      </c>
      <c r="D66" s="116">
        <f>SUM(E66,+L66)</f>
        <v>207966</v>
      </c>
      <c r="E66" s="116">
        <f>+SUM(F66:I66,K66)</f>
        <v>814</v>
      </c>
      <c r="F66" s="116">
        <v>0</v>
      </c>
      <c r="G66" s="116">
        <v>0</v>
      </c>
      <c r="H66" s="116">
        <v>0</v>
      </c>
      <c r="I66" s="116">
        <v>814</v>
      </c>
      <c r="J66" s="116"/>
      <c r="K66" s="116">
        <v>0</v>
      </c>
      <c r="L66" s="116">
        <v>207152</v>
      </c>
      <c r="M66" s="116">
        <f>SUM(N66,+U66)</f>
        <v>63059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63059</v>
      </c>
      <c r="V66" s="116">
        <f>+SUM(D66,M66)</f>
        <v>271025</v>
      </c>
      <c r="W66" s="116">
        <f>+SUM(E66,N66)</f>
        <v>814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814</v>
      </c>
      <c r="AB66" s="116">
        <f>+SUM(J66,S66)</f>
        <v>0</v>
      </c>
      <c r="AC66" s="116">
        <f>+SUM(K66,T66)</f>
        <v>0</v>
      </c>
      <c r="AD66" s="116">
        <f>+SUM(L66,U66)</f>
        <v>270211</v>
      </c>
      <c r="AE66" s="205" t="s">
        <v>325</v>
      </c>
    </row>
    <row r="67" spans="1:31" ht="13.5" customHeight="1" x14ac:dyDescent="0.2">
      <c r="A67" s="114" t="s">
        <v>13</v>
      </c>
      <c r="B67" s="115" t="s">
        <v>487</v>
      </c>
      <c r="C67" s="114" t="s">
        <v>488</v>
      </c>
      <c r="D67" s="116">
        <f>SUM(E67,+L67)</f>
        <v>498267</v>
      </c>
      <c r="E67" s="116">
        <f>+SUM(F67:I67,K67)</f>
        <v>2258</v>
      </c>
      <c r="F67" s="116">
        <v>0</v>
      </c>
      <c r="G67" s="116">
        <v>0</v>
      </c>
      <c r="H67" s="116">
        <v>0</v>
      </c>
      <c r="I67" s="116">
        <v>0</v>
      </c>
      <c r="J67" s="116"/>
      <c r="K67" s="116">
        <v>2258</v>
      </c>
      <c r="L67" s="116">
        <v>496009</v>
      </c>
      <c r="M67" s="116">
        <f>SUM(N67,+U67)</f>
        <v>334467</v>
      </c>
      <c r="N67" s="116">
        <f>+SUM(O67:R67,T67)</f>
        <v>158588</v>
      </c>
      <c r="O67" s="116">
        <v>0</v>
      </c>
      <c r="P67" s="116">
        <v>0</v>
      </c>
      <c r="Q67" s="116">
        <v>0</v>
      </c>
      <c r="R67" s="116">
        <v>158588</v>
      </c>
      <c r="S67" s="116"/>
      <c r="T67" s="116">
        <v>0</v>
      </c>
      <c r="U67" s="116">
        <v>175879</v>
      </c>
      <c r="V67" s="116">
        <f>+SUM(D67,M67)</f>
        <v>832734</v>
      </c>
      <c r="W67" s="116">
        <f>+SUM(E67,N67)</f>
        <v>160846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158588</v>
      </c>
      <c r="AB67" s="116">
        <f>+SUM(J67,S67)</f>
        <v>0</v>
      </c>
      <c r="AC67" s="116">
        <f>+SUM(K67,T67)</f>
        <v>2258</v>
      </c>
      <c r="AD67" s="116">
        <f>+SUM(L67,U67)</f>
        <v>671888</v>
      </c>
      <c r="AE67" s="205" t="s">
        <v>325</v>
      </c>
    </row>
    <row r="68" spans="1:31" ht="13.5" customHeight="1" x14ac:dyDescent="0.2">
      <c r="A68" s="114" t="s">
        <v>13</v>
      </c>
      <c r="B68" s="115" t="s">
        <v>489</v>
      </c>
      <c r="C68" s="114" t="s">
        <v>490</v>
      </c>
      <c r="D68" s="116">
        <f>SUM(E68,+L68)</f>
        <v>368219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/>
      <c r="K68" s="116">
        <v>0</v>
      </c>
      <c r="L68" s="116">
        <v>368219</v>
      </c>
      <c r="M68" s="116">
        <f>SUM(N68,+U68)</f>
        <v>68559</v>
      </c>
      <c r="N68" s="116">
        <f>+SUM(O68:R68,T68)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6"/>
      <c r="T68" s="116">
        <v>0</v>
      </c>
      <c r="U68" s="116">
        <v>68559</v>
      </c>
      <c r="V68" s="116">
        <f>+SUM(D68,M68)</f>
        <v>436778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6">
        <f>+SUM(J68,S68)</f>
        <v>0</v>
      </c>
      <c r="AC68" s="116">
        <f>+SUM(K68,T68)</f>
        <v>0</v>
      </c>
      <c r="AD68" s="116">
        <f>+SUM(L68,U68)</f>
        <v>436778</v>
      </c>
      <c r="AE68" s="205" t="s">
        <v>325</v>
      </c>
    </row>
    <row r="69" spans="1:31" ht="13.5" customHeight="1" x14ac:dyDescent="0.2">
      <c r="A69" s="114" t="s">
        <v>13</v>
      </c>
      <c r="B69" s="115" t="s">
        <v>491</v>
      </c>
      <c r="C69" s="114" t="s">
        <v>492</v>
      </c>
      <c r="D69" s="116">
        <f>SUM(E69,+L69)</f>
        <v>701508</v>
      </c>
      <c r="E69" s="116">
        <f>+SUM(F69:I69,K69)</f>
        <v>430710</v>
      </c>
      <c r="F69" s="116">
        <v>0</v>
      </c>
      <c r="G69" s="116">
        <v>0</v>
      </c>
      <c r="H69" s="116">
        <v>0</v>
      </c>
      <c r="I69" s="116">
        <v>82631</v>
      </c>
      <c r="J69" s="116"/>
      <c r="K69" s="116">
        <v>348079</v>
      </c>
      <c r="L69" s="116">
        <v>270798</v>
      </c>
      <c r="M69" s="116">
        <f>SUM(N69,+U69)</f>
        <v>104196</v>
      </c>
      <c r="N69" s="116">
        <f>+SUM(O69:R69,T69)</f>
        <v>3990</v>
      </c>
      <c r="O69" s="116">
        <v>0</v>
      </c>
      <c r="P69" s="116">
        <v>0</v>
      </c>
      <c r="Q69" s="116">
        <v>0</v>
      </c>
      <c r="R69" s="116">
        <v>3980</v>
      </c>
      <c r="S69" s="116"/>
      <c r="T69" s="116">
        <v>10</v>
      </c>
      <c r="U69" s="116">
        <v>100206</v>
      </c>
      <c r="V69" s="116">
        <f>+SUM(D69,M69)</f>
        <v>805704</v>
      </c>
      <c r="W69" s="116">
        <f>+SUM(E69,N69)</f>
        <v>434700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86611</v>
      </c>
      <c r="AB69" s="116">
        <f>+SUM(J69,S69)</f>
        <v>0</v>
      </c>
      <c r="AC69" s="116">
        <f>+SUM(K69,T69)</f>
        <v>348089</v>
      </c>
      <c r="AD69" s="116">
        <f>+SUM(L69,U69)</f>
        <v>371004</v>
      </c>
      <c r="AE69" s="205" t="s">
        <v>325</v>
      </c>
    </row>
    <row r="70" spans="1:31" ht="13.5" customHeight="1" x14ac:dyDescent="0.2">
      <c r="A70" s="114" t="s">
        <v>13</v>
      </c>
      <c r="B70" s="115" t="s">
        <v>493</v>
      </c>
      <c r="C70" s="114" t="s">
        <v>494</v>
      </c>
      <c r="D70" s="116">
        <f>SUM(E70,+L70)</f>
        <v>372730</v>
      </c>
      <c r="E70" s="116">
        <f>+SUM(F70:I70,K70)</f>
        <v>54560</v>
      </c>
      <c r="F70" s="116">
        <v>17209</v>
      </c>
      <c r="G70" s="116">
        <v>0</v>
      </c>
      <c r="H70" s="116">
        <v>0</v>
      </c>
      <c r="I70" s="116">
        <v>4680</v>
      </c>
      <c r="J70" s="116"/>
      <c r="K70" s="116">
        <v>32671</v>
      </c>
      <c r="L70" s="116">
        <v>318170</v>
      </c>
      <c r="M70" s="116">
        <f>SUM(N70,+U70)</f>
        <v>32477</v>
      </c>
      <c r="N70" s="116">
        <f>+SUM(O70:R70,T70)</f>
        <v>3978</v>
      </c>
      <c r="O70" s="116">
        <v>166</v>
      </c>
      <c r="P70" s="116">
        <v>200</v>
      </c>
      <c r="Q70" s="116">
        <v>0</v>
      </c>
      <c r="R70" s="116">
        <v>3612</v>
      </c>
      <c r="S70" s="116"/>
      <c r="T70" s="116">
        <v>0</v>
      </c>
      <c r="U70" s="116">
        <v>28499</v>
      </c>
      <c r="V70" s="116">
        <f>+SUM(D70,M70)</f>
        <v>405207</v>
      </c>
      <c r="W70" s="116">
        <f>+SUM(E70,N70)</f>
        <v>58538</v>
      </c>
      <c r="X70" s="116">
        <f>+SUM(F70,O70)</f>
        <v>17375</v>
      </c>
      <c r="Y70" s="116">
        <f>+SUM(G70,P70)</f>
        <v>200</v>
      </c>
      <c r="Z70" s="116">
        <f>+SUM(H70,Q70)</f>
        <v>0</v>
      </c>
      <c r="AA70" s="116">
        <f>+SUM(I70,R70)</f>
        <v>8292</v>
      </c>
      <c r="AB70" s="116">
        <f>+SUM(J70,S70)</f>
        <v>0</v>
      </c>
      <c r="AC70" s="116">
        <f>+SUM(K70,T70)</f>
        <v>32671</v>
      </c>
      <c r="AD70" s="116">
        <f>+SUM(L70,U70)</f>
        <v>346669</v>
      </c>
      <c r="AE70" s="205" t="s">
        <v>325</v>
      </c>
    </row>
    <row r="71" spans="1:31" ht="13.5" customHeight="1" x14ac:dyDescent="0.2">
      <c r="A71" s="114" t="s">
        <v>13</v>
      </c>
      <c r="B71" s="115" t="s">
        <v>422</v>
      </c>
      <c r="C71" s="114" t="s">
        <v>423</v>
      </c>
      <c r="D71" s="116">
        <f>SUM(E71,+L71)</f>
        <v>592137</v>
      </c>
      <c r="E71" s="116">
        <f>+SUM(F71:I71,K71)</f>
        <v>510458</v>
      </c>
      <c r="F71" s="116">
        <v>0</v>
      </c>
      <c r="G71" s="116">
        <v>0</v>
      </c>
      <c r="H71" s="116">
        <v>47400</v>
      </c>
      <c r="I71" s="116">
        <v>355313</v>
      </c>
      <c r="J71" s="116">
        <v>914911</v>
      </c>
      <c r="K71" s="116">
        <v>107745</v>
      </c>
      <c r="L71" s="116">
        <v>81679</v>
      </c>
      <c r="M71" s="116">
        <f>SUM(N71,+U71)</f>
        <v>60104</v>
      </c>
      <c r="N71" s="116">
        <f>+SUM(O71:R71,T71)</f>
        <v>40366</v>
      </c>
      <c r="O71" s="116">
        <v>0</v>
      </c>
      <c r="P71" s="116">
        <v>0</v>
      </c>
      <c r="Q71" s="116">
        <v>0</v>
      </c>
      <c r="R71" s="116">
        <v>14329</v>
      </c>
      <c r="S71" s="116">
        <v>92867</v>
      </c>
      <c r="T71" s="116">
        <v>26037</v>
      </c>
      <c r="U71" s="116">
        <v>19738</v>
      </c>
      <c r="V71" s="116">
        <f>+SUM(D71,M71)</f>
        <v>652241</v>
      </c>
      <c r="W71" s="116">
        <f>+SUM(E71,N71)</f>
        <v>550824</v>
      </c>
      <c r="X71" s="116">
        <f>+SUM(F71,O71)</f>
        <v>0</v>
      </c>
      <c r="Y71" s="116">
        <f>+SUM(G71,P71)</f>
        <v>0</v>
      </c>
      <c r="Z71" s="116">
        <f>+SUM(H71,Q71)</f>
        <v>47400</v>
      </c>
      <c r="AA71" s="116">
        <f>+SUM(I71,R71)</f>
        <v>369642</v>
      </c>
      <c r="AB71" s="116">
        <f>+SUM(J71,S71)</f>
        <v>1007778</v>
      </c>
      <c r="AC71" s="116">
        <f>+SUM(K71,T71)</f>
        <v>133782</v>
      </c>
      <c r="AD71" s="116">
        <f>+SUM(L71,U71)</f>
        <v>101417</v>
      </c>
      <c r="AE71" s="205" t="s">
        <v>325</v>
      </c>
    </row>
    <row r="72" spans="1:31" ht="13.5" customHeight="1" x14ac:dyDescent="0.2">
      <c r="A72" s="114" t="s">
        <v>13</v>
      </c>
      <c r="B72" s="115" t="s">
        <v>408</v>
      </c>
      <c r="C72" s="114" t="s">
        <v>409</v>
      </c>
      <c r="D72" s="116">
        <f>SUM(E72,+L72)</f>
        <v>911356</v>
      </c>
      <c r="E72" s="116">
        <f>+SUM(F72:I72,K72)</f>
        <v>636079</v>
      </c>
      <c r="F72" s="116">
        <v>0</v>
      </c>
      <c r="G72" s="116">
        <v>0</v>
      </c>
      <c r="H72" s="116">
        <v>382700</v>
      </c>
      <c r="I72" s="116">
        <v>253378</v>
      </c>
      <c r="J72" s="116">
        <v>2266057</v>
      </c>
      <c r="K72" s="116">
        <v>1</v>
      </c>
      <c r="L72" s="116">
        <v>275277</v>
      </c>
      <c r="M72" s="116">
        <f>SUM(N72,+U72)</f>
        <v>54121</v>
      </c>
      <c r="N72" s="116">
        <f>+SUM(O72:R72,T72)</f>
        <v>31609</v>
      </c>
      <c r="O72" s="116">
        <v>18451</v>
      </c>
      <c r="P72" s="116">
        <v>0</v>
      </c>
      <c r="Q72" s="116">
        <v>0</v>
      </c>
      <c r="R72" s="116">
        <v>13158</v>
      </c>
      <c r="S72" s="116">
        <v>373014</v>
      </c>
      <c r="T72" s="116">
        <v>0</v>
      </c>
      <c r="U72" s="116">
        <v>22512</v>
      </c>
      <c r="V72" s="116">
        <f>+SUM(D72,M72)</f>
        <v>965477</v>
      </c>
      <c r="W72" s="116">
        <f>+SUM(E72,N72)</f>
        <v>667688</v>
      </c>
      <c r="X72" s="116">
        <f>+SUM(F72,O72)</f>
        <v>18451</v>
      </c>
      <c r="Y72" s="116">
        <f>+SUM(G72,P72)</f>
        <v>0</v>
      </c>
      <c r="Z72" s="116">
        <f>+SUM(H72,Q72)</f>
        <v>382700</v>
      </c>
      <c r="AA72" s="116">
        <f>+SUM(I72,R72)</f>
        <v>266536</v>
      </c>
      <c r="AB72" s="116">
        <f>+SUM(J72,S72)</f>
        <v>2639071</v>
      </c>
      <c r="AC72" s="116">
        <f>+SUM(K72,T72)</f>
        <v>1</v>
      </c>
      <c r="AD72" s="116">
        <f>+SUM(L72,U72)</f>
        <v>297789</v>
      </c>
      <c r="AE72" s="205" t="s">
        <v>325</v>
      </c>
    </row>
    <row r="73" spans="1:31" ht="13.5" customHeight="1" x14ac:dyDescent="0.2">
      <c r="A73" s="114" t="s">
        <v>13</v>
      </c>
      <c r="B73" s="115" t="s">
        <v>392</v>
      </c>
      <c r="C73" s="114" t="s">
        <v>393</v>
      </c>
      <c r="D73" s="116">
        <f>SUM(E73,+L73)</f>
        <v>0</v>
      </c>
      <c r="E73" s="116">
        <f>+SUM(F73:I73,K73)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f>SUM(N73,+U73)</f>
        <v>1924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87412</v>
      </c>
      <c r="T73" s="116">
        <v>0</v>
      </c>
      <c r="U73" s="116">
        <v>1924</v>
      </c>
      <c r="V73" s="116">
        <f>+SUM(D73,M73)</f>
        <v>1924</v>
      </c>
      <c r="W73" s="116">
        <f>+SUM(E73,N73)</f>
        <v>0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0</v>
      </c>
      <c r="AB73" s="116">
        <f>+SUM(J73,S73)</f>
        <v>87412</v>
      </c>
      <c r="AC73" s="116">
        <f>+SUM(K73,T73)</f>
        <v>0</v>
      </c>
      <c r="AD73" s="116">
        <f>+SUM(L73,U73)</f>
        <v>1924</v>
      </c>
      <c r="AE73" s="205" t="s">
        <v>325</v>
      </c>
    </row>
    <row r="74" spans="1:31" ht="13.5" customHeight="1" x14ac:dyDescent="0.2">
      <c r="A74" s="114" t="s">
        <v>13</v>
      </c>
      <c r="B74" s="115" t="s">
        <v>471</v>
      </c>
      <c r="C74" s="114" t="s">
        <v>472</v>
      </c>
      <c r="D74" s="116">
        <f>SUM(E74,+L74)</f>
        <v>0</v>
      </c>
      <c r="E74" s="116">
        <f>+SUM(F74:I74,K74)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f>SUM(N74,+U74)</f>
        <v>25290</v>
      </c>
      <c r="N74" s="116">
        <f>+SUM(O74:R74,T74)</f>
        <v>11295</v>
      </c>
      <c r="O74" s="116">
        <v>0</v>
      </c>
      <c r="P74" s="116">
        <v>0</v>
      </c>
      <c r="Q74" s="116">
        <v>0</v>
      </c>
      <c r="R74" s="116">
        <v>11295</v>
      </c>
      <c r="S74" s="116">
        <v>100164</v>
      </c>
      <c r="T74" s="116">
        <v>0</v>
      </c>
      <c r="U74" s="116">
        <v>13995</v>
      </c>
      <c r="V74" s="116">
        <f>+SUM(D74,M74)</f>
        <v>25290</v>
      </c>
      <c r="W74" s="116">
        <f>+SUM(E74,N74)</f>
        <v>11295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11295</v>
      </c>
      <c r="AB74" s="116">
        <f>+SUM(J74,S74)</f>
        <v>100164</v>
      </c>
      <c r="AC74" s="116">
        <f>+SUM(K74,T74)</f>
        <v>0</v>
      </c>
      <c r="AD74" s="116">
        <f>+SUM(L74,U74)</f>
        <v>13995</v>
      </c>
      <c r="AE74" s="205" t="s">
        <v>325</v>
      </c>
    </row>
    <row r="75" spans="1:31" ht="13.5" customHeight="1" x14ac:dyDescent="0.2">
      <c r="A75" s="114" t="s">
        <v>13</v>
      </c>
      <c r="B75" s="115" t="s">
        <v>372</v>
      </c>
      <c r="C75" s="114" t="s">
        <v>373</v>
      </c>
      <c r="D75" s="116">
        <f>SUM(E75,+L75)</f>
        <v>0</v>
      </c>
      <c r="E75" s="116">
        <f>+SUM(F75:I75,K75)</f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f>SUM(N75,+U75)</f>
        <v>85374</v>
      </c>
      <c r="N75" s="116">
        <f>+SUM(O75:R75,T75)</f>
        <v>1004</v>
      </c>
      <c r="O75" s="116">
        <v>0</v>
      </c>
      <c r="P75" s="116">
        <v>0</v>
      </c>
      <c r="Q75" s="116">
        <v>0</v>
      </c>
      <c r="R75" s="116">
        <v>736</v>
      </c>
      <c r="S75" s="116">
        <v>255830</v>
      </c>
      <c r="T75" s="116">
        <v>268</v>
      </c>
      <c r="U75" s="116">
        <v>84370</v>
      </c>
      <c r="V75" s="116">
        <f>+SUM(D75,M75)</f>
        <v>85374</v>
      </c>
      <c r="W75" s="116">
        <f>+SUM(E75,N75)</f>
        <v>1004</v>
      </c>
      <c r="X75" s="116">
        <f>+SUM(F75,O75)</f>
        <v>0</v>
      </c>
      <c r="Y75" s="116">
        <f>+SUM(G75,P75)</f>
        <v>0</v>
      </c>
      <c r="Z75" s="116">
        <f>+SUM(H75,Q75)</f>
        <v>0</v>
      </c>
      <c r="AA75" s="116">
        <f>+SUM(I75,R75)</f>
        <v>736</v>
      </c>
      <c r="AB75" s="116">
        <f>+SUM(J75,S75)</f>
        <v>255830</v>
      </c>
      <c r="AC75" s="116">
        <f>+SUM(K75,T75)</f>
        <v>268</v>
      </c>
      <c r="AD75" s="116">
        <f>+SUM(L75,U75)</f>
        <v>84370</v>
      </c>
      <c r="AE75" s="205" t="s">
        <v>325</v>
      </c>
    </row>
    <row r="76" spans="1:31" ht="13.5" customHeight="1" x14ac:dyDescent="0.2">
      <c r="A76" s="114" t="s">
        <v>13</v>
      </c>
      <c r="B76" s="115" t="s">
        <v>398</v>
      </c>
      <c r="C76" s="114" t="s">
        <v>399</v>
      </c>
      <c r="D76" s="116">
        <f>SUM(E76,+L76)</f>
        <v>3075211</v>
      </c>
      <c r="E76" s="116">
        <f>+SUM(F76:I76,K76)</f>
        <v>3075211</v>
      </c>
      <c r="F76" s="116">
        <v>598802</v>
      </c>
      <c r="G76" s="116">
        <v>0</v>
      </c>
      <c r="H76" s="116">
        <v>1878100</v>
      </c>
      <c r="I76" s="116">
        <v>411952</v>
      </c>
      <c r="J76" s="116">
        <v>2761858</v>
      </c>
      <c r="K76" s="116">
        <v>186357</v>
      </c>
      <c r="L76" s="116">
        <v>0</v>
      </c>
      <c r="M76" s="116">
        <f>SUM(N76,+U76)</f>
        <v>0</v>
      </c>
      <c r="N76" s="116">
        <f>+SUM(O76:R76,T76)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6">
        <f>+SUM(D76,M76)</f>
        <v>3075211</v>
      </c>
      <c r="W76" s="116">
        <f>+SUM(E76,N76)</f>
        <v>3075211</v>
      </c>
      <c r="X76" s="116">
        <f>+SUM(F76,O76)</f>
        <v>598802</v>
      </c>
      <c r="Y76" s="116">
        <f>+SUM(G76,P76)</f>
        <v>0</v>
      </c>
      <c r="Z76" s="116">
        <f>+SUM(H76,Q76)</f>
        <v>1878100</v>
      </c>
      <c r="AA76" s="116">
        <f>+SUM(I76,R76)</f>
        <v>411952</v>
      </c>
      <c r="AB76" s="116">
        <f>+SUM(J76,S76)</f>
        <v>2761858</v>
      </c>
      <c r="AC76" s="116">
        <f>+SUM(K76,T76)</f>
        <v>186357</v>
      </c>
      <c r="AD76" s="116">
        <f>+SUM(L76,U76)</f>
        <v>0</v>
      </c>
      <c r="AE76" s="205" t="s">
        <v>325</v>
      </c>
    </row>
    <row r="77" spans="1:31" ht="13.5" customHeight="1" x14ac:dyDescent="0.2">
      <c r="A77" s="114" t="s">
        <v>13</v>
      </c>
      <c r="B77" s="115" t="s">
        <v>364</v>
      </c>
      <c r="C77" s="114" t="s">
        <v>365</v>
      </c>
      <c r="D77" s="116">
        <f>SUM(E77,+L77)</f>
        <v>0</v>
      </c>
      <c r="E77" s="116">
        <f>+SUM(F77:I77,K77)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f>SUM(N77,+U77)</f>
        <v>5056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280000</v>
      </c>
      <c r="T77" s="116">
        <v>0</v>
      </c>
      <c r="U77" s="116">
        <v>5056</v>
      </c>
      <c r="V77" s="116">
        <f>+SUM(D77,M77)</f>
        <v>5056</v>
      </c>
      <c r="W77" s="116">
        <f>+SUM(E77,N77)</f>
        <v>0</v>
      </c>
      <c r="X77" s="116">
        <f>+SUM(F77,O77)</f>
        <v>0</v>
      </c>
      <c r="Y77" s="116">
        <f>+SUM(G77,P77)</f>
        <v>0</v>
      </c>
      <c r="Z77" s="116">
        <f>+SUM(H77,Q77)</f>
        <v>0</v>
      </c>
      <c r="AA77" s="116">
        <f>+SUM(I77,R77)</f>
        <v>0</v>
      </c>
      <c r="AB77" s="116">
        <f>+SUM(J77,S77)</f>
        <v>280000</v>
      </c>
      <c r="AC77" s="116">
        <f>+SUM(K77,T77)</f>
        <v>0</v>
      </c>
      <c r="AD77" s="116">
        <f>+SUM(L77,U77)</f>
        <v>5056</v>
      </c>
      <c r="AE77" s="205" t="s">
        <v>325</v>
      </c>
    </row>
    <row r="78" spans="1:31" ht="13.5" customHeight="1" x14ac:dyDescent="0.2">
      <c r="A78" s="114" t="s">
        <v>13</v>
      </c>
      <c r="B78" s="115" t="s">
        <v>388</v>
      </c>
      <c r="C78" s="114" t="s">
        <v>389</v>
      </c>
      <c r="D78" s="116">
        <f>SUM(E78,+L78)</f>
        <v>0</v>
      </c>
      <c r="E78" s="116">
        <f>+SUM(F78:I78,K78)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f>SUM(N78,+U78)</f>
        <v>58504</v>
      </c>
      <c r="N78" s="116">
        <f>+SUM(O78:R78,T78)</f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216689</v>
      </c>
      <c r="T78" s="116">
        <v>0</v>
      </c>
      <c r="U78" s="116">
        <v>58504</v>
      </c>
      <c r="V78" s="116">
        <f>+SUM(D78,M78)</f>
        <v>58504</v>
      </c>
      <c r="W78" s="116">
        <f>+SUM(E78,N78)</f>
        <v>0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0</v>
      </c>
      <c r="AB78" s="116">
        <f>+SUM(J78,S78)</f>
        <v>216689</v>
      </c>
      <c r="AC78" s="116">
        <f>+SUM(K78,T78)</f>
        <v>0</v>
      </c>
      <c r="AD78" s="116">
        <f>+SUM(L78,U78)</f>
        <v>58504</v>
      </c>
      <c r="AE78" s="205" t="s">
        <v>325</v>
      </c>
    </row>
    <row r="79" spans="1:31" ht="13.5" customHeight="1" x14ac:dyDescent="0.2">
      <c r="A79" s="114" t="s">
        <v>13</v>
      </c>
      <c r="B79" s="115" t="s">
        <v>416</v>
      </c>
      <c r="C79" s="114" t="s">
        <v>440</v>
      </c>
      <c r="D79" s="116">
        <f>SUM(E79,+L79)</f>
        <v>0</v>
      </c>
      <c r="E79" s="116">
        <f>+SUM(F79:I79,K79)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v>0</v>
      </c>
      <c r="M79" s="116">
        <f>SUM(N79,+U79)</f>
        <v>3587</v>
      </c>
      <c r="N79" s="116">
        <f>+SUM(O79:R79,T79)</f>
        <v>3587</v>
      </c>
      <c r="O79" s="116">
        <v>0</v>
      </c>
      <c r="P79" s="116">
        <v>0</v>
      </c>
      <c r="Q79" s="116">
        <v>0</v>
      </c>
      <c r="R79" s="116">
        <v>3587</v>
      </c>
      <c r="S79" s="116">
        <v>138153</v>
      </c>
      <c r="T79" s="116">
        <v>0</v>
      </c>
      <c r="U79" s="116">
        <v>0</v>
      </c>
      <c r="V79" s="116">
        <f>+SUM(D79,M79)</f>
        <v>3587</v>
      </c>
      <c r="W79" s="116">
        <f>+SUM(E79,N79)</f>
        <v>3587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3587</v>
      </c>
      <c r="AB79" s="116">
        <f>+SUM(J79,S79)</f>
        <v>138153</v>
      </c>
      <c r="AC79" s="116">
        <f>+SUM(K79,T79)</f>
        <v>0</v>
      </c>
      <c r="AD79" s="116">
        <f>+SUM(L79,U79)</f>
        <v>0</v>
      </c>
      <c r="AE79" s="205" t="s">
        <v>325</v>
      </c>
    </row>
    <row r="80" spans="1:31" ht="13.5" customHeight="1" x14ac:dyDescent="0.2">
      <c r="A80" s="114" t="s">
        <v>13</v>
      </c>
      <c r="B80" s="115" t="s">
        <v>453</v>
      </c>
      <c r="C80" s="114" t="s">
        <v>454</v>
      </c>
      <c r="D80" s="116">
        <f>SUM(E80,+L80)</f>
        <v>187428</v>
      </c>
      <c r="E80" s="116">
        <f>+SUM(F80:I80,K80)</f>
        <v>187428</v>
      </c>
      <c r="F80" s="116">
        <v>0</v>
      </c>
      <c r="G80" s="116">
        <v>0</v>
      </c>
      <c r="H80" s="116">
        <v>0</v>
      </c>
      <c r="I80" s="116">
        <v>94338</v>
      </c>
      <c r="J80" s="116">
        <v>1140288</v>
      </c>
      <c r="K80" s="116">
        <v>93090</v>
      </c>
      <c r="L80" s="116">
        <v>0</v>
      </c>
      <c r="M80" s="116">
        <f>SUM(N80,+U80)</f>
        <v>90527</v>
      </c>
      <c r="N80" s="116">
        <f>+SUM(O80:R80,T80)</f>
        <v>90527</v>
      </c>
      <c r="O80" s="116">
        <v>0</v>
      </c>
      <c r="P80" s="116">
        <v>0</v>
      </c>
      <c r="Q80" s="116">
        <v>0</v>
      </c>
      <c r="R80" s="116">
        <v>45277</v>
      </c>
      <c r="S80" s="116">
        <v>181536</v>
      </c>
      <c r="T80" s="116">
        <v>45250</v>
      </c>
      <c r="U80" s="116">
        <v>0</v>
      </c>
      <c r="V80" s="116">
        <f>+SUM(D80,M80)</f>
        <v>277955</v>
      </c>
      <c r="W80" s="116">
        <f>+SUM(E80,N80)</f>
        <v>277955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139615</v>
      </c>
      <c r="AB80" s="116">
        <f>+SUM(J80,S80)</f>
        <v>1321824</v>
      </c>
      <c r="AC80" s="116">
        <f>+SUM(K80,T80)</f>
        <v>138340</v>
      </c>
      <c r="AD80" s="116">
        <f>+SUM(L80,U80)</f>
        <v>0</v>
      </c>
      <c r="AE80" s="205" t="s">
        <v>325</v>
      </c>
    </row>
    <row r="81" spans="1:31" ht="13.5" customHeight="1" x14ac:dyDescent="0.2">
      <c r="A81" s="114" t="s">
        <v>13</v>
      </c>
      <c r="B81" s="115" t="s">
        <v>426</v>
      </c>
      <c r="C81" s="114" t="s">
        <v>427</v>
      </c>
      <c r="D81" s="116">
        <f>SUM(E81,+L81)</f>
        <v>0</v>
      </c>
      <c r="E81" s="116">
        <f>+SUM(F81:I81,K81)</f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f>SUM(N81,+U81)</f>
        <v>0</v>
      </c>
      <c r="N81" s="116">
        <f>+SUM(O81:R81,T81)</f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271000</v>
      </c>
      <c r="T81" s="116">
        <v>0</v>
      </c>
      <c r="U81" s="116">
        <v>0</v>
      </c>
      <c r="V81" s="116">
        <f>+SUM(D81,M81)</f>
        <v>0</v>
      </c>
      <c r="W81" s="116">
        <f>+SUM(E81,N81)</f>
        <v>0</v>
      </c>
      <c r="X81" s="116">
        <f>+SUM(F81,O81)</f>
        <v>0</v>
      </c>
      <c r="Y81" s="116">
        <f>+SUM(G81,P81)</f>
        <v>0</v>
      </c>
      <c r="Z81" s="116">
        <f>+SUM(H81,Q81)</f>
        <v>0</v>
      </c>
      <c r="AA81" s="116">
        <f>+SUM(I81,R81)</f>
        <v>0</v>
      </c>
      <c r="AB81" s="116">
        <f>+SUM(J81,S81)</f>
        <v>271000</v>
      </c>
      <c r="AC81" s="116">
        <f>+SUM(K81,T81)</f>
        <v>0</v>
      </c>
      <c r="AD81" s="116">
        <f>+SUM(L81,U81)</f>
        <v>0</v>
      </c>
      <c r="AE81" s="205" t="s">
        <v>325</v>
      </c>
    </row>
    <row r="82" spans="1:31" ht="13.5" customHeight="1" x14ac:dyDescent="0.2">
      <c r="A82" s="114" t="s">
        <v>13</v>
      </c>
      <c r="B82" s="115" t="s">
        <v>376</v>
      </c>
      <c r="C82" s="114" t="s">
        <v>377</v>
      </c>
      <c r="D82" s="116">
        <f>SUM(E82,+L82)</f>
        <v>1980374</v>
      </c>
      <c r="E82" s="116">
        <f>+SUM(F82:I82,K82)</f>
        <v>1513790</v>
      </c>
      <c r="F82" s="116">
        <v>33004</v>
      </c>
      <c r="G82" s="116">
        <v>0</v>
      </c>
      <c r="H82" s="116">
        <v>322900</v>
      </c>
      <c r="I82" s="116">
        <v>1154059</v>
      </c>
      <c r="J82" s="116">
        <v>2015242</v>
      </c>
      <c r="K82" s="116">
        <v>3827</v>
      </c>
      <c r="L82" s="116">
        <v>466584</v>
      </c>
      <c r="M82" s="116">
        <f>SUM(N82,+U82)</f>
        <v>22853</v>
      </c>
      <c r="N82" s="116">
        <f>+SUM(O82:R82,T82)</f>
        <v>22853</v>
      </c>
      <c r="O82" s="116">
        <v>8130</v>
      </c>
      <c r="P82" s="116">
        <v>0</v>
      </c>
      <c r="Q82" s="116">
        <v>14600</v>
      </c>
      <c r="R82" s="116">
        <v>0</v>
      </c>
      <c r="S82" s="116">
        <v>161296</v>
      </c>
      <c r="T82" s="116">
        <v>123</v>
      </c>
      <c r="U82" s="116">
        <v>0</v>
      </c>
      <c r="V82" s="116">
        <f>+SUM(D82,M82)</f>
        <v>2003227</v>
      </c>
      <c r="W82" s="116">
        <f>+SUM(E82,N82)</f>
        <v>1536643</v>
      </c>
      <c r="X82" s="116">
        <f>+SUM(F82,O82)</f>
        <v>41134</v>
      </c>
      <c r="Y82" s="116">
        <f>+SUM(G82,P82)</f>
        <v>0</v>
      </c>
      <c r="Z82" s="116">
        <f>+SUM(H82,Q82)</f>
        <v>337500</v>
      </c>
      <c r="AA82" s="116">
        <f>+SUM(I82,R82)</f>
        <v>1154059</v>
      </c>
      <c r="AB82" s="116">
        <f>+SUM(J82,S82)</f>
        <v>2176538</v>
      </c>
      <c r="AC82" s="116">
        <f>+SUM(K82,T82)</f>
        <v>3950</v>
      </c>
      <c r="AD82" s="116">
        <f>+SUM(L82,U82)</f>
        <v>466584</v>
      </c>
      <c r="AE82" s="205" t="s">
        <v>325</v>
      </c>
    </row>
    <row r="83" spans="1:31" ht="13.5" customHeight="1" x14ac:dyDescent="0.2">
      <c r="A83" s="114" t="s">
        <v>13</v>
      </c>
      <c r="B83" s="115" t="s">
        <v>382</v>
      </c>
      <c r="C83" s="114" t="s">
        <v>383</v>
      </c>
      <c r="D83" s="116">
        <f>SUM(E83,+L83)</f>
        <v>731847</v>
      </c>
      <c r="E83" s="116">
        <f>+SUM(F83:I83,K83)</f>
        <v>592794</v>
      </c>
      <c r="F83" s="116">
        <v>67816</v>
      </c>
      <c r="G83" s="116">
        <v>0</v>
      </c>
      <c r="H83" s="116">
        <v>71600</v>
      </c>
      <c r="I83" s="116">
        <v>401689</v>
      </c>
      <c r="J83" s="116">
        <v>1215889</v>
      </c>
      <c r="K83" s="116">
        <v>51689</v>
      </c>
      <c r="L83" s="116">
        <v>139053</v>
      </c>
      <c r="M83" s="116">
        <f>SUM(N83,+U83)</f>
        <v>56569</v>
      </c>
      <c r="N83" s="116">
        <f>+SUM(O83:R83,T83)</f>
        <v>5404</v>
      </c>
      <c r="O83" s="116">
        <v>0</v>
      </c>
      <c r="P83" s="116">
        <v>0</v>
      </c>
      <c r="Q83" s="116">
        <v>0</v>
      </c>
      <c r="R83" s="116">
        <v>5404</v>
      </c>
      <c r="S83" s="116">
        <v>37605</v>
      </c>
      <c r="T83" s="116">
        <v>0</v>
      </c>
      <c r="U83" s="116">
        <v>51165</v>
      </c>
      <c r="V83" s="116">
        <f>+SUM(D83,M83)</f>
        <v>788416</v>
      </c>
      <c r="W83" s="116">
        <f>+SUM(E83,N83)</f>
        <v>598198</v>
      </c>
      <c r="X83" s="116">
        <f>+SUM(F83,O83)</f>
        <v>67816</v>
      </c>
      <c r="Y83" s="116">
        <f>+SUM(G83,P83)</f>
        <v>0</v>
      </c>
      <c r="Z83" s="116">
        <f>+SUM(H83,Q83)</f>
        <v>71600</v>
      </c>
      <c r="AA83" s="116">
        <f>+SUM(I83,R83)</f>
        <v>407093</v>
      </c>
      <c r="AB83" s="116">
        <f>+SUM(J83,S83)</f>
        <v>1253494</v>
      </c>
      <c r="AC83" s="116">
        <f>+SUM(K83,T83)</f>
        <v>51689</v>
      </c>
      <c r="AD83" s="116">
        <f>+SUM(L83,U83)</f>
        <v>190218</v>
      </c>
      <c r="AE83" s="205" t="s">
        <v>325</v>
      </c>
    </row>
    <row r="84" spans="1:31" ht="13.5" customHeight="1" x14ac:dyDescent="0.2">
      <c r="A84" s="114" t="s">
        <v>13</v>
      </c>
      <c r="B84" s="115" t="s">
        <v>336</v>
      </c>
      <c r="C84" s="114" t="s">
        <v>337</v>
      </c>
      <c r="D84" s="116">
        <f>SUM(E84,+L84)</f>
        <v>109626</v>
      </c>
      <c r="E84" s="116">
        <f>+SUM(F84:I84,K84)</f>
        <v>109626</v>
      </c>
      <c r="F84" s="116">
        <v>0</v>
      </c>
      <c r="G84" s="116">
        <v>0</v>
      </c>
      <c r="H84" s="116">
        <v>0</v>
      </c>
      <c r="I84" s="116">
        <v>93626</v>
      </c>
      <c r="J84" s="116">
        <v>441459</v>
      </c>
      <c r="K84" s="116">
        <v>16000</v>
      </c>
      <c r="L84" s="116">
        <v>0</v>
      </c>
      <c r="M84" s="116">
        <f>SUM(N84,+U84)</f>
        <v>0</v>
      </c>
      <c r="N84" s="116">
        <f>+SUM(O84:R84,T84)</f>
        <v>0</v>
      </c>
      <c r="O84" s="116">
        <v>0</v>
      </c>
      <c r="P84" s="116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0</v>
      </c>
      <c r="V84" s="116">
        <f>+SUM(D84,M84)</f>
        <v>109626</v>
      </c>
      <c r="W84" s="116">
        <f>+SUM(E84,N84)</f>
        <v>109626</v>
      </c>
      <c r="X84" s="116">
        <f>+SUM(F84,O84)</f>
        <v>0</v>
      </c>
      <c r="Y84" s="116">
        <f>+SUM(G84,P84)</f>
        <v>0</v>
      </c>
      <c r="Z84" s="116">
        <f>+SUM(H84,Q84)</f>
        <v>0</v>
      </c>
      <c r="AA84" s="116">
        <f>+SUM(I84,R84)</f>
        <v>93626</v>
      </c>
      <c r="AB84" s="116">
        <f>+SUM(J84,S84)</f>
        <v>441459</v>
      </c>
      <c r="AC84" s="116">
        <f>+SUM(K84,T84)</f>
        <v>16000</v>
      </c>
      <c r="AD84" s="116">
        <f>+SUM(L84,U84)</f>
        <v>0</v>
      </c>
      <c r="AE84" s="205" t="s">
        <v>325</v>
      </c>
    </row>
    <row r="85" spans="1:31" ht="13.5" customHeight="1" x14ac:dyDescent="0.2">
      <c r="A85" s="114" t="s">
        <v>13</v>
      </c>
      <c r="B85" s="115" t="s">
        <v>342</v>
      </c>
      <c r="C85" s="114" t="s">
        <v>343</v>
      </c>
      <c r="D85" s="116">
        <f>SUM(E85,+L85)</f>
        <v>376494</v>
      </c>
      <c r="E85" s="116">
        <f>+SUM(F85:I85,K85)</f>
        <v>376494</v>
      </c>
      <c r="F85" s="116">
        <v>0</v>
      </c>
      <c r="G85" s="116">
        <v>0</v>
      </c>
      <c r="H85" s="116">
        <v>0</v>
      </c>
      <c r="I85" s="116">
        <v>302541</v>
      </c>
      <c r="J85" s="116">
        <v>613100</v>
      </c>
      <c r="K85" s="116">
        <v>73953</v>
      </c>
      <c r="L85" s="116">
        <v>0</v>
      </c>
      <c r="M85" s="116">
        <f>SUM(N85,+U85)</f>
        <v>0</v>
      </c>
      <c r="N85" s="116">
        <f>+SUM(O85:R85,T85)</f>
        <v>0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6">
        <f>+SUM(D85,M85)</f>
        <v>376494</v>
      </c>
      <c r="W85" s="116">
        <f>+SUM(E85,N85)</f>
        <v>376494</v>
      </c>
      <c r="X85" s="116">
        <f>+SUM(F85,O85)</f>
        <v>0</v>
      </c>
      <c r="Y85" s="116">
        <f>+SUM(G85,P85)</f>
        <v>0</v>
      </c>
      <c r="Z85" s="116">
        <f>+SUM(H85,Q85)</f>
        <v>0</v>
      </c>
      <c r="AA85" s="116">
        <f>+SUM(I85,R85)</f>
        <v>302541</v>
      </c>
      <c r="AB85" s="116">
        <f>+SUM(J85,S85)</f>
        <v>613100</v>
      </c>
      <c r="AC85" s="116">
        <f>+SUM(K85,T85)</f>
        <v>73953</v>
      </c>
      <c r="AD85" s="116">
        <f>+SUM(L85,U85)</f>
        <v>0</v>
      </c>
      <c r="AE85" s="205" t="s">
        <v>325</v>
      </c>
    </row>
    <row r="86" spans="1:31" ht="13.5" customHeight="1" x14ac:dyDescent="0.2">
      <c r="A86" s="114" t="s">
        <v>13</v>
      </c>
      <c r="B86" s="115" t="s">
        <v>352</v>
      </c>
      <c r="C86" s="114" t="s">
        <v>353</v>
      </c>
      <c r="D86" s="116">
        <f>SUM(E86,+L86)</f>
        <v>437071</v>
      </c>
      <c r="E86" s="116">
        <f>+SUM(F86:I86,K86)</f>
        <v>306420</v>
      </c>
      <c r="F86" s="116">
        <v>0</v>
      </c>
      <c r="G86" s="116">
        <v>0</v>
      </c>
      <c r="H86" s="116">
        <v>0</v>
      </c>
      <c r="I86" s="116">
        <v>245623</v>
      </c>
      <c r="J86" s="116">
        <v>585358</v>
      </c>
      <c r="K86" s="116">
        <v>60797</v>
      </c>
      <c r="L86" s="116">
        <v>130651</v>
      </c>
      <c r="M86" s="116">
        <f>SUM(N86,+U86)</f>
        <v>39228</v>
      </c>
      <c r="N86" s="116">
        <f>+SUM(O86:R86,T86)</f>
        <v>1034</v>
      </c>
      <c r="O86" s="116">
        <v>0</v>
      </c>
      <c r="P86" s="116">
        <v>0</v>
      </c>
      <c r="Q86" s="116">
        <v>0</v>
      </c>
      <c r="R86" s="116">
        <v>1034</v>
      </c>
      <c r="S86" s="116">
        <v>212320</v>
      </c>
      <c r="T86" s="116">
        <v>0</v>
      </c>
      <c r="U86" s="116">
        <v>38194</v>
      </c>
      <c r="V86" s="116">
        <f>+SUM(D86,M86)</f>
        <v>476299</v>
      </c>
      <c r="W86" s="116">
        <f>+SUM(E86,N86)</f>
        <v>307454</v>
      </c>
      <c r="X86" s="116">
        <f>+SUM(F86,O86)</f>
        <v>0</v>
      </c>
      <c r="Y86" s="116">
        <f>+SUM(G86,P86)</f>
        <v>0</v>
      </c>
      <c r="Z86" s="116">
        <f>+SUM(H86,Q86)</f>
        <v>0</v>
      </c>
      <c r="AA86" s="116">
        <f>+SUM(I86,R86)</f>
        <v>246657</v>
      </c>
      <c r="AB86" s="116">
        <f>+SUM(J86,S86)</f>
        <v>797678</v>
      </c>
      <c r="AC86" s="116">
        <f>+SUM(K86,T86)</f>
        <v>60797</v>
      </c>
      <c r="AD86" s="116">
        <f>+SUM(L86,U86)</f>
        <v>168845</v>
      </c>
      <c r="AE86" s="205" t="s">
        <v>325</v>
      </c>
    </row>
    <row r="87" spans="1:31" ht="13.5" customHeight="1" x14ac:dyDescent="0.2">
      <c r="A87" s="114" t="s">
        <v>13</v>
      </c>
      <c r="B87" s="115" t="s">
        <v>432</v>
      </c>
      <c r="C87" s="114" t="s">
        <v>433</v>
      </c>
      <c r="D87" s="116">
        <f>SUM(E87,+L87)</f>
        <v>7183387</v>
      </c>
      <c r="E87" s="116">
        <f>+SUM(F87:I87,K87)</f>
        <v>6956934</v>
      </c>
      <c r="F87" s="116">
        <v>1947573</v>
      </c>
      <c r="G87" s="116">
        <v>0</v>
      </c>
      <c r="H87" s="116">
        <v>4063700</v>
      </c>
      <c r="I87" s="116">
        <v>187712</v>
      </c>
      <c r="J87" s="116">
        <v>1001675</v>
      </c>
      <c r="K87" s="116">
        <v>757949</v>
      </c>
      <c r="L87" s="116">
        <v>226453</v>
      </c>
      <c r="M87" s="116">
        <f>SUM(N87,+U87)</f>
        <v>0</v>
      </c>
      <c r="N87" s="116">
        <f>+SUM(O87:R87,T87)</f>
        <v>0</v>
      </c>
      <c r="O87" s="116">
        <v>0</v>
      </c>
      <c r="P87" s="116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0</v>
      </c>
      <c r="V87" s="116">
        <f>+SUM(D87,M87)</f>
        <v>7183387</v>
      </c>
      <c r="W87" s="116">
        <f>+SUM(E87,N87)</f>
        <v>6956934</v>
      </c>
      <c r="X87" s="116">
        <f>+SUM(F87,O87)</f>
        <v>1947573</v>
      </c>
      <c r="Y87" s="116">
        <f>+SUM(G87,P87)</f>
        <v>0</v>
      </c>
      <c r="Z87" s="116">
        <f>+SUM(H87,Q87)</f>
        <v>4063700</v>
      </c>
      <c r="AA87" s="116">
        <f>+SUM(I87,R87)</f>
        <v>187712</v>
      </c>
      <c r="AB87" s="116">
        <f>+SUM(J87,S87)</f>
        <v>1001675</v>
      </c>
      <c r="AC87" s="116">
        <f>+SUM(K87,T87)</f>
        <v>757949</v>
      </c>
      <c r="AD87" s="116">
        <f>+SUM(L87,U87)</f>
        <v>226453</v>
      </c>
      <c r="AE87" s="205" t="s">
        <v>325</v>
      </c>
    </row>
    <row r="88" spans="1:31" ht="13.5" customHeight="1" x14ac:dyDescent="0.2">
      <c r="A88" s="114" t="s">
        <v>13</v>
      </c>
      <c r="B88" s="115" t="s">
        <v>330</v>
      </c>
      <c r="C88" s="114" t="s">
        <v>331</v>
      </c>
      <c r="D88" s="116">
        <f>SUM(E88,+L88)</f>
        <v>867487</v>
      </c>
      <c r="E88" s="116">
        <f>+SUM(F88:I88,K88)</f>
        <v>867487</v>
      </c>
      <c r="F88" s="116">
        <v>106710</v>
      </c>
      <c r="G88" s="116">
        <v>0</v>
      </c>
      <c r="H88" s="116">
        <v>0</v>
      </c>
      <c r="I88" s="116">
        <v>579429</v>
      </c>
      <c r="J88" s="116">
        <v>3184913</v>
      </c>
      <c r="K88" s="116">
        <v>181348</v>
      </c>
      <c r="L88" s="116">
        <v>0</v>
      </c>
      <c r="M88" s="116">
        <f>SUM(N88,+U88)</f>
        <v>0</v>
      </c>
      <c r="N88" s="116">
        <f>+SUM(O88:R88,T88)</f>
        <v>0</v>
      </c>
      <c r="O88" s="116">
        <v>0</v>
      </c>
      <c r="P88" s="116">
        <v>0</v>
      </c>
      <c r="Q88" s="116">
        <v>0</v>
      </c>
      <c r="R88" s="116">
        <v>0</v>
      </c>
      <c r="S88" s="116">
        <v>0</v>
      </c>
      <c r="T88" s="116">
        <v>0</v>
      </c>
      <c r="U88" s="116">
        <v>0</v>
      </c>
      <c r="V88" s="116">
        <f>+SUM(D88,M88)</f>
        <v>867487</v>
      </c>
      <c r="W88" s="116">
        <f>+SUM(E88,N88)</f>
        <v>867487</v>
      </c>
      <c r="X88" s="116">
        <f>+SUM(F88,O88)</f>
        <v>106710</v>
      </c>
      <c r="Y88" s="116">
        <f>+SUM(G88,P88)</f>
        <v>0</v>
      </c>
      <c r="Z88" s="116">
        <f>+SUM(H88,Q88)</f>
        <v>0</v>
      </c>
      <c r="AA88" s="116">
        <f>+SUM(I88,R88)</f>
        <v>579429</v>
      </c>
      <c r="AB88" s="116">
        <f>+SUM(J88,S88)</f>
        <v>3184913</v>
      </c>
      <c r="AC88" s="116">
        <f>+SUM(K88,T88)</f>
        <v>181348</v>
      </c>
      <c r="AD88" s="116">
        <f>+SUM(L88,U88)</f>
        <v>0</v>
      </c>
      <c r="AE88" s="205" t="s">
        <v>325</v>
      </c>
    </row>
    <row r="89" spans="1:31" ht="13.5" customHeight="1" x14ac:dyDescent="0.2">
      <c r="A89" s="114" t="s">
        <v>13</v>
      </c>
      <c r="B89" s="115" t="s">
        <v>366</v>
      </c>
      <c r="C89" s="114" t="s">
        <v>367</v>
      </c>
      <c r="D89" s="116">
        <f>SUM(E89,+L89)</f>
        <v>285269</v>
      </c>
      <c r="E89" s="116">
        <f>+SUM(F89:I89,K89)</f>
        <v>145127</v>
      </c>
      <c r="F89" s="116">
        <v>0</v>
      </c>
      <c r="G89" s="116">
        <v>0</v>
      </c>
      <c r="H89" s="116">
        <v>0</v>
      </c>
      <c r="I89" s="116">
        <v>145127</v>
      </c>
      <c r="J89" s="116">
        <v>536972</v>
      </c>
      <c r="K89" s="116">
        <v>0</v>
      </c>
      <c r="L89" s="116">
        <v>140142</v>
      </c>
      <c r="M89" s="116">
        <f>SUM(N89,+U89)</f>
        <v>0</v>
      </c>
      <c r="N89" s="116">
        <f>+SUM(O89:R89,T89)</f>
        <v>0</v>
      </c>
      <c r="O89" s="116">
        <v>0</v>
      </c>
      <c r="P89" s="116">
        <v>0</v>
      </c>
      <c r="Q89" s="116">
        <v>0</v>
      </c>
      <c r="R89" s="116">
        <v>0</v>
      </c>
      <c r="S89" s="116">
        <v>0</v>
      </c>
      <c r="T89" s="116">
        <v>0</v>
      </c>
      <c r="U89" s="116">
        <v>0</v>
      </c>
      <c r="V89" s="116">
        <f>+SUM(D89,M89)</f>
        <v>285269</v>
      </c>
      <c r="W89" s="116">
        <f>+SUM(E89,N89)</f>
        <v>145127</v>
      </c>
      <c r="X89" s="116">
        <f>+SUM(F89,O89)</f>
        <v>0</v>
      </c>
      <c r="Y89" s="116">
        <f>+SUM(G89,P89)</f>
        <v>0</v>
      </c>
      <c r="Z89" s="116">
        <f>+SUM(H89,Q89)</f>
        <v>0</v>
      </c>
      <c r="AA89" s="116">
        <f>+SUM(I89,R89)</f>
        <v>145127</v>
      </c>
      <c r="AB89" s="116">
        <f>+SUM(J89,S89)</f>
        <v>536972</v>
      </c>
      <c r="AC89" s="116">
        <f>+SUM(K89,T89)</f>
        <v>0</v>
      </c>
      <c r="AD89" s="116">
        <f>+SUM(L89,U89)</f>
        <v>140142</v>
      </c>
      <c r="AE89" s="205" t="s">
        <v>325</v>
      </c>
    </row>
    <row r="90" spans="1:31" ht="13.5" customHeight="1" x14ac:dyDescent="0.2">
      <c r="A90" s="114" t="s">
        <v>13</v>
      </c>
      <c r="B90" s="115" t="s">
        <v>394</v>
      </c>
      <c r="C90" s="114" t="s">
        <v>395</v>
      </c>
      <c r="D90" s="116">
        <f>SUM(E90,+L90)</f>
        <v>560348</v>
      </c>
      <c r="E90" s="116">
        <f>+SUM(F90:I90,K90)</f>
        <v>560348</v>
      </c>
      <c r="F90" s="116">
        <v>0</v>
      </c>
      <c r="G90" s="116">
        <v>0</v>
      </c>
      <c r="H90" s="116">
        <v>454700</v>
      </c>
      <c r="I90" s="116">
        <v>0</v>
      </c>
      <c r="J90" s="116">
        <v>374129</v>
      </c>
      <c r="K90" s="116">
        <v>105648</v>
      </c>
      <c r="L90" s="116">
        <v>0</v>
      </c>
      <c r="M90" s="116">
        <f>SUM(N90,+U90)</f>
        <v>0</v>
      </c>
      <c r="N90" s="116">
        <f>+SUM(O90:R90,T90)</f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f>+SUM(D90,M90)</f>
        <v>560348</v>
      </c>
      <c r="W90" s="116">
        <f>+SUM(E90,N90)</f>
        <v>560348</v>
      </c>
      <c r="X90" s="116">
        <f>+SUM(F90,O90)</f>
        <v>0</v>
      </c>
      <c r="Y90" s="116">
        <f>+SUM(G90,P90)</f>
        <v>0</v>
      </c>
      <c r="Z90" s="116">
        <f>+SUM(H90,Q90)</f>
        <v>454700</v>
      </c>
      <c r="AA90" s="116">
        <f>+SUM(I90,R90)</f>
        <v>0</v>
      </c>
      <c r="AB90" s="116">
        <f>+SUM(J90,S90)</f>
        <v>374129</v>
      </c>
      <c r="AC90" s="116">
        <f>+SUM(K90,T90)</f>
        <v>105648</v>
      </c>
      <c r="AD90" s="116">
        <f>+SUM(L90,U90)</f>
        <v>0</v>
      </c>
      <c r="AE90" s="205" t="s">
        <v>325</v>
      </c>
    </row>
    <row r="91" spans="1:31" ht="13.5" customHeight="1" x14ac:dyDescent="0.2">
      <c r="A91" s="114" t="s">
        <v>13</v>
      </c>
      <c r="B91" s="115" t="s">
        <v>338</v>
      </c>
      <c r="C91" s="114" t="s">
        <v>339</v>
      </c>
      <c r="D91" s="116">
        <f>SUM(E91,+L91)</f>
        <v>27652</v>
      </c>
      <c r="E91" s="116">
        <f>+SUM(F91:I91,K91)</f>
        <v>27652</v>
      </c>
      <c r="F91" s="116">
        <v>25114</v>
      </c>
      <c r="G91" s="116">
        <v>2538</v>
      </c>
      <c r="H91" s="116">
        <v>0</v>
      </c>
      <c r="I91" s="116">
        <v>0</v>
      </c>
      <c r="J91" s="116">
        <v>88398</v>
      </c>
      <c r="K91" s="116">
        <v>0</v>
      </c>
      <c r="L91" s="116">
        <v>0</v>
      </c>
      <c r="M91" s="116">
        <f>SUM(N91,+U91)</f>
        <v>0</v>
      </c>
      <c r="N91" s="116">
        <f>+SUM(O91:R91,T91)</f>
        <v>0</v>
      </c>
      <c r="O91" s="116">
        <v>0</v>
      </c>
      <c r="P91" s="116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f>+SUM(D91,M91)</f>
        <v>27652</v>
      </c>
      <c r="W91" s="116">
        <f>+SUM(E91,N91)</f>
        <v>27652</v>
      </c>
      <c r="X91" s="116">
        <f>+SUM(F91,O91)</f>
        <v>25114</v>
      </c>
      <c r="Y91" s="116">
        <f>+SUM(G91,P91)</f>
        <v>2538</v>
      </c>
      <c r="Z91" s="116">
        <f>+SUM(H91,Q91)</f>
        <v>0</v>
      </c>
      <c r="AA91" s="116">
        <f>+SUM(I91,R91)</f>
        <v>0</v>
      </c>
      <c r="AB91" s="116">
        <f>+SUM(J91,S91)</f>
        <v>88398</v>
      </c>
      <c r="AC91" s="116">
        <f>+SUM(K91,T91)</f>
        <v>0</v>
      </c>
      <c r="AD91" s="116">
        <f>+SUM(L91,U91)</f>
        <v>0</v>
      </c>
      <c r="AE91" s="205" t="s">
        <v>325</v>
      </c>
    </row>
    <row r="92" spans="1:31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1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1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1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1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91">
    <sortCondition ref="A8:A91"/>
    <sortCondition ref="B8:B91"/>
    <sortCondition ref="C8:C9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90" man="1"/>
    <brk id="21" min="1" max="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274</v>
      </c>
      <c r="D7" s="133">
        <f>+SUM(E7,J7)</f>
        <v>20238328</v>
      </c>
      <c r="E7" s="133">
        <f>+SUM(F7:I7)</f>
        <v>19900195</v>
      </c>
      <c r="F7" s="133">
        <f t="shared" ref="F7:K7" si="0">SUM(F$8:F$257)</f>
        <v>195476</v>
      </c>
      <c r="G7" s="133">
        <f t="shared" si="0"/>
        <v>19045996</v>
      </c>
      <c r="H7" s="133">
        <f t="shared" si="0"/>
        <v>523220</v>
      </c>
      <c r="I7" s="133">
        <f t="shared" si="0"/>
        <v>135503</v>
      </c>
      <c r="J7" s="133">
        <f t="shared" si="0"/>
        <v>338133</v>
      </c>
      <c r="K7" s="133">
        <f t="shared" si="0"/>
        <v>1377230</v>
      </c>
      <c r="L7" s="133">
        <f>+SUM(M7,R7,V7,W7,AC7)</f>
        <v>91671305</v>
      </c>
      <c r="M7" s="133">
        <f>+SUM(N7:Q7)</f>
        <v>15522471</v>
      </c>
      <c r="N7" s="133">
        <f>SUM(N$8:N$257)</f>
        <v>5954933</v>
      </c>
      <c r="O7" s="133">
        <f>SUM(O$8:O$257)</f>
        <v>4903618</v>
      </c>
      <c r="P7" s="133">
        <f>SUM(P$8:P$257)</f>
        <v>4197123</v>
      </c>
      <c r="Q7" s="133">
        <f>SUM(Q$8:Q$257)</f>
        <v>466797</v>
      </c>
      <c r="R7" s="133">
        <f>+SUM(S7:U7)</f>
        <v>15560901</v>
      </c>
      <c r="S7" s="133">
        <f>SUM(S$8:S$257)</f>
        <v>921874</v>
      </c>
      <c r="T7" s="133">
        <f>SUM(T$8:T$257)</f>
        <v>14037091</v>
      </c>
      <c r="U7" s="133">
        <f>SUM(U$8:U$257)</f>
        <v>601936</v>
      </c>
      <c r="V7" s="133">
        <f>SUM(V$8:V$257)</f>
        <v>9741</v>
      </c>
      <c r="W7" s="133">
        <f>+SUM(X7:AA7)</f>
        <v>60527122</v>
      </c>
      <c r="X7" s="133">
        <f t="shared" ref="X7:AD7" si="1">SUM(X$8:X$257)</f>
        <v>26052183</v>
      </c>
      <c r="Y7" s="133">
        <f t="shared" si="1"/>
        <v>29041460</v>
      </c>
      <c r="Z7" s="133">
        <f t="shared" si="1"/>
        <v>4573019</v>
      </c>
      <c r="AA7" s="133">
        <f t="shared" si="1"/>
        <v>860460</v>
      </c>
      <c r="AB7" s="133">
        <f t="shared" si="1"/>
        <v>15763019</v>
      </c>
      <c r="AC7" s="133">
        <f t="shared" si="1"/>
        <v>51070</v>
      </c>
      <c r="AD7" s="133">
        <f t="shared" si="1"/>
        <v>4693931</v>
      </c>
      <c r="AE7" s="133">
        <f>+SUM(D7,L7,AD7)</f>
        <v>116603564</v>
      </c>
      <c r="AF7" s="133">
        <f>+SUM(AG7,AL7)</f>
        <v>276045</v>
      </c>
      <c r="AG7" s="133">
        <f>+SUM(AH7:AK7)</f>
        <v>276045</v>
      </c>
      <c r="AH7" s="133">
        <f t="shared" ref="AH7:AM7" si="2">SUM(AH$8:AH$257)</f>
        <v>0</v>
      </c>
      <c r="AI7" s="133">
        <f t="shared" si="2"/>
        <v>249502</v>
      </c>
      <c r="AJ7" s="133">
        <f t="shared" si="2"/>
        <v>0</v>
      </c>
      <c r="AK7" s="133">
        <f t="shared" si="2"/>
        <v>26543</v>
      </c>
      <c r="AL7" s="133">
        <f t="shared" si="2"/>
        <v>0</v>
      </c>
      <c r="AM7" s="133">
        <f t="shared" si="2"/>
        <v>79443</v>
      </c>
      <c r="AN7" s="133">
        <f>+SUM(AO7,AT7,AX7,AY7,BE7)</f>
        <v>7049400</v>
      </c>
      <c r="AO7" s="133">
        <f>+SUM(AP7:AS7)</f>
        <v>1392254</v>
      </c>
      <c r="AP7" s="133">
        <f>SUM(AP$8:AP$257)</f>
        <v>1056356</v>
      </c>
      <c r="AQ7" s="133">
        <f>SUM(AQ$8:AQ$257)</f>
        <v>0</v>
      </c>
      <c r="AR7" s="133">
        <f>SUM(AR$8:AR$257)</f>
        <v>335898</v>
      </c>
      <c r="AS7" s="133">
        <f>SUM(AS$8:AS$257)</f>
        <v>0</v>
      </c>
      <c r="AT7" s="133">
        <f>+SUM(AU7:AW7)</f>
        <v>2509341</v>
      </c>
      <c r="AU7" s="133">
        <f>SUM(AU$8:AU$257)</f>
        <v>14756</v>
      </c>
      <c r="AV7" s="133">
        <f>SUM(AV$8:AV$257)</f>
        <v>2494585</v>
      </c>
      <c r="AW7" s="133">
        <f>SUM(AW$8:AW$257)</f>
        <v>0</v>
      </c>
      <c r="AX7" s="133">
        <f>SUM(AX$8:AX$257)</f>
        <v>0</v>
      </c>
      <c r="AY7" s="133">
        <f>+SUM(AZ7:BC7)</f>
        <v>3143890</v>
      </c>
      <c r="AZ7" s="133">
        <f t="shared" ref="AZ7:BF7" si="3">SUM(AZ$8:AZ$257)</f>
        <v>901382</v>
      </c>
      <c r="BA7" s="133">
        <f t="shared" si="3"/>
        <v>1881684</v>
      </c>
      <c r="BB7" s="133">
        <f t="shared" si="3"/>
        <v>139005</v>
      </c>
      <c r="BC7" s="133">
        <f t="shared" si="3"/>
        <v>221819</v>
      </c>
      <c r="BD7" s="133">
        <f t="shared" si="3"/>
        <v>2328443</v>
      </c>
      <c r="BE7" s="133">
        <f t="shared" si="3"/>
        <v>3915</v>
      </c>
      <c r="BF7" s="133">
        <f t="shared" si="3"/>
        <v>710373</v>
      </c>
      <c r="BG7" s="133">
        <f>+SUM(BF7,AN7,AF7)</f>
        <v>8035818</v>
      </c>
      <c r="BH7" s="133">
        <f t="shared" ref="BH7:CI7" si="4">SUM(D7,AF7)</f>
        <v>20514373</v>
      </c>
      <c r="BI7" s="133">
        <f>SUM(E7,AG7)</f>
        <v>20176240</v>
      </c>
      <c r="BJ7" s="133">
        <f t="shared" si="4"/>
        <v>195476</v>
      </c>
      <c r="BK7" s="133">
        <f t="shared" si="4"/>
        <v>19295498</v>
      </c>
      <c r="BL7" s="133">
        <f t="shared" si="4"/>
        <v>523220</v>
      </c>
      <c r="BM7" s="133">
        <f t="shared" si="4"/>
        <v>162046</v>
      </c>
      <c r="BN7" s="133">
        <f t="shared" si="4"/>
        <v>338133</v>
      </c>
      <c r="BO7" s="133">
        <f t="shared" si="4"/>
        <v>1456673</v>
      </c>
      <c r="BP7" s="133">
        <f t="shared" si="4"/>
        <v>98720705</v>
      </c>
      <c r="BQ7" s="133">
        <f t="shared" si="4"/>
        <v>16914725</v>
      </c>
      <c r="BR7" s="133">
        <f t="shared" si="4"/>
        <v>7011289</v>
      </c>
      <c r="BS7" s="133">
        <f t="shared" si="4"/>
        <v>4903618</v>
      </c>
      <c r="BT7" s="133">
        <f t="shared" si="4"/>
        <v>4533021</v>
      </c>
      <c r="BU7" s="133">
        <f t="shared" si="4"/>
        <v>466797</v>
      </c>
      <c r="BV7" s="133">
        <f t="shared" si="4"/>
        <v>18070242</v>
      </c>
      <c r="BW7" s="133">
        <f t="shared" si="4"/>
        <v>936630</v>
      </c>
      <c r="BX7" s="133">
        <f t="shared" si="4"/>
        <v>16531676</v>
      </c>
      <c r="BY7" s="133">
        <f t="shared" si="4"/>
        <v>601936</v>
      </c>
      <c r="BZ7" s="133">
        <f t="shared" si="4"/>
        <v>9741</v>
      </c>
      <c r="CA7" s="133">
        <f t="shared" si="4"/>
        <v>63671012</v>
      </c>
      <c r="CB7" s="133">
        <f t="shared" si="4"/>
        <v>26953565</v>
      </c>
      <c r="CC7" s="133">
        <f t="shared" si="4"/>
        <v>30923144</v>
      </c>
      <c r="CD7" s="133">
        <f t="shared" si="4"/>
        <v>4712024</v>
      </c>
      <c r="CE7" s="133">
        <f t="shared" si="4"/>
        <v>1082279</v>
      </c>
      <c r="CF7" s="133">
        <f t="shared" si="4"/>
        <v>18091462</v>
      </c>
      <c r="CG7" s="133">
        <f t="shared" si="4"/>
        <v>54985</v>
      </c>
      <c r="CH7" s="133">
        <f t="shared" si="4"/>
        <v>5404304</v>
      </c>
      <c r="CI7" s="133">
        <f t="shared" si="4"/>
        <v>124639382</v>
      </c>
    </row>
    <row r="8" spans="1:87" ht="13.5" customHeight="1" x14ac:dyDescent="0.2">
      <c r="A8" s="114" t="s">
        <v>13</v>
      </c>
      <c r="B8" s="115" t="s">
        <v>323</v>
      </c>
      <c r="C8" s="114" t="s">
        <v>324</v>
      </c>
      <c r="D8" s="116">
        <f>+SUM(E8,J8)</f>
        <v>5774691</v>
      </c>
      <c r="E8" s="116">
        <f>+SUM(F8:I8)</f>
        <v>5703415</v>
      </c>
      <c r="F8" s="116">
        <v>195344</v>
      </c>
      <c r="G8" s="116">
        <v>5508071</v>
      </c>
      <c r="H8" s="116">
        <v>0</v>
      </c>
      <c r="I8" s="116">
        <v>0</v>
      </c>
      <c r="J8" s="116">
        <v>71276</v>
      </c>
      <c r="K8" s="116">
        <v>0</v>
      </c>
      <c r="L8" s="116">
        <f>+SUM(M8,R8,V8,W8,AC8)</f>
        <v>14901441</v>
      </c>
      <c r="M8" s="116">
        <f>+SUM(N8:Q8)</f>
        <v>2825246</v>
      </c>
      <c r="N8" s="116">
        <v>766889</v>
      </c>
      <c r="O8" s="116">
        <v>1250143</v>
      </c>
      <c r="P8" s="116">
        <v>808214</v>
      </c>
      <c r="Q8" s="116">
        <v>0</v>
      </c>
      <c r="R8" s="116">
        <f>+SUM(S8:U8)</f>
        <v>3449316</v>
      </c>
      <c r="S8" s="116">
        <v>437060</v>
      </c>
      <c r="T8" s="116">
        <v>2642046</v>
      </c>
      <c r="U8" s="116">
        <v>370210</v>
      </c>
      <c r="V8" s="116">
        <v>0</v>
      </c>
      <c r="W8" s="116">
        <f>+SUM(X8:AA8)</f>
        <v>8626879</v>
      </c>
      <c r="X8" s="116">
        <v>5117733</v>
      </c>
      <c r="Y8" s="116">
        <v>3145495</v>
      </c>
      <c r="Z8" s="116">
        <v>363651</v>
      </c>
      <c r="AA8" s="116">
        <v>0</v>
      </c>
      <c r="AB8" s="116">
        <v>0</v>
      </c>
      <c r="AC8" s="116">
        <v>0</v>
      </c>
      <c r="AD8" s="116">
        <v>445</v>
      </c>
      <c r="AE8" s="116">
        <f>+SUM(D8,L8,AD8)</f>
        <v>20676577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1031737</v>
      </c>
      <c r="AO8" s="116">
        <f>+SUM(AP8:AS8)</f>
        <v>344223</v>
      </c>
      <c r="AP8" s="116">
        <v>204791</v>
      </c>
      <c r="AQ8" s="116">
        <v>0</v>
      </c>
      <c r="AR8" s="116">
        <v>139432</v>
      </c>
      <c r="AS8" s="116">
        <v>0</v>
      </c>
      <c r="AT8" s="116">
        <f>+SUM(AU8:AW8)</f>
        <v>328309</v>
      </c>
      <c r="AU8" s="116">
        <v>1319</v>
      </c>
      <c r="AV8" s="116">
        <v>326990</v>
      </c>
      <c r="AW8" s="116">
        <v>0</v>
      </c>
      <c r="AX8" s="116">
        <v>0</v>
      </c>
      <c r="AY8" s="116">
        <f>+SUM(AZ8:BC8)</f>
        <v>359205</v>
      </c>
      <c r="AZ8" s="116">
        <v>351059</v>
      </c>
      <c r="BA8" s="116">
        <v>8146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1031737</v>
      </c>
      <c r="BH8" s="116">
        <f>SUM(D8,AF8)</f>
        <v>5774691</v>
      </c>
      <c r="BI8" s="116">
        <f>SUM(E8,AG8)</f>
        <v>5703415</v>
      </c>
      <c r="BJ8" s="116">
        <f>SUM(F8,AH8)</f>
        <v>195344</v>
      </c>
      <c r="BK8" s="116">
        <f>SUM(G8,AI8)</f>
        <v>5508071</v>
      </c>
      <c r="BL8" s="116">
        <f>SUM(H8,AJ8)</f>
        <v>0</v>
      </c>
      <c r="BM8" s="116">
        <f>SUM(I8,AK8)</f>
        <v>0</v>
      </c>
      <c r="BN8" s="116">
        <f>SUM(J8,AL8)</f>
        <v>71276</v>
      </c>
      <c r="BO8" s="116">
        <f>SUM(K8,AM8)</f>
        <v>0</v>
      </c>
      <c r="BP8" s="116">
        <f>SUM(L8,AN8)</f>
        <v>15933178</v>
      </c>
      <c r="BQ8" s="116">
        <f>SUM(M8,AO8)</f>
        <v>3169469</v>
      </c>
      <c r="BR8" s="116">
        <f>SUM(N8,AP8)</f>
        <v>971680</v>
      </c>
      <c r="BS8" s="116">
        <f>SUM(O8,AQ8)</f>
        <v>1250143</v>
      </c>
      <c r="BT8" s="116">
        <f>SUM(P8,AR8)</f>
        <v>947646</v>
      </c>
      <c r="BU8" s="116">
        <f>SUM(Q8,AS8)</f>
        <v>0</v>
      </c>
      <c r="BV8" s="116">
        <f>SUM(R8,AT8)</f>
        <v>3777625</v>
      </c>
      <c r="BW8" s="116">
        <f>SUM(S8,AU8)</f>
        <v>438379</v>
      </c>
      <c r="BX8" s="116">
        <f>SUM(T8,AV8)</f>
        <v>2969036</v>
      </c>
      <c r="BY8" s="116">
        <f>SUM(U8,AW8)</f>
        <v>370210</v>
      </c>
      <c r="BZ8" s="116">
        <f>SUM(V8,AX8)</f>
        <v>0</v>
      </c>
      <c r="CA8" s="116">
        <f>SUM(W8,AY8)</f>
        <v>8986084</v>
      </c>
      <c r="CB8" s="116">
        <f>SUM(X8,AZ8)</f>
        <v>5468792</v>
      </c>
      <c r="CC8" s="116">
        <f>SUM(Y8,BA8)</f>
        <v>3153641</v>
      </c>
      <c r="CD8" s="116">
        <f>SUM(Z8,BB8)</f>
        <v>363651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445</v>
      </c>
      <c r="CI8" s="116">
        <f>SUM(AE8,BG8)</f>
        <v>21708314</v>
      </c>
    </row>
    <row r="9" spans="1:87" ht="13.5" customHeight="1" x14ac:dyDescent="0.2">
      <c r="A9" s="114" t="s">
        <v>13</v>
      </c>
      <c r="B9" s="115" t="s">
        <v>326</v>
      </c>
      <c r="C9" s="114" t="s">
        <v>327</v>
      </c>
      <c r="D9" s="116">
        <f>+SUM(E9,J9)</f>
        <v>15590</v>
      </c>
      <c r="E9" s="116">
        <f>+SUM(F9:I9)</f>
        <v>15590</v>
      </c>
      <c r="F9" s="116">
        <v>0</v>
      </c>
      <c r="G9" s="116">
        <v>15590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5121802</v>
      </c>
      <c r="M9" s="116">
        <f>+SUM(N9:Q9)</f>
        <v>994654</v>
      </c>
      <c r="N9" s="116">
        <v>286609</v>
      </c>
      <c r="O9" s="116">
        <v>588909</v>
      </c>
      <c r="P9" s="116">
        <v>111471</v>
      </c>
      <c r="Q9" s="116">
        <v>7665</v>
      </c>
      <c r="R9" s="116">
        <f>+SUM(S9:U9)</f>
        <v>1229699</v>
      </c>
      <c r="S9" s="116">
        <v>49632</v>
      </c>
      <c r="T9" s="116">
        <v>1156255</v>
      </c>
      <c r="U9" s="116">
        <v>23812</v>
      </c>
      <c r="V9" s="116">
        <v>0</v>
      </c>
      <c r="W9" s="116">
        <f>+SUM(X9:AA9)</f>
        <v>2897449</v>
      </c>
      <c r="X9" s="116">
        <v>1048985</v>
      </c>
      <c r="Y9" s="116">
        <v>1819347</v>
      </c>
      <c r="Z9" s="116">
        <v>27865</v>
      </c>
      <c r="AA9" s="116">
        <v>1252</v>
      </c>
      <c r="AB9" s="116">
        <v>0</v>
      </c>
      <c r="AC9" s="116">
        <v>0</v>
      </c>
      <c r="AD9" s="116">
        <v>39</v>
      </c>
      <c r="AE9" s="116">
        <f>+SUM(D9,L9,AD9)</f>
        <v>5137431</v>
      </c>
      <c r="AF9" s="116">
        <f>+SUM(AG9,AL9)</f>
        <v>9306</v>
      </c>
      <c r="AG9" s="116">
        <f>+SUM(AH9:AK9)</f>
        <v>9306</v>
      </c>
      <c r="AH9" s="116">
        <v>0</v>
      </c>
      <c r="AI9" s="116">
        <v>9306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235071</v>
      </c>
      <c r="AO9" s="116">
        <f>+SUM(AP9:AS9)</f>
        <v>56226</v>
      </c>
      <c r="AP9" s="116">
        <v>39605</v>
      </c>
      <c r="AQ9" s="116">
        <v>0</v>
      </c>
      <c r="AR9" s="116">
        <v>16621</v>
      </c>
      <c r="AS9" s="116">
        <v>0</v>
      </c>
      <c r="AT9" s="116">
        <f>+SUM(AU9:AW9)</f>
        <v>90144</v>
      </c>
      <c r="AU9" s="116">
        <v>0</v>
      </c>
      <c r="AV9" s="116">
        <v>90144</v>
      </c>
      <c r="AW9" s="116">
        <v>0</v>
      </c>
      <c r="AX9" s="116">
        <v>0</v>
      </c>
      <c r="AY9" s="116">
        <f>+SUM(AZ9:BC9)</f>
        <v>88701</v>
      </c>
      <c r="AZ9" s="116">
        <v>78</v>
      </c>
      <c r="BA9" s="116">
        <v>88623</v>
      </c>
      <c r="BB9" s="116">
        <v>0</v>
      </c>
      <c r="BC9" s="116">
        <v>0</v>
      </c>
      <c r="BD9" s="116">
        <v>0</v>
      </c>
      <c r="BE9" s="116">
        <v>0</v>
      </c>
      <c r="BF9" s="116">
        <v>10768</v>
      </c>
      <c r="BG9" s="116">
        <f>+SUM(BF9,AN9,AF9)</f>
        <v>255145</v>
      </c>
      <c r="BH9" s="116">
        <f>SUM(D9,AF9)</f>
        <v>24896</v>
      </c>
      <c r="BI9" s="116">
        <f>SUM(E9,AG9)</f>
        <v>24896</v>
      </c>
      <c r="BJ9" s="116">
        <f>SUM(F9,AH9)</f>
        <v>0</v>
      </c>
      <c r="BK9" s="116">
        <f>SUM(G9,AI9)</f>
        <v>24896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5356873</v>
      </c>
      <c r="BQ9" s="116">
        <f>SUM(M9,AO9)</f>
        <v>1050880</v>
      </c>
      <c r="BR9" s="116">
        <f>SUM(N9,AP9)</f>
        <v>326214</v>
      </c>
      <c r="BS9" s="116">
        <f>SUM(O9,AQ9)</f>
        <v>588909</v>
      </c>
      <c r="BT9" s="116">
        <f>SUM(P9,AR9)</f>
        <v>128092</v>
      </c>
      <c r="BU9" s="116">
        <f>SUM(Q9,AS9)</f>
        <v>7665</v>
      </c>
      <c r="BV9" s="116">
        <f>SUM(R9,AT9)</f>
        <v>1319843</v>
      </c>
      <c r="BW9" s="116">
        <f>SUM(S9,AU9)</f>
        <v>49632</v>
      </c>
      <c r="BX9" s="116">
        <f>SUM(T9,AV9)</f>
        <v>1246399</v>
      </c>
      <c r="BY9" s="116">
        <f>SUM(U9,AW9)</f>
        <v>23812</v>
      </c>
      <c r="BZ9" s="116">
        <f>SUM(V9,AX9)</f>
        <v>0</v>
      </c>
      <c r="CA9" s="116">
        <f>SUM(W9,AY9)</f>
        <v>2986150</v>
      </c>
      <c r="CB9" s="116">
        <f>SUM(X9,AZ9)</f>
        <v>1049063</v>
      </c>
      <c r="CC9" s="116">
        <f>SUM(Y9,BA9)</f>
        <v>1907970</v>
      </c>
      <c r="CD9" s="116">
        <f>SUM(Z9,BB9)</f>
        <v>27865</v>
      </c>
      <c r="CE9" s="116">
        <f>SUM(AA9,BC9)</f>
        <v>1252</v>
      </c>
      <c r="CF9" s="116">
        <f>SUM(AB9,BD9)</f>
        <v>0</v>
      </c>
      <c r="CG9" s="116">
        <f>SUM(AC9,BE9)</f>
        <v>0</v>
      </c>
      <c r="CH9" s="116">
        <f>SUM(AD9,BF9)</f>
        <v>10807</v>
      </c>
      <c r="CI9" s="116">
        <f>SUM(AE9,BG9)</f>
        <v>5392576</v>
      </c>
    </row>
    <row r="10" spans="1:87" ht="13.5" customHeight="1" x14ac:dyDescent="0.2">
      <c r="A10" s="114" t="s">
        <v>13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395258</v>
      </c>
      <c r="L10" s="116">
        <f>+SUM(M10,R10,V10,W10,AC10)</f>
        <v>708782</v>
      </c>
      <c r="M10" s="116">
        <f>+SUM(N10:Q10)</f>
        <v>358497</v>
      </c>
      <c r="N10" s="116">
        <v>93970</v>
      </c>
      <c r="O10" s="116">
        <v>247688</v>
      </c>
      <c r="P10" s="116">
        <v>0</v>
      </c>
      <c r="Q10" s="116">
        <v>16839</v>
      </c>
      <c r="R10" s="116">
        <f>+SUM(S10:U10)</f>
        <v>38299</v>
      </c>
      <c r="S10" s="116">
        <v>28247</v>
      </c>
      <c r="T10" s="116">
        <v>0</v>
      </c>
      <c r="U10" s="116">
        <v>10052</v>
      </c>
      <c r="V10" s="116">
        <v>1966</v>
      </c>
      <c r="W10" s="116">
        <f>+SUM(X10:AA10)</f>
        <v>310020</v>
      </c>
      <c r="X10" s="116">
        <v>277503</v>
      </c>
      <c r="Y10" s="116">
        <v>6881</v>
      </c>
      <c r="Z10" s="116">
        <v>18817</v>
      </c>
      <c r="AA10" s="116">
        <v>6819</v>
      </c>
      <c r="AB10" s="116">
        <v>1242520</v>
      </c>
      <c r="AC10" s="116">
        <v>0</v>
      </c>
      <c r="AD10" s="116">
        <v>360</v>
      </c>
      <c r="AE10" s="116">
        <f>+SUM(D10,L10,AD10)</f>
        <v>709142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544329</v>
      </c>
      <c r="AO10" s="116">
        <f>+SUM(AP10:AS10)</f>
        <v>176457</v>
      </c>
      <c r="AP10" s="116">
        <v>80748</v>
      </c>
      <c r="AQ10" s="116">
        <v>0</v>
      </c>
      <c r="AR10" s="116">
        <v>95709</v>
      </c>
      <c r="AS10" s="116">
        <v>0</v>
      </c>
      <c r="AT10" s="116">
        <f>+SUM(AU10:AW10)</f>
        <v>240855</v>
      </c>
      <c r="AU10" s="116">
        <v>0</v>
      </c>
      <c r="AV10" s="116">
        <v>240855</v>
      </c>
      <c r="AW10" s="116">
        <v>0</v>
      </c>
      <c r="AX10" s="116">
        <v>0</v>
      </c>
      <c r="AY10" s="116">
        <f>+SUM(AZ10:BC10)</f>
        <v>127017</v>
      </c>
      <c r="AZ10" s="116">
        <v>495</v>
      </c>
      <c r="BA10" s="116">
        <v>126522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544329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395258</v>
      </c>
      <c r="BP10" s="116">
        <f>SUM(L10,AN10)</f>
        <v>1253111</v>
      </c>
      <c r="BQ10" s="116">
        <f>SUM(M10,AO10)</f>
        <v>534954</v>
      </c>
      <c r="BR10" s="116">
        <f>SUM(N10,AP10)</f>
        <v>174718</v>
      </c>
      <c r="BS10" s="116">
        <f>SUM(O10,AQ10)</f>
        <v>247688</v>
      </c>
      <c r="BT10" s="116">
        <f>SUM(P10,AR10)</f>
        <v>95709</v>
      </c>
      <c r="BU10" s="116">
        <f>SUM(Q10,AS10)</f>
        <v>16839</v>
      </c>
      <c r="BV10" s="116">
        <f>SUM(R10,AT10)</f>
        <v>279154</v>
      </c>
      <c r="BW10" s="116">
        <f>SUM(S10,AU10)</f>
        <v>28247</v>
      </c>
      <c r="BX10" s="116">
        <f>SUM(T10,AV10)</f>
        <v>240855</v>
      </c>
      <c r="BY10" s="116">
        <f>SUM(U10,AW10)</f>
        <v>10052</v>
      </c>
      <c r="BZ10" s="116">
        <f>SUM(V10,AX10)</f>
        <v>1966</v>
      </c>
      <c r="CA10" s="116">
        <f>SUM(W10,AY10)</f>
        <v>437037</v>
      </c>
      <c r="CB10" s="116">
        <f>SUM(X10,AZ10)</f>
        <v>277998</v>
      </c>
      <c r="CC10" s="116">
        <f>SUM(Y10,BA10)</f>
        <v>133403</v>
      </c>
      <c r="CD10" s="116">
        <f>SUM(Z10,BB10)</f>
        <v>18817</v>
      </c>
      <c r="CE10" s="116">
        <f>SUM(AA10,BC10)</f>
        <v>6819</v>
      </c>
      <c r="CF10" s="116">
        <f>SUM(AB10,BD10)</f>
        <v>1242520</v>
      </c>
      <c r="CG10" s="116">
        <f>SUM(AC10,BE10)</f>
        <v>0</v>
      </c>
      <c r="CH10" s="116">
        <f>SUM(AD10,BF10)</f>
        <v>360</v>
      </c>
      <c r="CI10" s="116">
        <f>SUM(AE10,BG10)</f>
        <v>1253471</v>
      </c>
    </row>
    <row r="11" spans="1:87" ht="13.5" customHeight="1" x14ac:dyDescent="0.2">
      <c r="A11" s="114" t="s">
        <v>13</v>
      </c>
      <c r="B11" s="115" t="s">
        <v>332</v>
      </c>
      <c r="C11" s="114" t="s">
        <v>333</v>
      </c>
      <c r="D11" s="116">
        <f>+SUM(E11,J11)</f>
        <v>2154955</v>
      </c>
      <c r="E11" s="116">
        <f>+SUM(F11:I11)</f>
        <v>2154955</v>
      </c>
      <c r="F11" s="116">
        <v>0</v>
      </c>
      <c r="G11" s="116">
        <v>2154955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7989924</v>
      </c>
      <c r="M11" s="116">
        <f>+SUM(N11:Q11)</f>
        <v>2150845</v>
      </c>
      <c r="N11" s="116">
        <v>806567</v>
      </c>
      <c r="O11" s="116">
        <v>1041815</v>
      </c>
      <c r="P11" s="116">
        <v>302463</v>
      </c>
      <c r="Q11" s="116">
        <v>0</v>
      </c>
      <c r="R11" s="116">
        <f>+SUM(S11:U11)</f>
        <v>1318887</v>
      </c>
      <c r="S11" s="116">
        <v>65681</v>
      </c>
      <c r="T11" s="116">
        <v>1253206</v>
      </c>
      <c r="U11" s="116">
        <v>0</v>
      </c>
      <c r="V11" s="116">
        <v>0</v>
      </c>
      <c r="W11" s="116">
        <f>+SUM(X11:AA11)</f>
        <v>4520192</v>
      </c>
      <c r="X11" s="116">
        <v>1679572</v>
      </c>
      <c r="Y11" s="116">
        <v>2417244</v>
      </c>
      <c r="Z11" s="116">
        <v>423376</v>
      </c>
      <c r="AA11" s="116">
        <v>0</v>
      </c>
      <c r="AB11" s="116">
        <v>0</v>
      </c>
      <c r="AC11" s="116">
        <v>0</v>
      </c>
      <c r="AD11" s="116">
        <v>0</v>
      </c>
      <c r="AE11" s="116">
        <f>+SUM(D11,L11,AD11)</f>
        <v>10144879</v>
      </c>
      <c r="AF11" s="116">
        <f>+SUM(AG11,AL11)</f>
        <v>93995</v>
      </c>
      <c r="AG11" s="116">
        <f>+SUM(AH11:AK11)</f>
        <v>93995</v>
      </c>
      <c r="AH11" s="116">
        <v>0</v>
      </c>
      <c r="AI11" s="116">
        <v>93995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250862</v>
      </c>
      <c r="AO11" s="116">
        <f>+SUM(AP11:AS11)</f>
        <v>25205</v>
      </c>
      <c r="AP11" s="116">
        <v>25205</v>
      </c>
      <c r="AQ11" s="116">
        <v>0</v>
      </c>
      <c r="AR11" s="116">
        <v>0</v>
      </c>
      <c r="AS11" s="116">
        <v>0</v>
      </c>
      <c r="AT11" s="116">
        <f>+SUM(AU11:AW11)</f>
        <v>85776</v>
      </c>
      <c r="AU11" s="116">
        <v>5486</v>
      </c>
      <c r="AV11" s="116">
        <v>80290</v>
      </c>
      <c r="AW11" s="116">
        <v>0</v>
      </c>
      <c r="AX11" s="116">
        <v>0</v>
      </c>
      <c r="AY11" s="116">
        <f>+SUM(AZ11:BC11)</f>
        <v>139881</v>
      </c>
      <c r="AZ11" s="116">
        <v>9221</v>
      </c>
      <c r="BA11" s="116">
        <v>107777</v>
      </c>
      <c r="BB11" s="116">
        <v>22883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344857</v>
      </c>
      <c r="BH11" s="116">
        <f>SUM(D11,AF11)</f>
        <v>2248950</v>
      </c>
      <c r="BI11" s="116">
        <f>SUM(E11,AG11)</f>
        <v>2248950</v>
      </c>
      <c r="BJ11" s="116">
        <f>SUM(F11,AH11)</f>
        <v>0</v>
      </c>
      <c r="BK11" s="116">
        <f>SUM(G11,AI11)</f>
        <v>2248950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8240786</v>
      </c>
      <c r="BQ11" s="116">
        <f>SUM(M11,AO11)</f>
        <v>2176050</v>
      </c>
      <c r="BR11" s="116">
        <f>SUM(N11,AP11)</f>
        <v>831772</v>
      </c>
      <c r="BS11" s="116">
        <f>SUM(O11,AQ11)</f>
        <v>1041815</v>
      </c>
      <c r="BT11" s="116">
        <f>SUM(P11,AR11)</f>
        <v>302463</v>
      </c>
      <c r="BU11" s="116">
        <f>SUM(Q11,AS11)</f>
        <v>0</v>
      </c>
      <c r="BV11" s="116">
        <f>SUM(R11,AT11)</f>
        <v>1404663</v>
      </c>
      <c r="BW11" s="116">
        <f>SUM(S11,AU11)</f>
        <v>71167</v>
      </c>
      <c r="BX11" s="116">
        <f>SUM(T11,AV11)</f>
        <v>1333496</v>
      </c>
      <c r="BY11" s="116">
        <f>SUM(U11,AW11)</f>
        <v>0</v>
      </c>
      <c r="BZ11" s="116">
        <f>SUM(V11,AX11)</f>
        <v>0</v>
      </c>
      <c r="CA11" s="116">
        <f>SUM(W11,AY11)</f>
        <v>4660073</v>
      </c>
      <c r="CB11" s="116">
        <f>SUM(X11,AZ11)</f>
        <v>1688793</v>
      </c>
      <c r="CC11" s="116">
        <f>SUM(Y11,BA11)</f>
        <v>2525021</v>
      </c>
      <c r="CD11" s="116">
        <f>SUM(Z11,BB11)</f>
        <v>446259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10489736</v>
      </c>
    </row>
    <row r="12" spans="1:87" ht="13.5" customHeight="1" x14ac:dyDescent="0.2">
      <c r="A12" s="114" t="s">
        <v>13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412562</v>
      </c>
      <c r="M12" s="116">
        <f>+SUM(N12:Q12)</f>
        <v>51509</v>
      </c>
      <c r="N12" s="116">
        <v>51509</v>
      </c>
      <c r="O12" s="116">
        <v>0</v>
      </c>
      <c r="P12" s="116">
        <v>0</v>
      </c>
      <c r="Q12" s="116">
        <v>0</v>
      </c>
      <c r="R12" s="116">
        <f>+SUM(S12:U12)</f>
        <v>50125</v>
      </c>
      <c r="S12" s="116">
        <v>420</v>
      </c>
      <c r="T12" s="116">
        <v>46854</v>
      </c>
      <c r="U12" s="116">
        <v>2851</v>
      </c>
      <c r="V12" s="116">
        <v>0</v>
      </c>
      <c r="W12" s="116">
        <f>+SUM(X12:AA12)</f>
        <v>310816</v>
      </c>
      <c r="X12" s="116">
        <v>235118</v>
      </c>
      <c r="Y12" s="116">
        <v>61148</v>
      </c>
      <c r="Z12" s="116">
        <v>10163</v>
      </c>
      <c r="AA12" s="116">
        <v>4387</v>
      </c>
      <c r="AB12" s="116">
        <v>344405</v>
      </c>
      <c r="AC12" s="116">
        <v>112</v>
      </c>
      <c r="AD12" s="116">
        <v>282</v>
      </c>
      <c r="AE12" s="116">
        <f>+SUM(D12,L12,AD12)</f>
        <v>412844</v>
      </c>
      <c r="AF12" s="116">
        <f>+SUM(AG12,AL12)</f>
        <v>25630</v>
      </c>
      <c r="AG12" s="116">
        <f>+SUM(AH12:AK12)</f>
        <v>25630</v>
      </c>
      <c r="AH12" s="116">
        <v>0</v>
      </c>
      <c r="AI12" s="116">
        <v>25630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126019</v>
      </c>
      <c r="AO12" s="116">
        <f>+SUM(AP12:AS12)</f>
        <v>17000</v>
      </c>
      <c r="AP12" s="116">
        <v>17000</v>
      </c>
      <c r="AQ12" s="116">
        <v>0</v>
      </c>
      <c r="AR12" s="116">
        <v>0</v>
      </c>
      <c r="AS12" s="116">
        <v>0</v>
      </c>
      <c r="AT12" s="116">
        <f>+SUM(AU12:AW12)</f>
        <v>71155</v>
      </c>
      <c r="AU12" s="116">
        <v>0</v>
      </c>
      <c r="AV12" s="116">
        <v>71155</v>
      </c>
      <c r="AW12" s="116">
        <v>0</v>
      </c>
      <c r="AX12" s="116">
        <v>0</v>
      </c>
      <c r="AY12" s="116">
        <f>+SUM(AZ12:BC12)</f>
        <v>37864</v>
      </c>
      <c r="AZ12" s="116">
        <v>36</v>
      </c>
      <c r="BA12" s="116">
        <v>29568</v>
      </c>
      <c r="BB12" s="116">
        <v>0</v>
      </c>
      <c r="BC12" s="116">
        <v>8260</v>
      </c>
      <c r="BD12" s="116">
        <v>0</v>
      </c>
      <c r="BE12" s="116">
        <v>0</v>
      </c>
      <c r="BF12" s="116">
        <v>0</v>
      </c>
      <c r="BG12" s="116">
        <f>+SUM(BF12,AN12,AF12)</f>
        <v>151649</v>
      </c>
      <c r="BH12" s="116">
        <f>SUM(D12,AF12)</f>
        <v>25630</v>
      </c>
      <c r="BI12" s="116">
        <f>SUM(E12,AG12)</f>
        <v>25630</v>
      </c>
      <c r="BJ12" s="116">
        <f>SUM(F12,AH12)</f>
        <v>0</v>
      </c>
      <c r="BK12" s="116">
        <f>SUM(G12,AI12)</f>
        <v>25630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538581</v>
      </c>
      <c r="BQ12" s="116">
        <f>SUM(M12,AO12)</f>
        <v>68509</v>
      </c>
      <c r="BR12" s="116">
        <f>SUM(N12,AP12)</f>
        <v>68509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121280</v>
      </c>
      <c r="BW12" s="116">
        <f>SUM(S12,AU12)</f>
        <v>420</v>
      </c>
      <c r="BX12" s="116">
        <f>SUM(T12,AV12)</f>
        <v>118009</v>
      </c>
      <c r="BY12" s="116">
        <f>SUM(U12,AW12)</f>
        <v>2851</v>
      </c>
      <c r="BZ12" s="116">
        <f>SUM(V12,AX12)</f>
        <v>0</v>
      </c>
      <c r="CA12" s="116">
        <f>SUM(W12,AY12)</f>
        <v>348680</v>
      </c>
      <c r="CB12" s="116">
        <f>SUM(X12,AZ12)</f>
        <v>235154</v>
      </c>
      <c r="CC12" s="116">
        <f>SUM(Y12,BA12)</f>
        <v>90716</v>
      </c>
      <c r="CD12" s="116">
        <f>SUM(Z12,BB12)</f>
        <v>10163</v>
      </c>
      <c r="CE12" s="116">
        <f>SUM(AA12,BC12)</f>
        <v>12647</v>
      </c>
      <c r="CF12" s="116">
        <f>SUM(AB12,BD12)</f>
        <v>344405</v>
      </c>
      <c r="CG12" s="116">
        <f>SUM(AC12,BE12)</f>
        <v>112</v>
      </c>
      <c r="CH12" s="116">
        <f>SUM(AD12,BF12)</f>
        <v>282</v>
      </c>
      <c r="CI12" s="116">
        <f>SUM(AE12,BG12)</f>
        <v>564493</v>
      </c>
    </row>
    <row r="13" spans="1:87" ht="13.5" customHeight="1" x14ac:dyDescent="0.2">
      <c r="A13" s="114" t="s">
        <v>13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0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386705</v>
      </c>
      <c r="AC13" s="116">
        <v>0</v>
      </c>
      <c r="AD13" s="116">
        <v>0</v>
      </c>
      <c r="AE13" s="116">
        <f>+SUM(D13,L13,AD13)</f>
        <v>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207522</v>
      </c>
      <c r="AO13" s="116">
        <f>+SUM(AP13:AS13)</f>
        <v>35175</v>
      </c>
      <c r="AP13" s="116">
        <v>35175</v>
      </c>
      <c r="AQ13" s="116">
        <v>0</v>
      </c>
      <c r="AR13" s="116">
        <v>0</v>
      </c>
      <c r="AS13" s="116">
        <v>0</v>
      </c>
      <c r="AT13" s="116">
        <f>+SUM(AU13:AW13)</f>
        <v>124777</v>
      </c>
      <c r="AU13" s="116">
        <v>0</v>
      </c>
      <c r="AV13" s="116">
        <v>124777</v>
      </c>
      <c r="AW13" s="116">
        <v>0</v>
      </c>
      <c r="AX13" s="116">
        <v>0</v>
      </c>
      <c r="AY13" s="116">
        <f>+SUM(AZ13:BC13)</f>
        <v>47570</v>
      </c>
      <c r="AZ13" s="116">
        <v>47570</v>
      </c>
      <c r="BA13" s="116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207522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207522</v>
      </c>
      <c r="BQ13" s="116">
        <f>SUM(M13,AO13)</f>
        <v>35175</v>
      </c>
      <c r="BR13" s="116">
        <f>SUM(N13,AP13)</f>
        <v>35175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124777</v>
      </c>
      <c r="BW13" s="116">
        <f>SUM(S13,AU13)</f>
        <v>0</v>
      </c>
      <c r="BX13" s="116">
        <f>SUM(T13,AV13)</f>
        <v>124777</v>
      </c>
      <c r="BY13" s="116">
        <f>SUM(U13,AW13)</f>
        <v>0</v>
      </c>
      <c r="BZ13" s="116">
        <f>SUM(V13,AX13)</f>
        <v>0</v>
      </c>
      <c r="CA13" s="116">
        <f>SUM(W13,AY13)</f>
        <v>47570</v>
      </c>
      <c r="CB13" s="116">
        <f>SUM(X13,AZ13)</f>
        <v>47570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386705</v>
      </c>
      <c r="CG13" s="116">
        <f>SUM(AC13,BE13)</f>
        <v>0</v>
      </c>
      <c r="CH13" s="116">
        <f>SUM(AD13,BF13)</f>
        <v>0</v>
      </c>
      <c r="CI13" s="116">
        <f>SUM(AE13,BG13)</f>
        <v>207522</v>
      </c>
    </row>
    <row r="14" spans="1:87" ht="13.5" customHeight="1" x14ac:dyDescent="0.2">
      <c r="A14" s="114" t="s">
        <v>13</v>
      </c>
      <c r="B14" s="115" t="s">
        <v>344</v>
      </c>
      <c r="C14" s="114" t="s">
        <v>345</v>
      </c>
      <c r="D14" s="116">
        <f>+SUM(E14,J14)</f>
        <v>466195</v>
      </c>
      <c r="E14" s="116">
        <f>+SUM(F14:I14)</f>
        <v>460353</v>
      </c>
      <c r="F14" s="116">
        <v>0</v>
      </c>
      <c r="G14" s="116">
        <v>52800</v>
      </c>
      <c r="H14" s="116">
        <v>407553</v>
      </c>
      <c r="I14" s="116">
        <v>0</v>
      </c>
      <c r="J14" s="116">
        <v>5842</v>
      </c>
      <c r="K14" s="116">
        <v>0</v>
      </c>
      <c r="L14" s="116">
        <f>+SUM(M14,R14,V14,W14,AC14)</f>
        <v>7980465</v>
      </c>
      <c r="M14" s="116">
        <f>+SUM(N14:Q14)</f>
        <v>3998626</v>
      </c>
      <c r="N14" s="116">
        <v>55427</v>
      </c>
      <c r="O14" s="116">
        <v>987364</v>
      </c>
      <c r="P14" s="116">
        <v>2531473</v>
      </c>
      <c r="Q14" s="116">
        <v>424362</v>
      </c>
      <c r="R14" s="116">
        <f>+SUM(S14:U14)</f>
        <v>91169</v>
      </c>
      <c r="S14" s="116">
        <v>63546</v>
      </c>
      <c r="T14" s="116">
        <v>24728</v>
      </c>
      <c r="U14" s="116">
        <v>2895</v>
      </c>
      <c r="V14" s="116">
        <v>2970</v>
      </c>
      <c r="W14" s="116">
        <f>+SUM(X14:AA14)</f>
        <v>3876697</v>
      </c>
      <c r="X14" s="116">
        <v>923818</v>
      </c>
      <c r="Y14" s="116">
        <v>2506745</v>
      </c>
      <c r="Z14" s="116">
        <v>421466</v>
      </c>
      <c r="AA14" s="116">
        <v>24668</v>
      </c>
      <c r="AB14" s="116">
        <v>0</v>
      </c>
      <c r="AC14" s="116">
        <v>11003</v>
      </c>
      <c r="AD14" s="116">
        <v>92360</v>
      </c>
      <c r="AE14" s="116">
        <f>+SUM(D14,L14,AD14)</f>
        <v>8539020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72302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72302</v>
      </c>
      <c r="AZ14" s="116">
        <v>17065</v>
      </c>
      <c r="BA14" s="116">
        <v>55237</v>
      </c>
      <c r="BB14" s="116">
        <v>0</v>
      </c>
      <c r="BC14" s="116">
        <v>0</v>
      </c>
      <c r="BD14" s="116">
        <v>0</v>
      </c>
      <c r="BE14" s="116">
        <v>0</v>
      </c>
      <c r="BF14" s="116">
        <v>65145</v>
      </c>
      <c r="BG14" s="116">
        <f>+SUM(BF14,AN14,AF14)</f>
        <v>137447</v>
      </c>
      <c r="BH14" s="116">
        <f>SUM(D14,AF14)</f>
        <v>466195</v>
      </c>
      <c r="BI14" s="116">
        <f>SUM(E14,AG14)</f>
        <v>460353</v>
      </c>
      <c r="BJ14" s="116">
        <f>SUM(F14,AH14)</f>
        <v>0</v>
      </c>
      <c r="BK14" s="116">
        <f>SUM(G14,AI14)</f>
        <v>52800</v>
      </c>
      <c r="BL14" s="116">
        <f>SUM(H14,AJ14)</f>
        <v>407553</v>
      </c>
      <c r="BM14" s="116">
        <f>SUM(I14,AK14)</f>
        <v>0</v>
      </c>
      <c r="BN14" s="116">
        <f>SUM(J14,AL14)</f>
        <v>5842</v>
      </c>
      <c r="BO14" s="116">
        <f>SUM(K14,AM14)</f>
        <v>0</v>
      </c>
      <c r="BP14" s="116">
        <f>SUM(L14,AN14)</f>
        <v>8052767</v>
      </c>
      <c r="BQ14" s="116">
        <f>SUM(M14,AO14)</f>
        <v>3998626</v>
      </c>
      <c r="BR14" s="116">
        <f>SUM(N14,AP14)</f>
        <v>55427</v>
      </c>
      <c r="BS14" s="116">
        <f>SUM(O14,AQ14)</f>
        <v>987364</v>
      </c>
      <c r="BT14" s="116">
        <f>SUM(P14,AR14)</f>
        <v>2531473</v>
      </c>
      <c r="BU14" s="116">
        <f>SUM(Q14,AS14)</f>
        <v>424362</v>
      </c>
      <c r="BV14" s="116">
        <f>SUM(R14,AT14)</f>
        <v>91169</v>
      </c>
      <c r="BW14" s="116">
        <f>SUM(S14,AU14)</f>
        <v>63546</v>
      </c>
      <c r="BX14" s="116">
        <f>SUM(T14,AV14)</f>
        <v>24728</v>
      </c>
      <c r="BY14" s="116">
        <f>SUM(U14,AW14)</f>
        <v>2895</v>
      </c>
      <c r="BZ14" s="116">
        <f>SUM(V14,AX14)</f>
        <v>2970</v>
      </c>
      <c r="CA14" s="116">
        <f>SUM(W14,AY14)</f>
        <v>3948999</v>
      </c>
      <c r="CB14" s="116">
        <f>SUM(X14,AZ14)</f>
        <v>940883</v>
      </c>
      <c r="CC14" s="116">
        <f>SUM(Y14,BA14)</f>
        <v>2561982</v>
      </c>
      <c r="CD14" s="116">
        <f>SUM(Z14,BB14)</f>
        <v>421466</v>
      </c>
      <c r="CE14" s="116">
        <f>SUM(AA14,BC14)</f>
        <v>24668</v>
      </c>
      <c r="CF14" s="116">
        <f>SUM(AB14,BD14)</f>
        <v>0</v>
      </c>
      <c r="CG14" s="116">
        <f>SUM(AC14,BE14)</f>
        <v>11003</v>
      </c>
      <c r="CH14" s="116">
        <f>SUM(AD14,BF14)</f>
        <v>157505</v>
      </c>
      <c r="CI14" s="116">
        <f>SUM(AE14,BG14)</f>
        <v>8676467</v>
      </c>
    </row>
    <row r="15" spans="1:87" ht="13.5" customHeight="1" x14ac:dyDescent="0.2">
      <c r="A15" s="114" t="s">
        <v>13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1049224</v>
      </c>
      <c r="M15" s="116">
        <f>+SUM(N15:Q15)</f>
        <v>76006</v>
      </c>
      <c r="N15" s="116">
        <v>76006</v>
      </c>
      <c r="O15" s="116">
        <v>0</v>
      </c>
      <c r="P15" s="116">
        <v>0</v>
      </c>
      <c r="Q15" s="116">
        <v>0</v>
      </c>
      <c r="R15" s="116">
        <f>+SUM(S15:U15)</f>
        <v>48185</v>
      </c>
      <c r="S15" s="116">
        <v>0</v>
      </c>
      <c r="T15" s="116">
        <v>48185</v>
      </c>
      <c r="U15" s="116">
        <v>0</v>
      </c>
      <c r="V15" s="116">
        <v>0</v>
      </c>
      <c r="W15" s="116">
        <f>+SUM(X15:AA15)</f>
        <v>925033</v>
      </c>
      <c r="X15" s="116">
        <v>285876</v>
      </c>
      <c r="Y15" s="116">
        <v>628143</v>
      </c>
      <c r="Z15" s="116">
        <v>11014</v>
      </c>
      <c r="AA15" s="116">
        <v>0</v>
      </c>
      <c r="AB15" s="116">
        <v>0</v>
      </c>
      <c r="AC15" s="116">
        <v>0</v>
      </c>
      <c r="AD15" s="116">
        <v>78110</v>
      </c>
      <c r="AE15" s="116">
        <f>+SUM(D15,L15,AD15)</f>
        <v>1127334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114701</v>
      </c>
      <c r="AO15" s="116">
        <f>+SUM(AP15:AS15)</f>
        <v>9643</v>
      </c>
      <c r="AP15" s="116">
        <v>9643</v>
      </c>
      <c r="AQ15" s="116">
        <v>0</v>
      </c>
      <c r="AR15" s="116">
        <v>0</v>
      </c>
      <c r="AS15" s="116">
        <v>0</v>
      </c>
      <c r="AT15" s="116">
        <f>+SUM(AU15:AW15)</f>
        <v>8348</v>
      </c>
      <c r="AU15" s="116">
        <v>0</v>
      </c>
      <c r="AV15" s="116">
        <v>8348</v>
      </c>
      <c r="AW15" s="116">
        <v>0</v>
      </c>
      <c r="AX15" s="116">
        <v>0</v>
      </c>
      <c r="AY15" s="116">
        <f>+SUM(AZ15:BC15)</f>
        <v>96710</v>
      </c>
      <c r="AZ15" s="116">
        <v>0</v>
      </c>
      <c r="BA15" s="116">
        <v>0</v>
      </c>
      <c r="BB15" s="116">
        <v>0</v>
      </c>
      <c r="BC15" s="116">
        <v>96710</v>
      </c>
      <c r="BD15" s="116">
        <v>0</v>
      </c>
      <c r="BE15" s="116">
        <v>0</v>
      </c>
      <c r="BF15" s="116">
        <v>60123</v>
      </c>
      <c r="BG15" s="116">
        <f>+SUM(BF15,AN15,AF15)</f>
        <v>174824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1163925</v>
      </c>
      <c r="BQ15" s="116">
        <f>SUM(M15,AO15)</f>
        <v>85649</v>
      </c>
      <c r="BR15" s="116">
        <f>SUM(N15,AP15)</f>
        <v>85649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56533</v>
      </c>
      <c r="BW15" s="116">
        <f>SUM(S15,AU15)</f>
        <v>0</v>
      </c>
      <c r="BX15" s="116">
        <f>SUM(T15,AV15)</f>
        <v>56533</v>
      </c>
      <c r="BY15" s="116">
        <f>SUM(U15,AW15)</f>
        <v>0</v>
      </c>
      <c r="BZ15" s="116">
        <f>SUM(V15,AX15)</f>
        <v>0</v>
      </c>
      <c r="CA15" s="116">
        <f>SUM(W15,AY15)</f>
        <v>1021743</v>
      </c>
      <c r="CB15" s="116">
        <f>SUM(X15,AZ15)</f>
        <v>285876</v>
      </c>
      <c r="CC15" s="116">
        <f>SUM(Y15,BA15)</f>
        <v>628143</v>
      </c>
      <c r="CD15" s="116">
        <f>SUM(Z15,BB15)</f>
        <v>11014</v>
      </c>
      <c r="CE15" s="116">
        <f>SUM(AA15,BC15)</f>
        <v>96710</v>
      </c>
      <c r="CF15" s="116">
        <f>SUM(AB15,BD15)</f>
        <v>0</v>
      </c>
      <c r="CG15" s="116">
        <f>SUM(AC15,BE15)</f>
        <v>0</v>
      </c>
      <c r="CH15" s="116">
        <f>SUM(AD15,BF15)</f>
        <v>138233</v>
      </c>
      <c r="CI15" s="116">
        <f>SUM(AE15,BG15)</f>
        <v>1302158</v>
      </c>
    </row>
    <row r="16" spans="1:87" ht="13.5" customHeight="1" x14ac:dyDescent="0.2">
      <c r="A16" s="114" t="s">
        <v>13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1628107</v>
      </c>
      <c r="M16" s="116">
        <f>+SUM(N16:Q16)</f>
        <v>86633</v>
      </c>
      <c r="N16" s="116">
        <v>75224</v>
      </c>
      <c r="O16" s="116">
        <v>11409</v>
      </c>
      <c r="P16" s="116">
        <v>0</v>
      </c>
      <c r="Q16" s="116">
        <v>0</v>
      </c>
      <c r="R16" s="116">
        <f>+SUM(S16:U16)</f>
        <v>396766</v>
      </c>
      <c r="S16" s="116">
        <v>0</v>
      </c>
      <c r="T16" s="116">
        <v>396766</v>
      </c>
      <c r="U16" s="116">
        <v>0</v>
      </c>
      <c r="V16" s="116">
        <v>0</v>
      </c>
      <c r="W16" s="116">
        <f>+SUM(X16:AA16)</f>
        <v>1144708</v>
      </c>
      <c r="X16" s="116">
        <v>432667</v>
      </c>
      <c r="Y16" s="116">
        <v>556692</v>
      </c>
      <c r="Z16" s="116">
        <v>71760</v>
      </c>
      <c r="AA16" s="116">
        <v>83589</v>
      </c>
      <c r="AB16" s="116">
        <v>0</v>
      </c>
      <c r="AC16" s="116">
        <v>0</v>
      </c>
      <c r="AD16" s="116">
        <v>0</v>
      </c>
      <c r="AE16" s="116">
        <f>+SUM(D16,L16,AD16)</f>
        <v>1628107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284876</v>
      </c>
      <c r="AO16" s="116">
        <f>+SUM(AP16:AS16)</f>
        <v>18395</v>
      </c>
      <c r="AP16" s="116">
        <v>18395</v>
      </c>
      <c r="AQ16" s="116">
        <v>0</v>
      </c>
      <c r="AR16" s="116">
        <v>0</v>
      </c>
      <c r="AS16" s="116">
        <v>0</v>
      </c>
      <c r="AT16" s="116">
        <f>+SUM(AU16:AW16)</f>
        <v>169650</v>
      </c>
      <c r="AU16" s="116">
        <v>0</v>
      </c>
      <c r="AV16" s="116">
        <v>169650</v>
      </c>
      <c r="AW16" s="116">
        <v>0</v>
      </c>
      <c r="AX16" s="116">
        <v>0</v>
      </c>
      <c r="AY16" s="116">
        <f>+SUM(AZ16:BC16)</f>
        <v>96831</v>
      </c>
      <c r="AZ16" s="116">
        <v>0</v>
      </c>
      <c r="BA16" s="116">
        <v>93593</v>
      </c>
      <c r="BB16" s="116">
        <v>3238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284876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1912983</v>
      </c>
      <c r="BQ16" s="116">
        <f>SUM(M16,AO16)</f>
        <v>105028</v>
      </c>
      <c r="BR16" s="116">
        <f>SUM(N16,AP16)</f>
        <v>93619</v>
      </c>
      <c r="BS16" s="116">
        <f>SUM(O16,AQ16)</f>
        <v>11409</v>
      </c>
      <c r="BT16" s="116">
        <f>SUM(P16,AR16)</f>
        <v>0</v>
      </c>
      <c r="BU16" s="116">
        <f>SUM(Q16,AS16)</f>
        <v>0</v>
      </c>
      <c r="BV16" s="116">
        <f>SUM(R16,AT16)</f>
        <v>566416</v>
      </c>
      <c r="BW16" s="116">
        <f>SUM(S16,AU16)</f>
        <v>0</v>
      </c>
      <c r="BX16" s="116">
        <f>SUM(T16,AV16)</f>
        <v>566416</v>
      </c>
      <c r="BY16" s="116">
        <f>SUM(U16,AW16)</f>
        <v>0</v>
      </c>
      <c r="BZ16" s="116">
        <f>SUM(V16,AX16)</f>
        <v>0</v>
      </c>
      <c r="CA16" s="116">
        <f>SUM(W16,AY16)</f>
        <v>1241539</v>
      </c>
      <c r="CB16" s="116">
        <f>SUM(X16,AZ16)</f>
        <v>432667</v>
      </c>
      <c r="CC16" s="116">
        <f>SUM(Y16,BA16)</f>
        <v>650285</v>
      </c>
      <c r="CD16" s="116">
        <f>SUM(Z16,BB16)</f>
        <v>74998</v>
      </c>
      <c r="CE16" s="116">
        <f>SUM(AA16,BC16)</f>
        <v>83589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1912983</v>
      </c>
    </row>
    <row r="17" spans="1:87" ht="13.5" customHeight="1" x14ac:dyDescent="0.2">
      <c r="A17" s="114" t="s">
        <v>13</v>
      </c>
      <c r="B17" s="115" t="s">
        <v>350</v>
      </c>
      <c r="C17" s="114" t="s">
        <v>351</v>
      </c>
      <c r="D17" s="116">
        <f>+SUM(E17,J17)</f>
        <v>132</v>
      </c>
      <c r="E17" s="116">
        <f>+SUM(F17:I17)</f>
        <v>132</v>
      </c>
      <c r="F17" s="116">
        <v>132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322947</v>
      </c>
      <c r="M17" s="116">
        <f>+SUM(N17:Q17)</f>
        <v>82433</v>
      </c>
      <c r="N17" s="116">
        <v>59639</v>
      </c>
      <c r="O17" s="116">
        <v>22794</v>
      </c>
      <c r="P17" s="116">
        <v>0</v>
      </c>
      <c r="Q17" s="116">
        <v>0</v>
      </c>
      <c r="R17" s="116">
        <f>+SUM(S17:U17)</f>
        <v>3649</v>
      </c>
      <c r="S17" s="116">
        <v>3649</v>
      </c>
      <c r="T17" s="116">
        <v>0</v>
      </c>
      <c r="U17" s="116">
        <v>0</v>
      </c>
      <c r="V17" s="116">
        <v>0</v>
      </c>
      <c r="W17" s="116">
        <f>+SUM(X17:AA17)</f>
        <v>236865</v>
      </c>
      <c r="X17" s="116">
        <v>236490</v>
      </c>
      <c r="Y17" s="116">
        <v>169</v>
      </c>
      <c r="Z17" s="116">
        <v>0</v>
      </c>
      <c r="AA17" s="116">
        <v>206</v>
      </c>
      <c r="AB17" s="116">
        <v>319282</v>
      </c>
      <c r="AC17" s="116">
        <v>0</v>
      </c>
      <c r="AD17" s="116">
        <v>33332</v>
      </c>
      <c r="AE17" s="116">
        <f>+SUM(D17,L17,AD17)</f>
        <v>356411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4873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82757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132</v>
      </c>
      <c r="BI17" s="116">
        <f>SUM(E17,AG17)</f>
        <v>132</v>
      </c>
      <c r="BJ17" s="116">
        <f>SUM(F17,AH17)</f>
        <v>132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4873</v>
      </c>
      <c r="BP17" s="116">
        <f>SUM(L17,AN17)</f>
        <v>322947</v>
      </c>
      <c r="BQ17" s="116">
        <f>SUM(M17,AO17)</f>
        <v>82433</v>
      </c>
      <c r="BR17" s="116">
        <f>SUM(N17,AP17)</f>
        <v>59639</v>
      </c>
      <c r="BS17" s="116">
        <f>SUM(O17,AQ17)</f>
        <v>22794</v>
      </c>
      <c r="BT17" s="116">
        <f>SUM(P17,AR17)</f>
        <v>0</v>
      </c>
      <c r="BU17" s="116">
        <f>SUM(Q17,AS17)</f>
        <v>0</v>
      </c>
      <c r="BV17" s="116">
        <f>SUM(R17,AT17)</f>
        <v>3649</v>
      </c>
      <c r="BW17" s="116">
        <f>SUM(S17,AU17)</f>
        <v>3649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236865</v>
      </c>
      <c r="CB17" s="116">
        <f>SUM(X17,AZ17)</f>
        <v>236490</v>
      </c>
      <c r="CC17" s="116">
        <f>SUM(Y17,BA17)</f>
        <v>169</v>
      </c>
      <c r="CD17" s="116">
        <f>SUM(Z17,BB17)</f>
        <v>0</v>
      </c>
      <c r="CE17" s="116">
        <f>SUM(AA17,BC17)</f>
        <v>206</v>
      </c>
      <c r="CF17" s="116">
        <f>SUM(AB17,BD17)</f>
        <v>402039</v>
      </c>
      <c r="CG17" s="116">
        <f>SUM(AC17,BE17)</f>
        <v>0</v>
      </c>
      <c r="CH17" s="116">
        <f>SUM(AD17,BF17)</f>
        <v>33332</v>
      </c>
      <c r="CI17" s="116">
        <f>SUM(AE17,BG17)</f>
        <v>356411</v>
      </c>
    </row>
    <row r="18" spans="1:87" ht="13.5" customHeight="1" x14ac:dyDescent="0.2">
      <c r="A18" s="114" t="s">
        <v>13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1054506</v>
      </c>
      <c r="M18" s="116">
        <f>+SUM(N18:Q18)</f>
        <v>90462</v>
      </c>
      <c r="N18" s="116">
        <v>34911</v>
      </c>
      <c r="O18" s="116">
        <v>55551</v>
      </c>
      <c r="P18" s="116">
        <v>0</v>
      </c>
      <c r="Q18" s="116">
        <v>0</v>
      </c>
      <c r="R18" s="116">
        <f>+SUM(S18:U18)</f>
        <v>264478</v>
      </c>
      <c r="S18" s="116">
        <v>5827</v>
      </c>
      <c r="T18" s="116">
        <v>244088</v>
      </c>
      <c r="U18" s="116">
        <v>14563</v>
      </c>
      <c r="V18" s="116">
        <v>0</v>
      </c>
      <c r="W18" s="116">
        <f>+SUM(X18:AA18)</f>
        <v>699566</v>
      </c>
      <c r="X18" s="116">
        <v>220254</v>
      </c>
      <c r="Y18" s="116">
        <v>454056</v>
      </c>
      <c r="Z18" s="116">
        <v>25256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1054506</v>
      </c>
      <c r="AF18" s="116">
        <f>+SUM(AG18,AL18)</f>
        <v>22242</v>
      </c>
      <c r="AG18" s="116">
        <f>+SUM(AH18:AK18)</f>
        <v>22242</v>
      </c>
      <c r="AH18" s="116">
        <v>0</v>
      </c>
      <c r="AI18" s="116">
        <v>22242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183742</v>
      </c>
      <c r="AO18" s="116">
        <f>+SUM(AP18:AS18)</f>
        <v>29660</v>
      </c>
      <c r="AP18" s="116">
        <v>29660</v>
      </c>
      <c r="AQ18" s="116">
        <v>0</v>
      </c>
      <c r="AR18" s="116">
        <v>0</v>
      </c>
      <c r="AS18" s="116">
        <v>0</v>
      </c>
      <c r="AT18" s="116">
        <f>+SUM(AU18:AW18)</f>
        <v>41942</v>
      </c>
      <c r="AU18" s="116">
        <v>0</v>
      </c>
      <c r="AV18" s="116">
        <v>41942</v>
      </c>
      <c r="AW18" s="116">
        <v>0</v>
      </c>
      <c r="AX18" s="116">
        <v>0</v>
      </c>
      <c r="AY18" s="116">
        <f>+SUM(AZ18:BC18)</f>
        <v>112140</v>
      </c>
      <c r="AZ18" s="116">
        <v>36270</v>
      </c>
      <c r="BA18" s="116">
        <v>75870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205984</v>
      </c>
      <c r="BH18" s="116">
        <f>SUM(D18,AF18)</f>
        <v>22242</v>
      </c>
      <c r="BI18" s="116">
        <f>SUM(E18,AG18)</f>
        <v>22242</v>
      </c>
      <c r="BJ18" s="116">
        <f>SUM(F18,AH18)</f>
        <v>0</v>
      </c>
      <c r="BK18" s="116">
        <f>SUM(G18,AI18)</f>
        <v>22242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1238248</v>
      </c>
      <c r="BQ18" s="116">
        <f>SUM(M18,AO18)</f>
        <v>120122</v>
      </c>
      <c r="BR18" s="116">
        <f>SUM(N18,AP18)</f>
        <v>64571</v>
      </c>
      <c r="BS18" s="116">
        <f>SUM(O18,AQ18)</f>
        <v>55551</v>
      </c>
      <c r="BT18" s="116">
        <f>SUM(P18,AR18)</f>
        <v>0</v>
      </c>
      <c r="BU18" s="116">
        <f>SUM(Q18,AS18)</f>
        <v>0</v>
      </c>
      <c r="BV18" s="116">
        <f>SUM(R18,AT18)</f>
        <v>306420</v>
      </c>
      <c r="BW18" s="116">
        <f>SUM(S18,AU18)</f>
        <v>5827</v>
      </c>
      <c r="BX18" s="116">
        <f>SUM(T18,AV18)</f>
        <v>286030</v>
      </c>
      <c r="BY18" s="116">
        <f>SUM(U18,AW18)</f>
        <v>14563</v>
      </c>
      <c r="BZ18" s="116">
        <f>SUM(V18,AX18)</f>
        <v>0</v>
      </c>
      <c r="CA18" s="116">
        <f>SUM(W18,AY18)</f>
        <v>811706</v>
      </c>
      <c r="CB18" s="116">
        <f>SUM(X18,AZ18)</f>
        <v>256524</v>
      </c>
      <c r="CC18" s="116">
        <f>SUM(Y18,BA18)</f>
        <v>529926</v>
      </c>
      <c r="CD18" s="116">
        <f>SUM(Z18,BB18)</f>
        <v>25256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1260490</v>
      </c>
    </row>
    <row r="19" spans="1:87" ht="13.5" customHeight="1" x14ac:dyDescent="0.2">
      <c r="A19" s="114" t="s">
        <v>13</v>
      </c>
      <c r="B19" s="115" t="s">
        <v>356</v>
      </c>
      <c r="C19" s="114" t="s">
        <v>357</v>
      </c>
      <c r="D19" s="116">
        <f>+SUM(E19,J19)</f>
        <v>495</v>
      </c>
      <c r="E19" s="116">
        <f>+SUM(F19:I19)</f>
        <v>495</v>
      </c>
      <c r="F19" s="116">
        <v>0</v>
      </c>
      <c r="G19" s="116">
        <v>495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2755447</v>
      </c>
      <c r="M19" s="116">
        <f>+SUM(N19:Q19)</f>
        <v>188934</v>
      </c>
      <c r="N19" s="116">
        <v>188934</v>
      </c>
      <c r="O19" s="116">
        <v>0</v>
      </c>
      <c r="P19" s="116">
        <v>0</v>
      </c>
      <c r="Q19" s="116">
        <v>0</v>
      </c>
      <c r="R19" s="116">
        <f>+SUM(S19:U19)</f>
        <v>101825</v>
      </c>
      <c r="S19" s="116">
        <v>13426</v>
      </c>
      <c r="T19" s="116">
        <v>67433</v>
      </c>
      <c r="U19" s="116">
        <v>20966</v>
      </c>
      <c r="V19" s="116">
        <v>0</v>
      </c>
      <c r="W19" s="116">
        <f>+SUM(X19:AA19)</f>
        <v>2464688</v>
      </c>
      <c r="X19" s="116">
        <v>1023315</v>
      </c>
      <c r="Y19" s="116">
        <v>1301143</v>
      </c>
      <c r="Z19" s="116">
        <v>121156</v>
      </c>
      <c r="AA19" s="116">
        <v>19074</v>
      </c>
      <c r="AB19" s="116">
        <v>0</v>
      </c>
      <c r="AC19" s="116">
        <v>0</v>
      </c>
      <c r="AD19" s="116">
        <v>43684</v>
      </c>
      <c r="AE19" s="116">
        <f>+SUM(D19,L19,AD19)</f>
        <v>2799626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139328</v>
      </c>
      <c r="AO19" s="116">
        <f>+SUM(AP19:AS19)</f>
        <v>16955</v>
      </c>
      <c r="AP19" s="116">
        <v>16955</v>
      </c>
      <c r="AQ19" s="116">
        <v>0</v>
      </c>
      <c r="AR19" s="116">
        <v>0</v>
      </c>
      <c r="AS19" s="116">
        <v>0</v>
      </c>
      <c r="AT19" s="116">
        <f>+SUM(AU19:AW19)</f>
        <v>253</v>
      </c>
      <c r="AU19" s="116">
        <v>253</v>
      </c>
      <c r="AV19" s="116">
        <v>0</v>
      </c>
      <c r="AW19" s="116">
        <v>0</v>
      </c>
      <c r="AX19" s="116">
        <v>0</v>
      </c>
      <c r="AY19" s="116">
        <f>+SUM(AZ19:BC19)</f>
        <v>122120</v>
      </c>
      <c r="AZ19" s="116">
        <v>23847</v>
      </c>
      <c r="BA19" s="116">
        <v>98273</v>
      </c>
      <c r="BB19" s="116">
        <v>0</v>
      </c>
      <c r="BC19" s="116">
        <v>0</v>
      </c>
      <c r="BD19" s="116">
        <v>0</v>
      </c>
      <c r="BE19" s="116">
        <v>0</v>
      </c>
      <c r="BF19" s="116">
        <v>4214</v>
      </c>
      <c r="BG19" s="116">
        <f>+SUM(BF19,AN19,AF19)</f>
        <v>143542</v>
      </c>
      <c r="BH19" s="116">
        <f>SUM(D19,AF19)</f>
        <v>495</v>
      </c>
      <c r="BI19" s="116">
        <f>SUM(E19,AG19)</f>
        <v>495</v>
      </c>
      <c r="BJ19" s="116">
        <f>SUM(F19,AH19)</f>
        <v>0</v>
      </c>
      <c r="BK19" s="116">
        <f>SUM(G19,AI19)</f>
        <v>495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2894775</v>
      </c>
      <c r="BQ19" s="116">
        <f>SUM(M19,AO19)</f>
        <v>205889</v>
      </c>
      <c r="BR19" s="116">
        <f>SUM(N19,AP19)</f>
        <v>205889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102078</v>
      </c>
      <c r="BW19" s="116">
        <f>SUM(S19,AU19)</f>
        <v>13679</v>
      </c>
      <c r="BX19" s="116">
        <f>SUM(T19,AV19)</f>
        <v>67433</v>
      </c>
      <c r="BY19" s="116">
        <f>SUM(U19,AW19)</f>
        <v>20966</v>
      </c>
      <c r="BZ19" s="116">
        <f>SUM(V19,AX19)</f>
        <v>0</v>
      </c>
      <c r="CA19" s="116">
        <f>SUM(W19,AY19)</f>
        <v>2586808</v>
      </c>
      <c r="CB19" s="116">
        <f>SUM(X19,AZ19)</f>
        <v>1047162</v>
      </c>
      <c r="CC19" s="116">
        <f>SUM(Y19,BA19)</f>
        <v>1399416</v>
      </c>
      <c r="CD19" s="116">
        <f>SUM(Z19,BB19)</f>
        <v>121156</v>
      </c>
      <c r="CE19" s="116">
        <f>SUM(AA19,BC19)</f>
        <v>19074</v>
      </c>
      <c r="CF19" s="116">
        <f>SUM(AB19,BD19)</f>
        <v>0</v>
      </c>
      <c r="CG19" s="116">
        <f>SUM(AC19,BE19)</f>
        <v>0</v>
      </c>
      <c r="CH19" s="116">
        <f>SUM(AD19,BF19)</f>
        <v>47898</v>
      </c>
      <c r="CI19" s="116">
        <f>SUM(AE19,BG19)</f>
        <v>2943168</v>
      </c>
    </row>
    <row r="20" spans="1:87" ht="13.5" customHeight="1" x14ac:dyDescent="0.2">
      <c r="A20" s="114" t="s">
        <v>13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1860693</v>
      </c>
      <c r="M20" s="116">
        <f>+SUM(N20:Q20)</f>
        <v>181557</v>
      </c>
      <c r="N20" s="116">
        <v>78471</v>
      </c>
      <c r="O20" s="116">
        <v>63578</v>
      </c>
      <c r="P20" s="116">
        <v>29861</v>
      </c>
      <c r="Q20" s="116">
        <v>9647</v>
      </c>
      <c r="R20" s="116">
        <f>+SUM(S20:U20)</f>
        <v>402431</v>
      </c>
      <c r="S20" s="116">
        <v>538</v>
      </c>
      <c r="T20" s="116">
        <v>378634</v>
      </c>
      <c r="U20" s="116">
        <v>23259</v>
      </c>
      <c r="V20" s="116">
        <v>0</v>
      </c>
      <c r="W20" s="116">
        <f>+SUM(X20:AA20)</f>
        <v>1263116</v>
      </c>
      <c r="X20" s="116">
        <v>477813</v>
      </c>
      <c r="Y20" s="116">
        <v>631584</v>
      </c>
      <c r="Z20" s="116">
        <v>153719</v>
      </c>
      <c r="AA20" s="116">
        <v>0</v>
      </c>
      <c r="AB20" s="116">
        <v>0</v>
      </c>
      <c r="AC20" s="116">
        <v>13589</v>
      </c>
      <c r="AD20" s="116">
        <v>3208</v>
      </c>
      <c r="AE20" s="116">
        <f>+SUM(D20,L20,AD20)</f>
        <v>1863901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130303</v>
      </c>
      <c r="AO20" s="116">
        <f>+SUM(AP20:AS20)</f>
        <v>666</v>
      </c>
      <c r="AP20" s="116">
        <v>666</v>
      </c>
      <c r="AQ20" s="116">
        <v>0</v>
      </c>
      <c r="AR20" s="116">
        <v>0</v>
      </c>
      <c r="AS20" s="116">
        <v>0</v>
      </c>
      <c r="AT20" s="116">
        <f>+SUM(AU20:AW20)</f>
        <v>74440</v>
      </c>
      <c r="AU20" s="116">
        <v>0</v>
      </c>
      <c r="AV20" s="116">
        <v>74440</v>
      </c>
      <c r="AW20" s="116">
        <v>0</v>
      </c>
      <c r="AX20" s="116">
        <v>0</v>
      </c>
      <c r="AY20" s="116">
        <f>+SUM(AZ20:BC20)</f>
        <v>51866</v>
      </c>
      <c r="AZ20" s="116">
        <v>7113</v>
      </c>
      <c r="BA20" s="116">
        <v>35519</v>
      </c>
      <c r="BB20" s="116">
        <v>9234</v>
      </c>
      <c r="BC20" s="116">
        <v>0</v>
      </c>
      <c r="BD20" s="116">
        <v>0</v>
      </c>
      <c r="BE20" s="116">
        <v>3331</v>
      </c>
      <c r="BF20" s="116">
        <v>2345</v>
      </c>
      <c r="BG20" s="116">
        <f>+SUM(BF20,AN20,AF20)</f>
        <v>132648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1990996</v>
      </c>
      <c r="BQ20" s="116">
        <f>SUM(M20,AO20)</f>
        <v>182223</v>
      </c>
      <c r="BR20" s="116">
        <f>SUM(N20,AP20)</f>
        <v>79137</v>
      </c>
      <c r="BS20" s="116">
        <f>SUM(O20,AQ20)</f>
        <v>63578</v>
      </c>
      <c r="BT20" s="116">
        <f>SUM(P20,AR20)</f>
        <v>29861</v>
      </c>
      <c r="BU20" s="116">
        <f>SUM(Q20,AS20)</f>
        <v>9647</v>
      </c>
      <c r="BV20" s="116">
        <f>SUM(R20,AT20)</f>
        <v>476871</v>
      </c>
      <c r="BW20" s="116">
        <f>SUM(S20,AU20)</f>
        <v>538</v>
      </c>
      <c r="BX20" s="116">
        <f>SUM(T20,AV20)</f>
        <v>453074</v>
      </c>
      <c r="BY20" s="116">
        <f>SUM(U20,AW20)</f>
        <v>23259</v>
      </c>
      <c r="BZ20" s="116">
        <f>SUM(V20,AX20)</f>
        <v>0</v>
      </c>
      <c r="CA20" s="116">
        <f>SUM(W20,AY20)</f>
        <v>1314982</v>
      </c>
      <c r="CB20" s="116">
        <f>SUM(X20,AZ20)</f>
        <v>484926</v>
      </c>
      <c r="CC20" s="116">
        <f>SUM(Y20,BA20)</f>
        <v>667103</v>
      </c>
      <c r="CD20" s="116">
        <f>SUM(Z20,BB20)</f>
        <v>162953</v>
      </c>
      <c r="CE20" s="116">
        <f>SUM(AA20,BC20)</f>
        <v>0</v>
      </c>
      <c r="CF20" s="116">
        <f>SUM(AB20,BD20)</f>
        <v>0</v>
      </c>
      <c r="CG20" s="116">
        <f>SUM(AC20,BE20)</f>
        <v>16920</v>
      </c>
      <c r="CH20" s="116">
        <f>SUM(AD20,BF20)</f>
        <v>5553</v>
      </c>
      <c r="CI20" s="116">
        <f>SUM(AE20,BG20)</f>
        <v>1996549</v>
      </c>
    </row>
    <row r="21" spans="1:87" ht="13.5" customHeight="1" x14ac:dyDescent="0.2">
      <c r="A21" s="114" t="s">
        <v>13</v>
      </c>
      <c r="B21" s="115" t="s">
        <v>360</v>
      </c>
      <c r="C21" s="114" t="s">
        <v>361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37502</v>
      </c>
      <c r="L21" s="116">
        <f>+SUM(M21,R21,V21,W21,AC21)</f>
        <v>868464</v>
      </c>
      <c r="M21" s="116">
        <f>+SUM(N21:Q21)</f>
        <v>112104</v>
      </c>
      <c r="N21" s="116">
        <v>46380</v>
      </c>
      <c r="O21" s="116">
        <v>7895</v>
      </c>
      <c r="P21" s="116">
        <v>57829</v>
      </c>
      <c r="Q21" s="116">
        <v>0</v>
      </c>
      <c r="R21" s="116">
        <f>+SUM(S21:U21)</f>
        <v>262603</v>
      </c>
      <c r="S21" s="116">
        <v>6672</v>
      </c>
      <c r="T21" s="116">
        <v>247386</v>
      </c>
      <c r="U21" s="116">
        <v>8545</v>
      </c>
      <c r="V21" s="116">
        <v>0</v>
      </c>
      <c r="W21" s="116">
        <f>+SUM(X21:AA21)</f>
        <v>493757</v>
      </c>
      <c r="X21" s="116">
        <v>250960</v>
      </c>
      <c r="Y21" s="116">
        <v>218157</v>
      </c>
      <c r="Z21" s="116">
        <v>21800</v>
      </c>
      <c r="AA21" s="116">
        <v>2840</v>
      </c>
      <c r="AB21" s="116">
        <v>0</v>
      </c>
      <c r="AC21" s="116">
        <v>0</v>
      </c>
      <c r="AD21" s="116">
        <v>253760</v>
      </c>
      <c r="AE21" s="116">
        <f>+SUM(D21,L21,AD21)</f>
        <v>1122224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176973</v>
      </c>
      <c r="AO21" s="116">
        <f>+SUM(AP21:AS21)</f>
        <v>4970</v>
      </c>
      <c r="AP21" s="116">
        <v>4970</v>
      </c>
      <c r="AQ21" s="116">
        <v>0</v>
      </c>
      <c r="AR21" s="116">
        <v>0</v>
      </c>
      <c r="AS21" s="116">
        <v>0</v>
      </c>
      <c r="AT21" s="116">
        <f>+SUM(AU21:AW21)</f>
        <v>92573</v>
      </c>
      <c r="AU21" s="116">
        <v>144</v>
      </c>
      <c r="AV21" s="116">
        <v>92429</v>
      </c>
      <c r="AW21" s="116">
        <v>0</v>
      </c>
      <c r="AX21" s="116">
        <v>0</v>
      </c>
      <c r="AY21" s="116">
        <f>+SUM(AZ21:BC21)</f>
        <v>79430</v>
      </c>
      <c r="AZ21" s="116">
        <v>6691</v>
      </c>
      <c r="BA21" s="116">
        <v>68640</v>
      </c>
      <c r="BB21" s="116">
        <v>0</v>
      </c>
      <c r="BC21" s="116">
        <v>4099</v>
      </c>
      <c r="BD21" s="116">
        <v>0</v>
      </c>
      <c r="BE21" s="116">
        <v>0</v>
      </c>
      <c r="BF21" s="116">
        <v>11455</v>
      </c>
      <c r="BG21" s="116">
        <f>+SUM(BF21,AN21,AF21)</f>
        <v>188428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37502</v>
      </c>
      <c r="BP21" s="116">
        <f>SUM(L21,AN21)</f>
        <v>1045437</v>
      </c>
      <c r="BQ21" s="116">
        <f>SUM(M21,AO21)</f>
        <v>117074</v>
      </c>
      <c r="BR21" s="116">
        <f>SUM(N21,AP21)</f>
        <v>51350</v>
      </c>
      <c r="BS21" s="116">
        <f>SUM(O21,AQ21)</f>
        <v>7895</v>
      </c>
      <c r="BT21" s="116">
        <f>SUM(P21,AR21)</f>
        <v>57829</v>
      </c>
      <c r="BU21" s="116">
        <f>SUM(Q21,AS21)</f>
        <v>0</v>
      </c>
      <c r="BV21" s="116">
        <f>SUM(R21,AT21)</f>
        <v>355176</v>
      </c>
      <c r="BW21" s="116">
        <f>SUM(S21,AU21)</f>
        <v>6816</v>
      </c>
      <c r="BX21" s="116">
        <f>SUM(T21,AV21)</f>
        <v>339815</v>
      </c>
      <c r="BY21" s="116">
        <f>SUM(U21,AW21)</f>
        <v>8545</v>
      </c>
      <c r="BZ21" s="116">
        <f>SUM(V21,AX21)</f>
        <v>0</v>
      </c>
      <c r="CA21" s="116">
        <f>SUM(W21,AY21)</f>
        <v>573187</v>
      </c>
      <c r="CB21" s="116">
        <f>SUM(X21,AZ21)</f>
        <v>257651</v>
      </c>
      <c r="CC21" s="116">
        <f>SUM(Y21,BA21)</f>
        <v>286797</v>
      </c>
      <c r="CD21" s="116">
        <f>SUM(Z21,BB21)</f>
        <v>21800</v>
      </c>
      <c r="CE21" s="116">
        <f>SUM(AA21,BC21)</f>
        <v>6939</v>
      </c>
      <c r="CF21" s="116">
        <f>SUM(AB21,BD21)</f>
        <v>0</v>
      </c>
      <c r="CG21" s="116">
        <f>SUM(AC21,BE21)</f>
        <v>0</v>
      </c>
      <c r="CH21" s="116">
        <f>SUM(AD21,BF21)</f>
        <v>265215</v>
      </c>
      <c r="CI21" s="116">
        <f>SUM(AE21,BG21)</f>
        <v>1310652</v>
      </c>
    </row>
    <row r="22" spans="1:87" ht="13.5" customHeight="1" x14ac:dyDescent="0.2">
      <c r="A22" s="114" t="s">
        <v>13</v>
      </c>
      <c r="B22" s="115" t="s">
        <v>362</v>
      </c>
      <c r="C22" s="114" t="s">
        <v>363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8817</v>
      </c>
      <c r="L22" s="116">
        <f>+SUM(M22,R22,V22,W22,AC22)</f>
        <v>817588</v>
      </c>
      <c r="M22" s="116">
        <f>+SUM(N22:Q22)</f>
        <v>23237</v>
      </c>
      <c r="N22" s="116">
        <v>23237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794351</v>
      </c>
      <c r="X22" s="116">
        <v>519229</v>
      </c>
      <c r="Y22" s="116">
        <v>265744</v>
      </c>
      <c r="Z22" s="116">
        <v>732</v>
      </c>
      <c r="AA22" s="116">
        <v>8646</v>
      </c>
      <c r="AB22" s="116">
        <v>418949</v>
      </c>
      <c r="AC22" s="116">
        <v>0</v>
      </c>
      <c r="AD22" s="116">
        <v>0</v>
      </c>
      <c r="AE22" s="116">
        <f>+SUM(D22,L22,AD22)</f>
        <v>817588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13791</v>
      </c>
      <c r="AO22" s="116">
        <f>+SUM(AP22:AS22)</f>
        <v>9100</v>
      </c>
      <c r="AP22" s="116">
        <v>9100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4691</v>
      </c>
      <c r="AZ22" s="116">
        <v>4691</v>
      </c>
      <c r="BA22" s="116">
        <v>0</v>
      </c>
      <c r="BB22" s="116">
        <v>0</v>
      </c>
      <c r="BC22" s="116">
        <v>0</v>
      </c>
      <c r="BD22" s="116">
        <v>122531</v>
      </c>
      <c r="BE22" s="116">
        <v>0</v>
      </c>
      <c r="BF22" s="116">
        <v>0</v>
      </c>
      <c r="BG22" s="116">
        <f>+SUM(BF22,AN22,AF22)</f>
        <v>13791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8817</v>
      </c>
      <c r="BP22" s="116">
        <f>SUM(L22,AN22)</f>
        <v>831379</v>
      </c>
      <c r="BQ22" s="116">
        <f>SUM(M22,AO22)</f>
        <v>32337</v>
      </c>
      <c r="BR22" s="116">
        <f>SUM(N22,AP22)</f>
        <v>32337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799042</v>
      </c>
      <c r="CB22" s="116">
        <f>SUM(X22,AZ22)</f>
        <v>523920</v>
      </c>
      <c r="CC22" s="116">
        <f>SUM(Y22,BA22)</f>
        <v>265744</v>
      </c>
      <c r="CD22" s="116">
        <f>SUM(Z22,BB22)</f>
        <v>732</v>
      </c>
      <c r="CE22" s="116">
        <f>SUM(AA22,BC22)</f>
        <v>8646</v>
      </c>
      <c r="CF22" s="116">
        <f>SUM(AB22,BD22)</f>
        <v>541480</v>
      </c>
      <c r="CG22" s="116">
        <f>SUM(AC22,BE22)</f>
        <v>0</v>
      </c>
      <c r="CH22" s="116">
        <f>SUM(AD22,BF22)</f>
        <v>0</v>
      </c>
      <c r="CI22" s="116">
        <f>SUM(AE22,BG22)</f>
        <v>831379</v>
      </c>
    </row>
    <row r="23" spans="1:87" ht="13.5" customHeight="1" x14ac:dyDescent="0.2">
      <c r="A23" s="114" t="s">
        <v>13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288328</v>
      </c>
      <c r="L23" s="116">
        <f>+SUM(M23,R23,V23,W23,AC23)</f>
        <v>588922</v>
      </c>
      <c r="M23" s="116">
        <f>+SUM(N23:Q23)</f>
        <v>23058</v>
      </c>
      <c r="N23" s="116">
        <v>23058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565864</v>
      </c>
      <c r="X23" s="116">
        <v>554102</v>
      </c>
      <c r="Y23" s="116">
        <v>0</v>
      </c>
      <c r="Z23" s="116">
        <v>11762</v>
      </c>
      <c r="AA23" s="116">
        <v>0</v>
      </c>
      <c r="AB23" s="116">
        <v>916595</v>
      </c>
      <c r="AC23" s="116">
        <v>0</v>
      </c>
      <c r="AD23" s="116">
        <v>23149</v>
      </c>
      <c r="AE23" s="116">
        <f>+SUM(D23,L23,AD23)</f>
        <v>612071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128124</v>
      </c>
      <c r="AO23" s="116">
        <f>+SUM(AP23:AS23)</f>
        <v>7686</v>
      </c>
      <c r="AP23" s="116">
        <v>7686</v>
      </c>
      <c r="AQ23" s="116">
        <v>0</v>
      </c>
      <c r="AR23" s="116">
        <v>0</v>
      </c>
      <c r="AS23" s="116">
        <v>0</v>
      </c>
      <c r="AT23" s="116">
        <f>+SUM(AU23:AW23)</f>
        <v>40614</v>
      </c>
      <c r="AU23" s="116">
        <v>0</v>
      </c>
      <c r="AV23" s="116">
        <v>40614</v>
      </c>
      <c r="AW23" s="116">
        <v>0</v>
      </c>
      <c r="AX23" s="116">
        <v>0</v>
      </c>
      <c r="AY23" s="116">
        <f>+SUM(AZ23:BC23)</f>
        <v>79824</v>
      </c>
      <c r="AZ23" s="116">
        <v>0</v>
      </c>
      <c r="BA23" s="116">
        <v>45614</v>
      </c>
      <c r="BB23" s="116">
        <v>0</v>
      </c>
      <c r="BC23" s="116">
        <v>34210</v>
      </c>
      <c r="BD23" s="116">
        <v>0</v>
      </c>
      <c r="BE23" s="116">
        <v>0</v>
      </c>
      <c r="BF23" s="116">
        <v>0</v>
      </c>
      <c r="BG23" s="116">
        <f>+SUM(BF23,AN23,AF23)</f>
        <v>128124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288328</v>
      </c>
      <c r="BP23" s="116">
        <f>SUM(L23,AN23)</f>
        <v>717046</v>
      </c>
      <c r="BQ23" s="116">
        <f>SUM(M23,AO23)</f>
        <v>30744</v>
      </c>
      <c r="BR23" s="116">
        <f>SUM(N23,AP23)</f>
        <v>30744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40614</v>
      </c>
      <c r="BW23" s="116">
        <f>SUM(S23,AU23)</f>
        <v>0</v>
      </c>
      <c r="BX23" s="116">
        <f>SUM(T23,AV23)</f>
        <v>40614</v>
      </c>
      <c r="BY23" s="116">
        <f>SUM(U23,AW23)</f>
        <v>0</v>
      </c>
      <c r="BZ23" s="116">
        <f>SUM(V23,AX23)</f>
        <v>0</v>
      </c>
      <c r="CA23" s="116">
        <f>SUM(W23,AY23)</f>
        <v>645688</v>
      </c>
      <c r="CB23" s="116">
        <f>SUM(X23,AZ23)</f>
        <v>554102</v>
      </c>
      <c r="CC23" s="116">
        <f>SUM(Y23,BA23)</f>
        <v>45614</v>
      </c>
      <c r="CD23" s="116">
        <f>SUM(Z23,BB23)</f>
        <v>11762</v>
      </c>
      <c r="CE23" s="116">
        <f>SUM(AA23,BC23)</f>
        <v>34210</v>
      </c>
      <c r="CF23" s="116">
        <f>SUM(AB23,BD23)</f>
        <v>916595</v>
      </c>
      <c r="CG23" s="116">
        <f>SUM(AC23,BE23)</f>
        <v>0</v>
      </c>
      <c r="CH23" s="116">
        <f>SUM(AD23,BF23)</f>
        <v>23149</v>
      </c>
      <c r="CI23" s="116">
        <f>SUM(AE23,BG23)</f>
        <v>740195</v>
      </c>
    </row>
    <row r="24" spans="1:87" ht="13.5" customHeight="1" x14ac:dyDescent="0.2">
      <c r="A24" s="114" t="s">
        <v>13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2660424</v>
      </c>
      <c r="M24" s="116">
        <f>+SUM(N24:Q24)</f>
        <v>273808</v>
      </c>
      <c r="N24" s="116">
        <v>129298</v>
      </c>
      <c r="O24" s="116">
        <v>98875</v>
      </c>
      <c r="P24" s="116">
        <v>45635</v>
      </c>
      <c r="Q24" s="116">
        <v>0</v>
      </c>
      <c r="R24" s="116">
        <f>+SUM(S24:U24)</f>
        <v>404080</v>
      </c>
      <c r="S24" s="116">
        <v>24696</v>
      </c>
      <c r="T24" s="116">
        <v>379384</v>
      </c>
      <c r="U24" s="116">
        <v>0</v>
      </c>
      <c r="V24" s="116">
        <v>0</v>
      </c>
      <c r="W24" s="116">
        <f>+SUM(X24:AA24)</f>
        <v>1982536</v>
      </c>
      <c r="X24" s="116">
        <v>806375</v>
      </c>
      <c r="Y24" s="116">
        <v>937311</v>
      </c>
      <c r="Z24" s="116">
        <v>219629</v>
      </c>
      <c r="AA24" s="116">
        <v>19221</v>
      </c>
      <c r="AB24" s="116">
        <v>0</v>
      </c>
      <c r="AC24" s="116">
        <v>0</v>
      </c>
      <c r="AD24" s="116">
        <v>70216</v>
      </c>
      <c r="AE24" s="116">
        <f>+SUM(D24,L24,AD24)</f>
        <v>2730640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14311</v>
      </c>
      <c r="AO24" s="116">
        <f>+SUM(AP24:AS24)</f>
        <v>7521</v>
      </c>
      <c r="AP24" s="116">
        <v>7521</v>
      </c>
      <c r="AQ24" s="116">
        <v>0</v>
      </c>
      <c r="AR24" s="116">
        <v>0</v>
      </c>
      <c r="AS24" s="116">
        <v>0</v>
      </c>
      <c r="AT24" s="116">
        <f>+SUM(AU24:AW24)</f>
        <v>6790</v>
      </c>
      <c r="AU24" s="116">
        <v>6790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168315</v>
      </c>
      <c r="BE24" s="116">
        <v>0</v>
      </c>
      <c r="BF24" s="116">
        <v>0</v>
      </c>
      <c r="BG24" s="116">
        <f>+SUM(BF24,AN24,AF24)</f>
        <v>14311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2674735</v>
      </c>
      <c r="BQ24" s="116">
        <f>SUM(M24,AO24)</f>
        <v>281329</v>
      </c>
      <c r="BR24" s="116">
        <f>SUM(N24,AP24)</f>
        <v>136819</v>
      </c>
      <c r="BS24" s="116">
        <f>SUM(O24,AQ24)</f>
        <v>98875</v>
      </c>
      <c r="BT24" s="116">
        <f>SUM(P24,AR24)</f>
        <v>45635</v>
      </c>
      <c r="BU24" s="116">
        <f>SUM(Q24,AS24)</f>
        <v>0</v>
      </c>
      <c r="BV24" s="116">
        <f>SUM(R24,AT24)</f>
        <v>410870</v>
      </c>
      <c r="BW24" s="116">
        <f>SUM(S24,AU24)</f>
        <v>31486</v>
      </c>
      <c r="BX24" s="116">
        <f>SUM(T24,AV24)</f>
        <v>379384</v>
      </c>
      <c r="BY24" s="116">
        <f>SUM(U24,AW24)</f>
        <v>0</v>
      </c>
      <c r="BZ24" s="116">
        <f>SUM(V24,AX24)</f>
        <v>0</v>
      </c>
      <c r="CA24" s="116">
        <f>SUM(W24,AY24)</f>
        <v>1982536</v>
      </c>
      <c r="CB24" s="116">
        <f>SUM(X24,AZ24)</f>
        <v>806375</v>
      </c>
      <c r="CC24" s="116">
        <f>SUM(Y24,BA24)</f>
        <v>937311</v>
      </c>
      <c r="CD24" s="116">
        <f>SUM(Z24,BB24)</f>
        <v>219629</v>
      </c>
      <c r="CE24" s="116">
        <f>SUM(AA24,BC24)</f>
        <v>19221</v>
      </c>
      <c r="CF24" s="116">
        <f>SUM(AB24,BD24)</f>
        <v>168315</v>
      </c>
      <c r="CG24" s="116">
        <f>SUM(AC24,BE24)</f>
        <v>0</v>
      </c>
      <c r="CH24" s="116">
        <f>SUM(AD24,BF24)</f>
        <v>70216</v>
      </c>
      <c r="CI24" s="116">
        <f>SUM(AE24,BG24)</f>
        <v>2744951</v>
      </c>
    </row>
    <row r="25" spans="1:87" ht="13.5" customHeight="1" x14ac:dyDescent="0.2">
      <c r="A25" s="114" t="s">
        <v>13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32713</v>
      </c>
      <c r="L25" s="116">
        <f>+SUM(M25,R25,V25,W25,AC25)</f>
        <v>1575707</v>
      </c>
      <c r="M25" s="116">
        <f>+SUM(N25:Q25)</f>
        <v>99038</v>
      </c>
      <c r="N25" s="116">
        <v>61898</v>
      </c>
      <c r="O25" s="116">
        <v>37140</v>
      </c>
      <c r="P25" s="116">
        <v>0</v>
      </c>
      <c r="Q25" s="116">
        <v>0</v>
      </c>
      <c r="R25" s="116">
        <f>+SUM(S25:U25)</f>
        <v>167326</v>
      </c>
      <c r="S25" s="116">
        <v>37069</v>
      </c>
      <c r="T25" s="116">
        <v>130257</v>
      </c>
      <c r="U25" s="116">
        <v>0</v>
      </c>
      <c r="V25" s="116">
        <v>0</v>
      </c>
      <c r="W25" s="116">
        <f>+SUM(X25:AA25)</f>
        <v>1309343</v>
      </c>
      <c r="X25" s="116">
        <v>1034820</v>
      </c>
      <c r="Y25" s="116">
        <v>210628</v>
      </c>
      <c r="Z25" s="116">
        <v>50670</v>
      </c>
      <c r="AA25" s="116">
        <v>13225</v>
      </c>
      <c r="AB25" s="116">
        <v>464400</v>
      </c>
      <c r="AC25" s="116">
        <v>0</v>
      </c>
      <c r="AD25" s="116">
        <v>1647</v>
      </c>
      <c r="AE25" s="116">
        <f>+SUM(D25,L25,AD25)</f>
        <v>1577354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174</v>
      </c>
      <c r="AN25" s="116">
        <f>+SUM(AO25,AT25,AX25,AY25,BE25)</f>
        <v>24672</v>
      </c>
      <c r="AO25" s="116">
        <f>+SUM(AP25:AS25)</f>
        <v>9533</v>
      </c>
      <c r="AP25" s="116">
        <v>9533</v>
      </c>
      <c r="AQ25" s="116">
        <v>0</v>
      </c>
      <c r="AR25" s="116">
        <v>0</v>
      </c>
      <c r="AS25" s="116">
        <v>0</v>
      </c>
      <c r="AT25" s="116">
        <f>+SUM(AU25:AW25)</f>
        <v>341</v>
      </c>
      <c r="AU25" s="116">
        <v>341</v>
      </c>
      <c r="AV25" s="116">
        <v>0</v>
      </c>
      <c r="AW25" s="116">
        <v>0</v>
      </c>
      <c r="AX25" s="116">
        <v>0</v>
      </c>
      <c r="AY25" s="116">
        <f>+SUM(AZ25:BC25)</f>
        <v>14798</v>
      </c>
      <c r="AZ25" s="116">
        <v>14798</v>
      </c>
      <c r="BA25" s="116">
        <v>0</v>
      </c>
      <c r="BB25" s="116">
        <v>0</v>
      </c>
      <c r="BC25" s="116">
        <v>0</v>
      </c>
      <c r="BD25" s="116">
        <v>16697</v>
      </c>
      <c r="BE25" s="116">
        <v>0</v>
      </c>
      <c r="BF25" s="116">
        <v>0</v>
      </c>
      <c r="BG25" s="116">
        <f>+SUM(BF25,AN25,AF25)</f>
        <v>24672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32887</v>
      </c>
      <c r="BP25" s="116">
        <f>SUM(L25,AN25)</f>
        <v>1600379</v>
      </c>
      <c r="BQ25" s="116">
        <f>SUM(M25,AO25)</f>
        <v>108571</v>
      </c>
      <c r="BR25" s="116">
        <f>SUM(N25,AP25)</f>
        <v>71431</v>
      </c>
      <c r="BS25" s="116">
        <f>SUM(O25,AQ25)</f>
        <v>37140</v>
      </c>
      <c r="BT25" s="116">
        <f>SUM(P25,AR25)</f>
        <v>0</v>
      </c>
      <c r="BU25" s="116">
        <f>SUM(Q25,AS25)</f>
        <v>0</v>
      </c>
      <c r="BV25" s="116">
        <f>SUM(R25,AT25)</f>
        <v>167667</v>
      </c>
      <c r="BW25" s="116">
        <f>SUM(S25,AU25)</f>
        <v>37410</v>
      </c>
      <c r="BX25" s="116">
        <f>SUM(T25,AV25)</f>
        <v>130257</v>
      </c>
      <c r="BY25" s="116">
        <f>SUM(U25,AW25)</f>
        <v>0</v>
      </c>
      <c r="BZ25" s="116">
        <f>SUM(V25,AX25)</f>
        <v>0</v>
      </c>
      <c r="CA25" s="116">
        <f>SUM(W25,AY25)</f>
        <v>1324141</v>
      </c>
      <c r="CB25" s="116">
        <f>SUM(X25,AZ25)</f>
        <v>1049618</v>
      </c>
      <c r="CC25" s="116">
        <f>SUM(Y25,BA25)</f>
        <v>210628</v>
      </c>
      <c r="CD25" s="116">
        <f>SUM(Z25,BB25)</f>
        <v>50670</v>
      </c>
      <c r="CE25" s="116">
        <f>SUM(AA25,BC25)</f>
        <v>13225</v>
      </c>
      <c r="CF25" s="116">
        <f>SUM(AB25,BD25)</f>
        <v>481097</v>
      </c>
      <c r="CG25" s="116">
        <f>SUM(AC25,BE25)</f>
        <v>0</v>
      </c>
      <c r="CH25" s="116">
        <f>SUM(AD25,BF25)</f>
        <v>1647</v>
      </c>
      <c r="CI25" s="116">
        <f>SUM(AE25,BG25)</f>
        <v>1602026</v>
      </c>
    </row>
    <row r="26" spans="1:87" ht="13.5" customHeight="1" x14ac:dyDescent="0.2">
      <c r="A26" s="114" t="s">
        <v>13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43886</v>
      </c>
      <c r="L26" s="116">
        <f>+SUM(M26,R26,V26,W26,AC26)</f>
        <v>1662215</v>
      </c>
      <c r="M26" s="116">
        <f>+SUM(N26:Q26)</f>
        <v>459616</v>
      </c>
      <c r="N26" s="116">
        <v>105298</v>
      </c>
      <c r="O26" s="116">
        <v>315805</v>
      </c>
      <c r="P26" s="116">
        <v>38513</v>
      </c>
      <c r="Q26" s="116">
        <v>0</v>
      </c>
      <c r="R26" s="116">
        <f>+SUM(S26:U26)</f>
        <v>138640</v>
      </c>
      <c r="S26" s="116">
        <v>26465</v>
      </c>
      <c r="T26" s="116">
        <v>85903</v>
      </c>
      <c r="U26" s="116">
        <v>26272</v>
      </c>
      <c r="V26" s="116">
        <v>0</v>
      </c>
      <c r="W26" s="116">
        <f>+SUM(X26:AA26)</f>
        <v>1063959</v>
      </c>
      <c r="X26" s="116">
        <v>801824</v>
      </c>
      <c r="Y26" s="116">
        <v>262135</v>
      </c>
      <c r="Z26" s="116">
        <v>0</v>
      </c>
      <c r="AA26" s="116">
        <v>0</v>
      </c>
      <c r="AB26" s="116">
        <v>623005</v>
      </c>
      <c r="AC26" s="116">
        <v>0</v>
      </c>
      <c r="AD26" s="116">
        <v>39834</v>
      </c>
      <c r="AE26" s="116">
        <f>+SUM(D26,L26,AD26)</f>
        <v>1702049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566</v>
      </c>
      <c r="AN26" s="116">
        <f>+SUM(AO26,AT26,AX26,AY26,BE26)</f>
        <v>63513</v>
      </c>
      <c r="AO26" s="116">
        <f>+SUM(AP26:AS26)</f>
        <v>25653</v>
      </c>
      <c r="AP26" s="116">
        <v>25653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37860</v>
      </c>
      <c r="AZ26" s="116">
        <v>37409</v>
      </c>
      <c r="BA26" s="116">
        <v>0</v>
      </c>
      <c r="BB26" s="116">
        <v>0</v>
      </c>
      <c r="BC26" s="116">
        <v>451</v>
      </c>
      <c r="BD26" s="116">
        <v>54413</v>
      </c>
      <c r="BE26" s="116">
        <v>0</v>
      </c>
      <c r="BF26" s="116">
        <v>28930</v>
      </c>
      <c r="BG26" s="116">
        <f>+SUM(BF26,AN26,AF26)</f>
        <v>92443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44452</v>
      </c>
      <c r="BP26" s="116">
        <f>SUM(L26,AN26)</f>
        <v>1725728</v>
      </c>
      <c r="BQ26" s="116">
        <f>SUM(M26,AO26)</f>
        <v>485269</v>
      </c>
      <c r="BR26" s="116">
        <f>SUM(N26,AP26)</f>
        <v>130951</v>
      </c>
      <c r="BS26" s="116">
        <f>SUM(O26,AQ26)</f>
        <v>315805</v>
      </c>
      <c r="BT26" s="116">
        <f>SUM(P26,AR26)</f>
        <v>38513</v>
      </c>
      <c r="BU26" s="116">
        <f>SUM(Q26,AS26)</f>
        <v>0</v>
      </c>
      <c r="BV26" s="116">
        <f>SUM(R26,AT26)</f>
        <v>138640</v>
      </c>
      <c r="BW26" s="116">
        <f>SUM(S26,AU26)</f>
        <v>26465</v>
      </c>
      <c r="BX26" s="116">
        <f>SUM(T26,AV26)</f>
        <v>85903</v>
      </c>
      <c r="BY26" s="116">
        <f>SUM(U26,AW26)</f>
        <v>26272</v>
      </c>
      <c r="BZ26" s="116">
        <f>SUM(V26,AX26)</f>
        <v>0</v>
      </c>
      <c r="CA26" s="116">
        <f>SUM(W26,AY26)</f>
        <v>1101819</v>
      </c>
      <c r="CB26" s="116">
        <f>SUM(X26,AZ26)</f>
        <v>839233</v>
      </c>
      <c r="CC26" s="116">
        <f>SUM(Y26,BA26)</f>
        <v>262135</v>
      </c>
      <c r="CD26" s="116">
        <f>SUM(Z26,BB26)</f>
        <v>0</v>
      </c>
      <c r="CE26" s="116">
        <f>SUM(AA26,BC26)</f>
        <v>451</v>
      </c>
      <c r="CF26" s="116">
        <f>SUM(AB26,BD26)</f>
        <v>677418</v>
      </c>
      <c r="CG26" s="116">
        <f>SUM(AC26,BE26)</f>
        <v>0</v>
      </c>
      <c r="CH26" s="116">
        <f>SUM(AD26,BF26)</f>
        <v>68764</v>
      </c>
      <c r="CI26" s="116">
        <f>SUM(AE26,BG26)</f>
        <v>1794492</v>
      </c>
    </row>
    <row r="27" spans="1:87" ht="13.5" customHeight="1" x14ac:dyDescent="0.2">
      <c r="A27" s="114" t="s">
        <v>13</v>
      </c>
      <c r="B27" s="115" t="s">
        <v>380</v>
      </c>
      <c r="C27" s="114" t="s">
        <v>381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352712</v>
      </c>
      <c r="M27" s="116">
        <f>+SUM(N27:Q27)</f>
        <v>14827</v>
      </c>
      <c r="N27" s="116">
        <v>14827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337885</v>
      </c>
      <c r="X27" s="116">
        <v>334805</v>
      </c>
      <c r="Y27" s="116">
        <v>0</v>
      </c>
      <c r="Z27" s="116">
        <v>0</v>
      </c>
      <c r="AA27" s="116">
        <v>3080</v>
      </c>
      <c r="AB27" s="116">
        <v>513227</v>
      </c>
      <c r="AC27" s="116">
        <v>0</v>
      </c>
      <c r="AD27" s="116">
        <v>0</v>
      </c>
      <c r="AE27" s="116">
        <f>+SUM(D27,L27,AD27)</f>
        <v>352712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10776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10776</v>
      </c>
      <c r="AZ27" s="116">
        <v>9872</v>
      </c>
      <c r="BA27" s="116">
        <v>0</v>
      </c>
      <c r="BB27" s="116">
        <v>0</v>
      </c>
      <c r="BC27" s="116">
        <v>904</v>
      </c>
      <c r="BD27" s="116">
        <v>15873</v>
      </c>
      <c r="BE27" s="116">
        <v>0</v>
      </c>
      <c r="BF27" s="116">
        <v>0</v>
      </c>
      <c r="BG27" s="116">
        <f>+SUM(BF27,AN27,AF27)</f>
        <v>10776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363488</v>
      </c>
      <c r="BQ27" s="116">
        <f>SUM(M27,AO27)</f>
        <v>14827</v>
      </c>
      <c r="BR27" s="116">
        <f>SUM(N27,AP27)</f>
        <v>14827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348661</v>
      </c>
      <c r="CB27" s="116">
        <f>SUM(X27,AZ27)</f>
        <v>344677</v>
      </c>
      <c r="CC27" s="116">
        <f>SUM(Y27,BA27)</f>
        <v>0</v>
      </c>
      <c r="CD27" s="116">
        <f>SUM(Z27,BB27)</f>
        <v>0</v>
      </c>
      <c r="CE27" s="116">
        <f>SUM(AA27,BC27)</f>
        <v>3984</v>
      </c>
      <c r="CF27" s="116">
        <f>SUM(AB27,BD27)</f>
        <v>529100</v>
      </c>
      <c r="CG27" s="116">
        <f>SUM(AC27,BE27)</f>
        <v>0</v>
      </c>
      <c r="CH27" s="116">
        <f>SUM(AD27,BF27)</f>
        <v>0</v>
      </c>
      <c r="CI27" s="116">
        <f>SUM(AE27,BG27)</f>
        <v>363488</v>
      </c>
    </row>
    <row r="28" spans="1:87" ht="13.5" customHeight="1" x14ac:dyDescent="0.2">
      <c r="A28" s="114" t="s">
        <v>13</v>
      </c>
      <c r="B28" s="115" t="s">
        <v>384</v>
      </c>
      <c r="C28" s="114" t="s">
        <v>385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609430</v>
      </c>
      <c r="M28" s="116">
        <f>+SUM(N28:Q28)</f>
        <v>35342</v>
      </c>
      <c r="N28" s="116">
        <v>35342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574088</v>
      </c>
      <c r="X28" s="116">
        <v>568724</v>
      </c>
      <c r="Y28" s="116">
        <v>0</v>
      </c>
      <c r="Z28" s="116">
        <v>0</v>
      </c>
      <c r="AA28" s="116">
        <v>5364</v>
      </c>
      <c r="AB28" s="116">
        <v>702662</v>
      </c>
      <c r="AC28" s="116">
        <v>0</v>
      </c>
      <c r="AD28" s="116">
        <v>0</v>
      </c>
      <c r="AE28" s="116">
        <f>+SUM(D28,L28,AD28)</f>
        <v>609430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11247</v>
      </c>
      <c r="AO28" s="116">
        <f>+SUM(AP28:AS28)</f>
        <v>8282</v>
      </c>
      <c r="AP28" s="116">
        <v>8282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2965</v>
      </c>
      <c r="AZ28" s="116">
        <v>1917</v>
      </c>
      <c r="BA28" s="116">
        <v>0</v>
      </c>
      <c r="BB28" s="116">
        <v>0</v>
      </c>
      <c r="BC28" s="116">
        <v>1048</v>
      </c>
      <c r="BD28" s="116">
        <v>21732</v>
      </c>
      <c r="BE28" s="116">
        <v>0</v>
      </c>
      <c r="BF28" s="116">
        <v>0</v>
      </c>
      <c r="BG28" s="116">
        <f>+SUM(BF28,AN28,AF28)</f>
        <v>11247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620677</v>
      </c>
      <c r="BQ28" s="116">
        <f>SUM(M28,AO28)</f>
        <v>43624</v>
      </c>
      <c r="BR28" s="116">
        <f>SUM(N28,AP28)</f>
        <v>43624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577053</v>
      </c>
      <c r="CB28" s="116">
        <f>SUM(X28,AZ28)</f>
        <v>570641</v>
      </c>
      <c r="CC28" s="116">
        <f>SUM(Y28,BA28)</f>
        <v>0</v>
      </c>
      <c r="CD28" s="116">
        <f>SUM(Z28,BB28)</f>
        <v>0</v>
      </c>
      <c r="CE28" s="116">
        <f>SUM(AA28,BC28)</f>
        <v>6412</v>
      </c>
      <c r="CF28" s="116">
        <f>SUM(AB28,BD28)</f>
        <v>724394</v>
      </c>
      <c r="CG28" s="116">
        <f>SUM(AC28,BE28)</f>
        <v>0</v>
      </c>
      <c r="CH28" s="116">
        <f>SUM(AD28,BF28)</f>
        <v>0</v>
      </c>
      <c r="CI28" s="116">
        <f>SUM(AE28,BG28)</f>
        <v>620677</v>
      </c>
    </row>
    <row r="29" spans="1:87" ht="13.5" customHeight="1" x14ac:dyDescent="0.2">
      <c r="A29" s="114" t="s">
        <v>13</v>
      </c>
      <c r="B29" s="115" t="s">
        <v>386</v>
      </c>
      <c r="C29" s="114" t="s">
        <v>387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1779949</v>
      </c>
      <c r="M29" s="116">
        <f>+SUM(N29:Q29)</f>
        <v>73796</v>
      </c>
      <c r="N29" s="116">
        <v>73796</v>
      </c>
      <c r="O29" s="116">
        <v>0</v>
      </c>
      <c r="P29" s="116">
        <v>0</v>
      </c>
      <c r="Q29" s="116">
        <v>0</v>
      </c>
      <c r="R29" s="116">
        <f>+SUM(S29:U29)</f>
        <v>529273</v>
      </c>
      <c r="S29" s="116">
        <v>8283</v>
      </c>
      <c r="T29" s="116">
        <v>506579</v>
      </c>
      <c r="U29" s="116">
        <v>14411</v>
      </c>
      <c r="V29" s="116">
        <v>0</v>
      </c>
      <c r="W29" s="116">
        <f>+SUM(X29:AA29)</f>
        <v>1175032</v>
      </c>
      <c r="X29" s="116">
        <v>588016</v>
      </c>
      <c r="Y29" s="116">
        <v>460201</v>
      </c>
      <c r="Z29" s="116">
        <v>126815</v>
      </c>
      <c r="AA29" s="116">
        <v>0</v>
      </c>
      <c r="AB29" s="116">
        <v>0</v>
      </c>
      <c r="AC29" s="116">
        <v>1848</v>
      </c>
      <c r="AD29" s="116">
        <v>71910</v>
      </c>
      <c r="AE29" s="116">
        <f>+SUM(D29,L29,AD29)</f>
        <v>1851859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2952</v>
      </c>
      <c r="AO29" s="116">
        <f>+SUM(AP29:AS29)</f>
        <v>2952</v>
      </c>
      <c r="AP29" s="116">
        <v>2952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160287</v>
      </c>
      <c r="BE29" s="116">
        <v>0</v>
      </c>
      <c r="BF29" s="116">
        <v>1146</v>
      </c>
      <c r="BG29" s="116">
        <f>+SUM(BF29,AN29,AF29)</f>
        <v>4098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1782901</v>
      </c>
      <c r="BQ29" s="116">
        <f>SUM(M29,AO29)</f>
        <v>76748</v>
      </c>
      <c r="BR29" s="116">
        <f>SUM(N29,AP29)</f>
        <v>76748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529273</v>
      </c>
      <c r="BW29" s="116">
        <f>SUM(S29,AU29)</f>
        <v>8283</v>
      </c>
      <c r="BX29" s="116">
        <f>SUM(T29,AV29)</f>
        <v>506579</v>
      </c>
      <c r="BY29" s="116">
        <f>SUM(U29,AW29)</f>
        <v>14411</v>
      </c>
      <c r="BZ29" s="116">
        <f>SUM(V29,AX29)</f>
        <v>0</v>
      </c>
      <c r="CA29" s="116">
        <f>SUM(W29,AY29)</f>
        <v>1175032</v>
      </c>
      <c r="CB29" s="116">
        <f>SUM(X29,AZ29)</f>
        <v>588016</v>
      </c>
      <c r="CC29" s="116">
        <f>SUM(Y29,BA29)</f>
        <v>460201</v>
      </c>
      <c r="CD29" s="116">
        <f>SUM(Z29,BB29)</f>
        <v>126815</v>
      </c>
      <c r="CE29" s="116">
        <f>SUM(AA29,BC29)</f>
        <v>0</v>
      </c>
      <c r="CF29" s="116">
        <f>SUM(AB29,BD29)</f>
        <v>160287</v>
      </c>
      <c r="CG29" s="116">
        <f>SUM(AC29,BE29)</f>
        <v>1848</v>
      </c>
      <c r="CH29" s="116">
        <f>SUM(AD29,BF29)</f>
        <v>73056</v>
      </c>
      <c r="CI29" s="116">
        <f>SUM(AE29,BG29)</f>
        <v>1855957</v>
      </c>
    </row>
    <row r="30" spans="1:87" ht="13.5" customHeight="1" x14ac:dyDescent="0.2">
      <c r="A30" s="114" t="s">
        <v>13</v>
      </c>
      <c r="B30" s="115" t="s">
        <v>390</v>
      </c>
      <c r="C30" s="114" t="s">
        <v>391</v>
      </c>
      <c r="D30" s="116">
        <f>+SUM(E30,J30)</f>
        <v>398788</v>
      </c>
      <c r="E30" s="116">
        <f>+SUM(F30:I30)</f>
        <v>397904</v>
      </c>
      <c r="F30" s="116">
        <v>0</v>
      </c>
      <c r="G30" s="116">
        <v>397904</v>
      </c>
      <c r="H30" s="116">
        <v>0</v>
      </c>
      <c r="I30" s="116">
        <v>0</v>
      </c>
      <c r="J30" s="116">
        <v>884</v>
      </c>
      <c r="K30" s="116">
        <v>72835</v>
      </c>
      <c r="L30" s="116">
        <f>+SUM(M30,R30,V30,W30,AC30)</f>
        <v>1345241</v>
      </c>
      <c r="M30" s="116">
        <f>+SUM(N30:Q30)</f>
        <v>82175</v>
      </c>
      <c r="N30" s="116">
        <v>82175</v>
      </c>
      <c r="O30" s="116">
        <v>0</v>
      </c>
      <c r="P30" s="116">
        <v>0</v>
      </c>
      <c r="Q30" s="116">
        <v>0</v>
      </c>
      <c r="R30" s="116">
        <f>+SUM(S30:U30)</f>
        <v>222234</v>
      </c>
      <c r="S30" s="116">
        <v>0</v>
      </c>
      <c r="T30" s="116">
        <v>222234</v>
      </c>
      <c r="U30" s="116">
        <v>0</v>
      </c>
      <c r="V30" s="116">
        <v>0</v>
      </c>
      <c r="W30" s="116">
        <f>+SUM(X30:AA30)</f>
        <v>1035414</v>
      </c>
      <c r="X30" s="116">
        <v>575136</v>
      </c>
      <c r="Y30" s="116">
        <v>398077</v>
      </c>
      <c r="Z30" s="116">
        <v>43463</v>
      </c>
      <c r="AA30" s="116">
        <v>18738</v>
      </c>
      <c r="AB30" s="116">
        <v>11553</v>
      </c>
      <c r="AC30" s="116">
        <v>5418</v>
      </c>
      <c r="AD30" s="116">
        <v>4941</v>
      </c>
      <c r="AE30" s="116">
        <f>+SUM(D30,L30,AD30)</f>
        <v>1748970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24327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398788</v>
      </c>
      <c r="BI30" s="116">
        <f>SUM(E30,AG30)</f>
        <v>397904</v>
      </c>
      <c r="BJ30" s="116">
        <f>SUM(F30,AH30)</f>
        <v>0</v>
      </c>
      <c r="BK30" s="116">
        <f>SUM(G30,AI30)</f>
        <v>397904</v>
      </c>
      <c r="BL30" s="116">
        <f>SUM(H30,AJ30)</f>
        <v>0</v>
      </c>
      <c r="BM30" s="116">
        <f>SUM(I30,AK30)</f>
        <v>0</v>
      </c>
      <c r="BN30" s="116">
        <f>SUM(J30,AL30)</f>
        <v>884</v>
      </c>
      <c r="BO30" s="116">
        <f>SUM(K30,AM30)</f>
        <v>72835</v>
      </c>
      <c r="BP30" s="116">
        <f>SUM(L30,AN30)</f>
        <v>1345241</v>
      </c>
      <c r="BQ30" s="116">
        <f>SUM(M30,AO30)</f>
        <v>82175</v>
      </c>
      <c r="BR30" s="116">
        <f>SUM(N30,AP30)</f>
        <v>82175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222234</v>
      </c>
      <c r="BW30" s="116">
        <f>SUM(S30,AU30)</f>
        <v>0</v>
      </c>
      <c r="BX30" s="116">
        <f>SUM(T30,AV30)</f>
        <v>222234</v>
      </c>
      <c r="BY30" s="116">
        <f>SUM(U30,AW30)</f>
        <v>0</v>
      </c>
      <c r="BZ30" s="116">
        <f>SUM(V30,AX30)</f>
        <v>0</v>
      </c>
      <c r="CA30" s="116">
        <f>SUM(W30,AY30)</f>
        <v>1035414</v>
      </c>
      <c r="CB30" s="116">
        <f>SUM(X30,AZ30)</f>
        <v>575136</v>
      </c>
      <c r="CC30" s="116">
        <f>SUM(Y30,BA30)</f>
        <v>398077</v>
      </c>
      <c r="CD30" s="116">
        <f>SUM(Z30,BB30)</f>
        <v>43463</v>
      </c>
      <c r="CE30" s="116">
        <f>SUM(AA30,BC30)</f>
        <v>18738</v>
      </c>
      <c r="CF30" s="116">
        <f>SUM(AB30,BD30)</f>
        <v>35880</v>
      </c>
      <c r="CG30" s="116">
        <f>SUM(AC30,BE30)</f>
        <v>5418</v>
      </c>
      <c r="CH30" s="116">
        <f>SUM(AD30,BF30)</f>
        <v>4941</v>
      </c>
      <c r="CI30" s="116">
        <f>SUM(AE30,BG30)</f>
        <v>1748970</v>
      </c>
    </row>
    <row r="31" spans="1:87" ht="13.5" customHeight="1" x14ac:dyDescent="0.2">
      <c r="A31" s="114" t="s">
        <v>13</v>
      </c>
      <c r="B31" s="115" t="s">
        <v>396</v>
      </c>
      <c r="C31" s="114" t="s">
        <v>397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307337</v>
      </c>
      <c r="M31" s="116">
        <f>+SUM(N31:Q31)</f>
        <v>22119</v>
      </c>
      <c r="N31" s="116">
        <v>22119</v>
      </c>
      <c r="O31" s="116">
        <v>0</v>
      </c>
      <c r="P31" s="116">
        <v>0</v>
      </c>
      <c r="Q31" s="116">
        <v>0</v>
      </c>
      <c r="R31" s="116">
        <f>+SUM(S31:U31)</f>
        <v>5626</v>
      </c>
      <c r="S31" s="116">
        <v>5626</v>
      </c>
      <c r="T31" s="116">
        <v>0</v>
      </c>
      <c r="U31" s="116">
        <v>0</v>
      </c>
      <c r="V31" s="116">
        <v>0</v>
      </c>
      <c r="W31" s="116">
        <f>+SUM(X31:AA31)</f>
        <v>279581</v>
      </c>
      <c r="X31" s="116">
        <v>279581</v>
      </c>
      <c r="Y31" s="116">
        <v>0</v>
      </c>
      <c r="Z31" s="116">
        <v>0</v>
      </c>
      <c r="AA31" s="116">
        <v>0</v>
      </c>
      <c r="AB31" s="116">
        <v>648226</v>
      </c>
      <c r="AC31" s="116">
        <v>11</v>
      </c>
      <c r="AD31" s="116">
        <v>2077</v>
      </c>
      <c r="AE31" s="116">
        <f>+SUM(D31,L31,AD31)</f>
        <v>309414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13253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307337</v>
      </c>
      <c r="BQ31" s="116">
        <f>SUM(M31,AO31)</f>
        <v>22119</v>
      </c>
      <c r="BR31" s="116">
        <f>SUM(N31,AP31)</f>
        <v>22119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5626</v>
      </c>
      <c r="BW31" s="116">
        <f>SUM(S31,AU31)</f>
        <v>5626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279581</v>
      </c>
      <c r="CB31" s="116">
        <f>SUM(X31,AZ31)</f>
        <v>279581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661479</v>
      </c>
      <c r="CG31" s="116">
        <f>SUM(AC31,BE31)</f>
        <v>11</v>
      </c>
      <c r="CH31" s="116">
        <f>SUM(AD31,BF31)</f>
        <v>2077</v>
      </c>
      <c r="CI31" s="116">
        <f>SUM(AE31,BG31)</f>
        <v>309414</v>
      </c>
    </row>
    <row r="32" spans="1:87" ht="13.5" customHeight="1" x14ac:dyDescent="0.2">
      <c r="A32" s="114" t="s">
        <v>13</v>
      </c>
      <c r="B32" s="115" t="s">
        <v>400</v>
      </c>
      <c r="C32" s="114" t="s">
        <v>401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250075</v>
      </c>
      <c r="L32" s="116">
        <f>+SUM(M32,R32,V32,W32,AC32)</f>
        <v>1015648</v>
      </c>
      <c r="M32" s="116">
        <f>+SUM(N32:Q32)</f>
        <v>66131</v>
      </c>
      <c r="N32" s="116">
        <v>66131</v>
      </c>
      <c r="O32" s="116">
        <v>0</v>
      </c>
      <c r="P32" s="116">
        <v>0</v>
      </c>
      <c r="Q32" s="116">
        <v>0</v>
      </c>
      <c r="R32" s="116">
        <f>+SUM(S32:U32)</f>
        <v>250255</v>
      </c>
      <c r="S32" s="116">
        <v>0</v>
      </c>
      <c r="T32" s="116">
        <v>250255</v>
      </c>
      <c r="U32" s="116">
        <v>0</v>
      </c>
      <c r="V32" s="116">
        <v>0</v>
      </c>
      <c r="W32" s="116">
        <f>+SUM(X32:AA32)</f>
        <v>699262</v>
      </c>
      <c r="X32" s="116">
        <v>313817</v>
      </c>
      <c r="Y32" s="116">
        <v>348517</v>
      </c>
      <c r="Z32" s="116">
        <v>36928</v>
      </c>
      <c r="AA32" s="116">
        <v>0</v>
      </c>
      <c r="AB32" s="116">
        <v>39666</v>
      </c>
      <c r="AC32" s="116">
        <v>0</v>
      </c>
      <c r="AD32" s="116">
        <v>0</v>
      </c>
      <c r="AE32" s="116">
        <f>+SUM(D32,L32,AD32)</f>
        <v>1015648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3475</v>
      </c>
      <c r="AO32" s="116">
        <f>+SUM(AP32:AS32)</f>
        <v>3475</v>
      </c>
      <c r="AP32" s="116">
        <v>3475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19024</v>
      </c>
      <c r="BE32" s="116">
        <v>0</v>
      </c>
      <c r="BF32" s="116">
        <v>0</v>
      </c>
      <c r="BG32" s="116">
        <f>+SUM(BF32,AN32,AF32)</f>
        <v>3475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250075</v>
      </c>
      <c r="BP32" s="116">
        <f>SUM(L32,AN32)</f>
        <v>1019123</v>
      </c>
      <c r="BQ32" s="116">
        <f>SUM(M32,AO32)</f>
        <v>69606</v>
      </c>
      <c r="BR32" s="116">
        <f>SUM(N32,AP32)</f>
        <v>69606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250255</v>
      </c>
      <c r="BW32" s="116">
        <f>SUM(S32,AU32)</f>
        <v>0</v>
      </c>
      <c r="BX32" s="116">
        <f>SUM(T32,AV32)</f>
        <v>250255</v>
      </c>
      <c r="BY32" s="116">
        <f>SUM(U32,AW32)</f>
        <v>0</v>
      </c>
      <c r="BZ32" s="116">
        <f>SUM(V32,AX32)</f>
        <v>0</v>
      </c>
      <c r="CA32" s="116">
        <f>SUM(W32,AY32)</f>
        <v>699262</v>
      </c>
      <c r="CB32" s="116">
        <f>SUM(X32,AZ32)</f>
        <v>313817</v>
      </c>
      <c r="CC32" s="116">
        <f>SUM(Y32,BA32)</f>
        <v>348517</v>
      </c>
      <c r="CD32" s="116">
        <f>SUM(Z32,BB32)</f>
        <v>36928</v>
      </c>
      <c r="CE32" s="116">
        <f>SUM(AA32,BC32)</f>
        <v>0</v>
      </c>
      <c r="CF32" s="116">
        <f>SUM(AB32,BD32)</f>
        <v>58690</v>
      </c>
      <c r="CG32" s="116">
        <f>SUM(AC32,BE32)</f>
        <v>0</v>
      </c>
      <c r="CH32" s="116">
        <f>SUM(AD32,BF32)</f>
        <v>0</v>
      </c>
      <c r="CI32" s="116">
        <f>SUM(AE32,BG32)</f>
        <v>1019123</v>
      </c>
    </row>
    <row r="33" spans="1:87" ht="13.5" customHeight="1" x14ac:dyDescent="0.2">
      <c r="A33" s="114" t="s">
        <v>13</v>
      </c>
      <c r="B33" s="115" t="s">
        <v>402</v>
      </c>
      <c r="C33" s="114" t="s">
        <v>403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675348</v>
      </c>
      <c r="M33" s="116">
        <f>+SUM(N33:Q33)</f>
        <v>121183</v>
      </c>
      <c r="N33" s="116">
        <v>121183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554165</v>
      </c>
      <c r="X33" s="116">
        <v>554165</v>
      </c>
      <c r="Y33" s="116">
        <v>0</v>
      </c>
      <c r="Z33" s="116">
        <v>0</v>
      </c>
      <c r="AA33" s="116">
        <v>0</v>
      </c>
      <c r="AB33" s="116">
        <v>1245074</v>
      </c>
      <c r="AC33" s="116">
        <v>0</v>
      </c>
      <c r="AD33" s="116">
        <v>79381</v>
      </c>
      <c r="AE33" s="116">
        <f>+SUM(D33,L33,AD33)</f>
        <v>754729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30808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675348</v>
      </c>
      <c r="BQ33" s="116">
        <f>SUM(M33,AO33)</f>
        <v>121183</v>
      </c>
      <c r="BR33" s="116">
        <f>SUM(N33,AP33)</f>
        <v>121183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554165</v>
      </c>
      <c r="CB33" s="116">
        <f>SUM(X33,AZ33)</f>
        <v>554165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1275882</v>
      </c>
      <c r="CG33" s="116">
        <f>SUM(AC33,BE33)</f>
        <v>0</v>
      </c>
      <c r="CH33" s="116">
        <f>SUM(AD33,BF33)</f>
        <v>79381</v>
      </c>
      <c r="CI33" s="116">
        <f>SUM(AE33,BG33)</f>
        <v>754729</v>
      </c>
    </row>
    <row r="34" spans="1:87" ht="13.5" customHeight="1" x14ac:dyDescent="0.2">
      <c r="A34" s="114" t="s">
        <v>13</v>
      </c>
      <c r="B34" s="115" t="s">
        <v>404</v>
      </c>
      <c r="C34" s="114" t="s">
        <v>405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1215580</v>
      </c>
      <c r="M34" s="116">
        <f>+SUM(N34:Q34)</f>
        <v>111366</v>
      </c>
      <c r="N34" s="116">
        <v>43654</v>
      </c>
      <c r="O34" s="116">
        <v>67712</v>
      </c>
      <c r="P34" s="116">
        <v>0</v>
      </c>
      <c r="Q34" s="116">
        <v>0</v>
      </c>
      <c r="R34" s="116">
        <f>+SUM(S34:U34)</f>
        <v>16246</v>
      </c>
      <c r="S34" s="116">
        <v>3592</v>
      </c>
      <c r="T34" s="116">
        <v>12654</v>
      </c>
      <c r="U34" s="116">
        <v>0</v>
      </c>
      <c r="V34" s="116">
        <v>3803</v>
      </c>
      <c r="W34" s="116">
        <f>+SUM(X34:AA34)</f>
        <v>1084165</v>
      </c>
      <c r="X34" s="116">
        <v>343243</v>
      </c>
      <c r="Y34" s="116">
        <v>679691</v>
      </c>
      <c r="Z34" s="116">
        <v>57472</v>
      </c>
      <c r="AA34" s="116">
        <v>3759</v>
      </c>
      <c r="AB34" s="116">
        <v>0</v>
      </c>
      <c r="AC34" s="116">
        <v>0</v>
      </c>
      <c r="AD34" s="116">
        <v>6854</v>
      </c>
      <c r="AE34" s="116">
        <f>+SUM(D34,L34,AD34)</f>
        <v>1222434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7245</v>
      </c>
      <c r="AO34" s="116">
        <f>+SUM(AP34:AS34)</f>
        <v>1961</v>
      </c>
      <c r="AP34" s="116">
        <v>1961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5284</v>
      </c>
      <c r="AZ34" s="116">
        <v>3297</v>
      </c>
      <c r="BA34" s="116">
        <v>0</v>
      </c>
      <c r="BB34" s="116">
        <v>0</v>
      </c>
      <c r="BC34" s="116">
        <v>1987</v>
      </c>
      <c r="BD34" s="116">
        <v>54634</v>
      </c>
      <c r="BE34" s="116">
        <v>0</v>
      </c>
      <c r="BF34" s="116">
        <v>0</v>
      </c>
      <c r="BG34" s="116">
        <f>+SUM(BF34,AN34,AF34)</f>
        <v>7245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1222825</v>
      </c>
      <c r="BQ34" s="116">
        <f>SUM(M34,AO34)</f>
        <v>113327</v>
      </c>
      <c r="BR34" s="116">
        <f>SUM(N34,AP34)</f>
        <v>45615</v>
      </c>
      <c r="BS34" s="116">
        <f>SUM(O34,AQ34)</f>
        <v>67712</v>
      </c>
      <c r="BT34" s="116">
        <f>SUM(P34,AR34)</f>
        <v>0</v>
      </c>
      <c r="BU34" s="116">
        <f>SUM(Q34,AS34)</f>
        <v>0</v>
      </c>
      <c r="BV34" s="116">
        <f>SUM(R34,AT34)</f>
        <v>16246</v>
      </c>
      <c r="BW34" s="116">
        <f>SUM(S34,AU34)</f>
        <v>3592</v>
      </c>
      <c r="BX34" s="116">
        <f>SUM(T34,AV34)</f>
        <v>12654</v>
      </c>
      <c r="BY34" s="116">
        <f>SUM(U34,AW34)</f>
        <v>0</v>
      </c>
      <c r="BZ34" s="116">
        <f>SUM(V34,AX34)</f>
        <v>3803</v>
      </c>
      <c r="CA34" s="116">
        <f>SUM(W34,AY34)</f>
        <v>1089449</v>
      </c>
      <c r="CB34" s="116">
        <f>SUM(X34,AZ34)</f>
        <v>346540</v>
      </c>
      <c r="CC34" s="116">
        <f>SUM(Y34,BA34)</f>
        <v>679691</v>
      </c>
      <c r="CD34" s="116">
        <f>SUM(Z34,BB34)</f>
        <v>57472</v>
      </c>
      <c r="CE34" s="116">
        <f>SUM(AA34,BC34)</f>
        <v>5746</v>
      </c>
      <c r="CF34" s="116">
        <f>SUM(AB34,BD34)</f>
        <v>54634</v>
      </c>
      <c r="CG34" s="116">
        <f>SUM(AC34,BE34)</f>
        <v>0</v>
      </c>
      <c r="CH34" s="116">
        <f>SUM(AD34,BF34)</f>
        <v>6854</v>
      </c>
      <c r="CI34" s="116">
        <f>SUM(AE34,BG34)</f>
        <v>1229679</v>
      </c>
    </row>
    <row r="35" spans="1:87" ht="13.5" customHeight="1" x14ac:dyDescent="0.2">
      <c r="A35" s="114" t="s">
        <v>13</v>
      </c>
      <c r="B35" s="115" t="s">
        <v>406</v>
      </c>
      <c r="C35" s="114" t="s">
        <v>407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1897838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63686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284891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63686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2182729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2">
      <c r="A36" s="114" t="s">
        <v>13</v>
      </c>
      <c r="B36" s="115" t="s">
        <v>410</v>
      </c>
      <c r="C36" s="114" t="s">
        <v>411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6333</v>
      </c>
      <c r="L36" s="116">
        <f>+SUM(M36,R36,V36,W36,AC36)</f>
        <v>516772</v>
      </c>
      <c r="M36" s="116">
        <f>+SUM(N36:Q36)</f>
        <v>41819</v>
      </c>
      <c r="N36" s="116">
        <v>29760</v>
      </c>
      <c r="O36" s="116">
        <v>12059</v>
      </c>
      <c r="P36" s="116">
        <v>0</v>
      </c>
      <c r="Q36" s="116">
        <v>0</v>
      </c>
      <c r="R36" s="116">
        <f>+SUM(S36:U36)</f>
        <v>734</v>
      </c>
      <c r="S36" s="116">
        <v>734</v>
      </c>
      <c r="T36" s="116">
        <v>0</v>
      </c>
      <c r="U36" s="116">
        <v>0</v>
      </c>
      <c r="V36" s="116">
        <v>0</v>
      </c>
      <c r="W36" s="116">
        <f>+SUM(X36:AA36)</f>
        <v>469830</v>
      </c>
      <c r="X36" s="116">
        <v>340884</v>
      </c>
      <c r="Y36" s="116">
        <v>128946</v>
      </c>
      <c r="Z36" s="116">
        <v>0</v>
      </c>
      <c r="AA36" s="116">
        <v>0</v>
      </c>
      <c r="AB36" s="116">
        <v>194656</v>
      </c>
      <c r="AC36" s="116">
        <v>4389</v>
      </c>
      <c r="AD36" s="116">
        <v>108385</v>
      </c>
      <c r="AE36" s="116">
        <f>+SUM(D36,L36,AD36)</f>
        <v>625157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8774</v>
      </c>
      <c r="AO36" s="116">
        <f>+SUM(AP36:AS36)</f>
        <v>7440</v>
      </c>
      <c r="AP36" s="116">
        <v>7440</v>
      </c>
      <c r="AQ36" s="116">
        <v>0</v>
      </c>
      <c r="AR36" s="116">
        <v>0</v>
      </c>
      <c r="AS36" s="116">
        <v>0</v>
      </c>
      <c r="AT36" s="116">
        <f>+SUM(AU36:AW36)</f>
        <v>20</v>
      </c>
      <c r="AU36" s="116">
        <v>20</v>
      </c>
      <c r="AV36" s="116">
        <v>0</v>
      </c>
      <c r="AW36" s="116">
        <v>0</v>
      </c>
      <c r="AX36" s="116">
        <v>0</v>
      </c>
      <c r="AY36" s="116">
        <f>+SUM(AZ36:BC36)</f>
        <v>1314</v>
      </c>
      <c r="AZ36" s="116">
        <v>1314</v>
      </c>
      <c r="BA36" s="116">
        <v>0</v>
      </c>
      <c r="BB36" s="116">
        <v>0</v>
      </c>
      <c r="BC36" s="116">
        <v>0</v>
      </c>
      <c r="BD36" s="116">
        <v>56381</v>
      </c>
      <c r="BE36" s="116">
        <v>0</v>
      </c>
      <c r="BF36" s="116">
        <v>703</v>
      </c>
      <c r="BG36" s="116">
        <f>+SUM(BF36,AN36,AF36)</f>
        <v>9477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6333</v>
      </c>
      <c r="BP36" s="116">
        <f>SUM(L36,AN36)</f>
        <v>525546</v>
      </c>
      <c r="BQ36" s="116">
        <f>SUM(M36,AO36)</f>
        <v>49259</v>
      </c>
      <c r="BR36" s="116">
        <f>SUM(N36,AP36)</f>
        <v>37200</v>
      </c>
      <c r="BS36" s="116">
        <f>SUM(O36,AQ36)</f>
        <v>12059</v>
      </c>
      <c r="BT36" s="116">
        <f>SUM(P36,AR36)</f>
        <v>0</v>
      </c>
      <c r="BU36" s="116">
        <f>SUM(Q36,AS36)</f>
        <v>0</v>
      </c>
      <c r="BV36" s="116">
        <f>SUM(R36,AT36)</f>
        <v>754</v>
      </c>
      <c r="BW36" s="116">
        <f>SUM(S36,AU36)</f>
        <v>754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471144</v>
      </c>
      <c r="CB36" s="116">
        <f>SUM(X36,AZ36)</f>
        <v>342198</v>
      </c>
      <c r="CC36" s="116">
        <f>SUM(Y36,BA36)</f>
        <v>128946</v>
      </c>
      <c r="CD36" s="116">
        <f>SUM(Z36,BB36)</f>
        <v>0</v>
      </c>
      <c r="CE36" s="116">
        <f>SUM(AA36,BC36)</f>
        <v>0</v>
      </c>
      <c r="CF36" s="116">
        <f>SUM(AB36,BD36)</f>
        <v>251037</v>
      </c>
      <c r="CG36" s="116">
        <f>SUM(AC36,BE36)</f>
        <v>4389</v>
      </c>
      <c r="CH36" s="116">
        <f>SUM(AD36,BF36)</f>
        <v>109088</v>
      </c>
      <c r="CI36" s="116">
        <f>SUM(AE36,BG36)</f>
        <v>634634</v>
      </c>
    </row>
    <row r="37" spans="1:87" ht="13.5" customHeight="1" x14ac:dyDescent="0.2">
      <c r="A37" s="114" t="s">
        <v>13</v>
      </c>
      <c r="B37" s="115" t="s">
        <v>412</v>
      </c>
      <c r="C37" s="114" t="s">
        <v>413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15231</v>
      </c>
      <c r="L37" s="116">
        <f>+SUM(M37,R37,V37,W37,AC37)</f>
        <v>667613</v>
      </c>
      <c r="M37" s="116">
        <f>+SUM(N37:Q37)</f>
        <v>92639</v>
      </c>
      <c r="N37" s="116">
        <v>72788</v>
      </c>
      <c r="O37" s="116">
        <v>6617</v>
      </c>
      <c r="P37" s="116">
        <v>6617</v>
      </c>
      <c r="Q37" s="116">
        <v>6617</v>
      </c>
      <c r="R37" s="116">
        <f>+SUM(S37:U37)</f>
        <v>47038</v>
      </c>
      <c r="S37" s="116">
        <v>7465</v>
      </c>
      <c r="T37" s="116">
        <v>39573</v>
      </c>
      <c r="U37" s="116">
        <v>0</v>
      </c>
      <c r="V37" s="116">
        <v>0</v>
      </c>
      <c r="W37" s="116">
        <f>+SUM(X37:AA37)</f>
        <v>527903</v>
      </c>
      <c r="X37" s="116">
        <v>385763</v>
      </c>
      <c r="Y37" s="116">
        <v>132781</v>
      </c>
      <c r="Z37" s="116">
        <v>9359</v>
      </c>
      <c r="AA37" s="116">
        <v>0</v>
      </c>
      <c r="AB37" s="116">
        <v>216210</v>
      </c>
      <c r="AC37" s="116">
        <v>33</v>
      </c>
      <c r="AD37" s="116">
        <v>28913</v>
      </c>
      <c r="AE37" s="116">
        <f>+SUM(D37,L37,AD37)</f>
        <v>696526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291</v>
      </c>
      <c r="AN37" s="116">
        <f>+SUM(AO37,AT37,AX37,AY37,BE37)</f>
        <v>14214</v>
      </c>
      <c r="AO37" s="116">
        <f>+SUM(AP37:AS37)</f>
        <v>6617</v>
      </c>
      <c r="AP37" s="116">
        <v>6617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7597</v>
      </c>
      <c r="AZ37" s="116">
        <v>7597</v>
      </c>
      <c r="BA37" s="116">
        <v>0</v>
      </c>
      <c r="BB37" s="116">
        <v>0</v>
      </c>
      <c r="BC37" s="116">
        <v>0</v>
      </c>
      <c r="BD37" s="116">
        <v>27984</v>
      </c>
      <c r="BE37" s="116">
        <v>0</v>
      </c>
      <c r="BF37" s="116">
        <v>204</v>
      </c>
      <c r="BG37" s="116">
        <f>+SUM(BF37,AN37,AF37)</f>
        <v>14418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15522</v>
      </c>
      <c r="BP37" s="116">
        <f>SUM(L37,AN37)</f>
        <v>681827</v>
      </c>
      <c r="BQ37" s="116">
        <f>SUM(M37,AO37)</f>
        <v>99256</v>
      </c>
      <c r="BR37" s="116">
        <f>SUM(N37,AP37)</f>
        <v>79405</v>
      </c>
      <c r="BS37" s="116">
        <f>SUM(O37,AQ37)</f>
        <v>6617</v>
      </c>
      <c r="BT37" s="116">
        <f>SUM(P37,AR37)</f>
        <v>6617</v>
      </c>
      <c r="BU37" s="116">
        <f>SUM(Q37,AS37)</f>
        <v>6617</v>
      </c>
      <c r="BV37" s="116">
        <f>SUM(R37,AT37)</f>
        <v>47038</v>
      </c>
      <c r="BW37" s="116">
        <f>SUM(S37,AU37)</f>
        <v>7465</v>
      </c>
      <c r="BX37" s="116">
        <f>SUM(T37,AV37)</f>
        <v>39573</v>
      </c>
      <c r="BY37" s="116">
        <f>SUM(U37,AW37)</f>
        <v>0</v>
      </c>
      <c r="BZ37" s="116">
        <f>SUM(V37,AX37)</f>
        <v>0</v>
      </c>
      <c r="CA37" s="116">
        <f>SUM(W37,AY37)</f>
        <v>535500</v>
      </c>
      <c r="CB37" s="116">
        <f>SUM(X37,AZ37)</f>
        <v>393360</v>
      </c>
      <c r="CC37" s="116">
        <f>SUM(Y37,BA37)</f>
        <v>132781</v>
      </c>
      <c r="CD37" s="116">
        <f>SUM(Z37,BB37)</f>
        <v>9359</v>
      </c>
      <c r="CE37" s="116">
        <f>SUM(AA37,BC37)</f>
        <v>0</v>
      </c>
      <c r="CF37" s="116">
        <f>SUM(AB37,BD37)</f>
        <v>244194</v>
      </c>
      <c r="CG37" s="116">
        <f>SUM(AC37,BE37)</f>
        <v>33</v>
      </c>
      <c r="CH37" s="116">
        <f>SUM(AD37,BF37)</f>
        <v>29117</v>
      </c>
      <c r="CI37" s="116">
        <f>SUM(AE37,BG37)</f>
        <v>710944</v>
      </c>
    </row>
    <row r="38" spans="1:87" ht="13.5" customHeight="1" x14ac:dyDescent="0.2">
      <c r="A38" s="114" t="s">
        <v>13</v>
      </c>
      <c r="B38" s="115" t="s">
        <v>414</v>
      </c>
      <c r="C38" s="114" t="s">
        <v>415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465388</v>
      </c>
      <c r="M38" s="116">
        <f>+SUM(N38:Q38)</f>
        <v>45337</v>
      </c>
      <c r="N38" s="116">
        <v>39694</v>
      </c>
      <c r="O38" s="116">
        <v>5643</v>
      </c>
      <c r="P38" s="116">
        <v>0</v>
      </c>
      <c r="Q38" s="116">
        <v>0</v>
      </c>
      <c r="R38" s="116">
        <f>+SUM(S38:U38)</f>
        <v>921</v>
      </c>
      <c r="S38" s="116">
        <v>921</v>
      </c>
      <c r="T38" s="116">
        <v>0</v>
      </c>
      <c r="U38" s="116">
        <v>0</v>
      </c>
      <c r="V38" s="116">
        <v>1002</v>
      </c>
      <c r="W38" s="116">
        <f>+SUM(X38:AA38)</f>
        <v>418128</v>
      </c>
      <c r="X38" s="116">
        <v>418128</v>
      </c>
      <c r="Y38" s="116">
        <v>0</v>
      </c>
      <c r="Z38" s="116">
        <v>0</v>
      </c>
      <c r="AA38" s="116">
        <v>0</v>
      </c>
      <c r="AB38" s="116">
        <v>868558</v>
      </c>
      <c r="AC38" s="116">
        <v>0</v>
      </c>
      <c r="AD38" s="116">
        <v>12331</v>
      </c>
      <c r="AE38" s="116">
        <f>+SUM(D38,L38,AD38)</f>
        <v>477719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42907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465388</v>
      </c>
      <c r="BQ38" s="116">
        <f>SUM(M38,AO38)</f>
        <v>45337</v>
      </c>
      <c r="BR38" s="116">
        <f>SUM(N38,AP38)</f>
        <v>39694</v>
      </c>
      <c r="BS38" s="116">
        <f>SUM(O38,AQ38)</f>
        <v>5643</v>
      </c>
      <c r="BT38" s="116">
        <f>SUM(P38,AR38)</f>
        <v>0</v>
      </c>
      <c r="BU38" s="116">
        <f>SUM(Q38,AS38)</f>
        <v>0</v>
      </c>
      <c r="BV38" s="116">
        <f>SUM(R38,AT38)</f>
        <v>921</v>
      </c>
      <c r="BW38" s="116">
        <f>SUM(S38,AU38)</f>
        <v>921</v>
      </c>
      <c r="BX38" s="116">
        <f>SUM(T38,AV38)</f>
        <v>0</v>
      </c>
      <c r="BY38" s="116">
        <f>SUM(U38,AW38)</f>
        <v>0</v>
      </c>
      <c r="BZ38" s="116">
        <f>SUM(V38,AX38)</f>
        <v>1002</v>
      </c>
      <c r="CA38" s="116">
        <f>SUM(W38,AY38)</f>
        <v>418128</v>
      </c>
      <c r="CB38" s="116">
        <f>SUM(X38,AZ38)</f>
        <v>418128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911465</v>
      </c>
      <c r="CG38" s="116">
        <f>SUM(AC38,BE38)</f>
        <v>0</v>
      </c>
      <c r="CH38" s="116">
        <f>SUM(AD38,BF38)</f>
        <v>12331</v>
      </c>
      <c r="CI38" s="116">
        <f>SUM(AE38,BG38)</f>
        <v>477719</v>
      </c>
    </row>
    <row r="39" spans="1:87" ht="13.5" customHeight="1" x14ac:dyDescent="0.2">
      <c r="A39" s="114" t="s">
        <v>13</v>
      </c>
      <c r="B39" s="115" t="s">
        <v>418</v>
      </c>
      <c r="C39" s="114" t="s">
        <v>419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21374</v>
      </c>
      <c r="L39" s="116">
        <f>+SUM(M39,R39,V39,W39,AC39)</f>
        <v>817805</v>
      </c>
      <c r="M39" s="116">
        <f>+SUM(N39:Q39)</f>
        <v>39868</v>
      </c>
      <c r="N39" s="116">
        <v>39868</v>
      </c>
      <c r="O39" s="116">
        <v>0</v>
      </c>
      <c r="P39" s="116">
        <v>0</v>
      </c>
      <c r="Q39" s="116">
        <v>0</v>
      </c>
      <c r="R39" s="116">
        <f>+SUM(S39:U39)</f>
        <v>3807</v>
      </c>
      <c r="S39" s="116">
        <v>0</v>
      </c>
      <c r="T39" s="116">
        <v>0</v>
      </c>
      <c r="U39" s="116">
        <v>3807</v>
      </c>
      <c r="V39" s="116">
        <v>0</v>
      </c>
      <c r="W39" s="116">
        <f>+SUM(X39:AA39)</f>
        <v>771215</v>
      </c>
      <c r="X39" s="116">
        <v>553129</v>
      </c>
      <c r="Y39" s="116">
        <v>210421</v>
      </c>
      <c r="Z39" s="116">
        <v>5685</v>
      </c>
      <c r="AA39" s="116">
        <v>1980</v>
      </c>
      <c r="AB39" s="116">
        <v>303429</v>
      </c>
      <c r="AC39" s="116">
        <v>2915</v>
      </c>
      <c r="AD39" s="116">
        <v>15414</v>
      </c>
      <c r="AE39" s="116">
        <f>+SUM(D39,L39,AD39)</f>
        <v>833219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321</v>
      </c>
      <c r="AN39" s="116">
        <f>+SUM(AO39,AT39,AX39,AY39,BE39)</f>
        <v>20336</v>
      </c>
      <c r="AO39" s="116">
        <f>+SUM(AP39:AS39)</f>
        <v>6511</v>
      </c>
      <c r="AP39" s="116">
        <v>6511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13825</v>
      </c>
      <c r="AZ39" s="116">
        <v>13825</v>
      </c>
      <c r="BA39" s="116">
        <v>0</v>
      </c>
      <c r="BB39" s="116">
        <v>0</v>
      </c>
      <c r="BC39" s="116">
        <v>0</v>
      </c>
      <c r="BD39" s="116">
        <v>30905</v>
      </c>
      <c r="BE39" s="116">
        <v>0</v>
      </c>
      <c r="BF39" s="116">
        <v>4113</v>
      </c>
      <c r="BG39" s="116">
        <f>+SUM(BF39,AN39,AF39)</f>
        <v>24449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21695</v>
      </c>
      <c r="BP39" s="116">
        <f>SUM(L39,AN39)</f>
        <v>838141</v>
      </c>
      <c r="BQ39" s="116">
        <f>SUM(M39,AO39)</f>
        <v>46379</v>
      </c>
      <c r="BR39" s="116">
        <f>SUM(N39,AP39)</f>
        <v>46379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3807</v>
      </c>
      <c r="BW39" s="116">
        <f>SUM(S39,AU39)</f>
        <v>0</v>
      </c>
      <c r="BX39" s="116">
        <f>SUM(T39,AV39)</f>
        <v>0</v>
      </c>
      <c r="BY39" s="116">
        <f>SUM(U39,AW39)</f>
        <v>3807</v>
      </c>
      <c r="BZ39" s="116">
        <f>SUM(V39,AX39)</f>
        <v>0</v>
      </c>
      <c r="CA39" s="116">
        <f>SUM(W39,AY39)</f>
        <v>785040</v>
      </c>
      <c r="CB39" s="116">
        <f>SUM(X39,AZ39)</f>
        <v>566954</v>
      </c>
      <c r="CC39" s="116">
        <f>SUM(Y39,BA39)</f>
        <v>210421</v>
      </c>
      <c r="CD39" s="116">
        <f>SUM(Z39,BB39)</f>
        <v>5685</v>
      </c>
      <c r="CE39" s="116">
        <f>SUM(AA39,BC39)</f>
        <v>1980</v>
      </c>
      <c r="CF39" s="116">
        <f>SUM(AB39,BD39)</f>
        <v>334334</v>
      </c>
      <c r="CG39" s="116">
        <f>SUM(AC39,BE39)</f>
        <v>2915</v>
      </c>
      <c r="CH39" s="116">
        <f>SUM(AD39,BF39)</f>
        <v>19527</v>
      </c>
      <c r="CI39" s="116">
        <f>SUM(AE39,BG39)</f>
        <v>857668</v>
      </c>
    </row>
    <row r="40" spans="1:87" ht="13.5" customHeight="1" x14ac:dyDescent="0.2">
      <c r="A40" s="114" t="s">
        <v>13</v>
      </c>
      <c r="B40" s="115" t="s">
        <v>420</v>
      </c>
      <c r="C40" s="114" t="s">
        <v>421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52623</v>
      </c>
      <c r="L40" s="116">
        <f>+SUM(M40,R40,V40,W40,AC40)</f>
        <v>22654</v>
      </c>
      <c r="M40" s="116">
        <f>+SUM(N40:Q40)</f>
        <v>22654</v>
      </c>
      <c r="N40" s="116">
        <v>22654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433235</v>
      </c>
      <c r="AC40" s="116">
        <v>0</v>
      </c>
      <c r="AD40" s="116">
        <v>0</v>
      </c>
      <c r="AE40" s="116">
        <f>+SUM(D40,L40,AD40)</f>
        <v>22654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1302</v>
      </c>
      <c r="AN40" s="116">
        <f>+SUM(AO40,AT40,AX40,AY40,BE40)</f>
        <v>2241</v>
      </c>
      <c r="AO40" s="116">
        <f>+SUM(AP40:AS40)</f>
        <v>2241</v>
      </c>
      <c r="AP40" s="116">
        <v>2241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48015</v>
      </c>
      <c r="BE40" s="116">
        <v>0</v>
      </c>
      <c r="BF40" s="116">
        <v>0</v>
      </c>
      <c r="BG40" s="116">
        <f>+SUM(BF40,AN40,AF40)</f>
        <v>2241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53925</v>
      </c>
      <c r="BP40" s="116">
        <f>SUM(L40,AN40)</f>
        <v>24895</v>
      </c>
      <c r="BQ40" s="116">
        <f>SUM(M40,AO40)</f>
        <v>24895</v>
      </c>
      <c r="BR40" s="116">
        <f>SUM(N40,AP40)</f>
        <v>24895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481250</v>
      </c>
      <c r="CG40" s="116">
        <f>SUM(AC40,BE40)</f>
        <v>0</v>
      </c>
      <c r="CH40" s="116">
        <f>SUM(AD40,BF40)</f>
        <v>0</v>
      </c>
      <c r="CI40" s="116">
        <f>SUM(AE40,BG40)</f>
        <v>24895</v>
      </c>
    </row>
    <row r="41" spans="1:87" ht="13.5" customHeight="1" x14ac:dyDescent="0.2">
      <c r="A41" s="114" t="s">
        <v>13</v>
      </c>
      <c r="B41" s="115" t="s">
        <v>424</v>
      </c>
      <c r="C41" s="114" t="s">
        <v>425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1318351</v>
      </c>
      <c r="M41" s="116">
        <f>+SUM(N41:Q41)</f>
        <v>119536</v>
      </c>
      <c r="N41" s="116">
        <v>72280</v>
      </c>
      <c r="O41" s="116">
        <v>47256</v>
      </c>
      <c r="P41" s="116">
        <v>0</v>
      </c>
      <c r="Q41" s="116">
        <v>0</v>
      </c>
      <c r="R41" s="116">
        <f>+SUM(S41:U41)</f>
        <v>359146</v>
      </c>
      <c r="S41" s="116">
        <v>2252</v>
      </c>
      <c r="T41" s="116">
        <v>339565</v>
      </c>
      <c r="U41" s="116">
        <v>17329</v>
      </c>
      <c r="V41" s="116">
        <v>0</v>
      </c>
      <c r="W41" s="116">
        <f>+SUM(X41:AA41)</f>
        <v>839669</v>
      </c>
      <c r="X41" s="116">
        <v>370786</v>
      </c>
      <c r="Y41" s="116">
        <v>359373</v>
      </c>
      <c r="Z41" s="116">
        <v>109510</v>
      </c>
      <c r="AA41" s="116">
        <v>0</v>
      </c>
      <c r="AB41" s="116">
        <v>0</v>
      </c>
      <c r="AC41" s="116">
        <v>0</v>
      </c>
      <c r="AD41" s="116">
        <v>0</v>
      </c>
      <c r="AE41" s="116">
        <f>+SUM(D41,L41,AD41)</f>
        <v>1318351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107316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1318351</v>
      </c>
      <c r="BQ41" s="116">
        <f>SUM(M41,AO41)</f>
        <v>119536</v>
      </c>
      <c r="BR41" s="116">
        <f>SUM(N41,AP41)</f>
        <v>72280</v>
      </c>
      <c r="BS41" s="116">
        <f>SUM(O41,AQ41)</f>
        <v>47256</v>
      </c>
      <c r="BT41" s="116">
        <f>SUM(P41,AR41)</f>
        <v>0</v>
      </c>
      <c r="BU41" s="116">
        <f>SUM(Q41,AS41)</f>
        <v>0</v>
      </c>
      <c r="BV41" s="116">
        <f>SUM(R41,AT41)</f>
        <v>359146</v>
      </c>
      <c r="BW41" s="116">
        <f>SUM(S41,AU41)</f>
        <v>2252</v>
      </c>
      <c r="BX41" s="116">
        <f>SUM(T41,AV41)</f>
        <v>339565</v>
      </c>
      <c r="BY41" s="116">
        <f>SUM(U41,AW41)</f>
        <v>17329</v>
      </c>
      <c r="BZ41" s="116">
        <f>SUM(V41,AX41)</f>
        <v>0</v>
      </c>
      <c r="CA41" s="116">
        <f>SUM(W41,AY41)</f>
        <v>839669</v>
      </c>
      <c r="CB41" s="116">
        <f>SUM(X41,AZ41)</f>
        <v>370786</v>
      </c>
      <c r="CC41" s="116">
        <f>SUM(Y41,BA41)</f>
        <v>359373</v>
      </c>
      <c r="CD41" s="116">
        <f>SUM(Z41,BB41)</f>
        <v>109510</v>
      </c>
      <c r="CE41" s="116">
        <f>SUM(AA41,BC41)</f>
        <v>0</v>
      </c>
      <c r="CF41" s="116">
        <f>SUM(AB41,BD41)</f>
        <v>107316</v>
      </c>
      <c r="CG41" s="116">
        <f>SUM(AC41,BE41)</f>
        <v>0</v>
      </c>
      <c r="CH41" s="116">
        <f>SUM(AD41,BF41)</f>
        <v>0</v>
      </c>
      <c r="CI41" s="116">
        <f>SUM(AE41,BG41)</f>
        <v>1318351</v>
      </c>
    </row>
    <row r="42" spans="1:87" ht="13.5" customHeight="1" x14ac:dyDescent="0.2">
      <c r="A42" s="114" t="s">
        <v>13</v>
      </c>
      <c r="B42" s="115" t="s">
        <v>428</v>
      </c>
      <c r="C42" s="114" t="s">
        <v>429</v>
      </c>
      <c r="D42" s="116">
        <f>+SUM(E42,J42)</f>
        <v>995</v>
      </c>
      <c r="E42" s="116">
        <f>+SUM(F42:I42)</f>
        <v>995</v>
      </c>
      <c r="F42" s="116">
        <v>0</v>
      </c>
      <c r="G42" s="116">
        <v>995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799519</v>
      </c>
      <c r="M42" s="116">
        <f>+SUM(N42:Q42)</f>
        <v>25814</v>
      </c>
      <c r="N42" s="116">
        <v>24314</v>
      </c>
      <c r="O42" s="116">
        <v>1500</v>
      </c>
      <c r="P42" s="116">
        <v>0</v>
      </c>
      <c r="Q42" s="116">
        <v>0</v>
      </c>
      <c r="R42" s="116">
        <f>+SUM(S42:U42)</f>
        <v>31452</v>
      </c>
      <c r="S42" s="116">
        <v>0</v>
      </c>
      <c r="T42" s="116">
        <v>28429</v>
      </c>
      <c r="U42" s="116">
        <v>3023</v>
      </c>
      <c r="V42" s="116">
        <v>0</v>
      </c>
      <c r="W42" s="116">
        <f>+SUM(X42:AA42)</f>
        <v>738311</v>
      </c>
      <c r="X42" s="116">
        <v>208780</v>
      </c>
      <c r="Y42" s="116">
        <v>478840</v>
      </c>
      <c r="Z42" s="116">
        <v>6785</v>
      </c>
      <c r="AA42" s="116">
        <v>43906</v>
      </c>
      <c r="AB42" s="116">
        <v>0</v>
      </c>
      <c r="AC42" s="116">
        <v>3942</v>
      </c>
      <c r="AD42" s="116">
        <v>22491</v>
      </c>
      <c r="AE42" s="116">
        <f>+SUM(D42,L42,AD42)</f>
        <v>823005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174083</v>
      </c>
      <c r="AO42" s="116">
        <f>+SUM(AP42:AS42)</f>
        <v>10326</v>
      </c>
      <c r="AP42" s="116">
        <v>10326</v>
      </c>
      <c r="AQ42" s="116">
        <v>0</v>
      </c>
      <c r="AR42" s="116">
        <v>0</v>
      </c>
      <c r="AS42" s="116">
        <v>0</v>
      </c>
      <c r="AT42" s="116">
        <f>+SUM(AU42:AW42)</f>
        <v>83334</v>
      </c>
      <c r="AU42" s="116">
        <v>0</v>
      </c>
      <c r="AV42" s="116">
        <v>83334</v>
      </c>
      <c r="AW42" s="116">
        <v>0</v>
      </c>
      <c r="AX42" s="116">
        <v>0</v>
      </c>
      <c r="AY42" s="116">
        <f>+SUM(AZ42:BC42)</f>
        <v>79839</v>
      </c>
      <c r="AZ42" s="116">
        <v>0</v>
      </c>
      <c r="BA42" s="116">
        <v>79839</v>
      </c>
      <c r="BB42" s="116">
        <v>0</v>
      </c>
      <c r="BC42" s="116">
        <v>0</v>
      </c>
      <c r="BD42" s="116">
        <v>0</v>
      </c>
      <c r="BE42" s="116">
        <v>584</v>
      </c>
      <c r="BF42" s="116">
        <v>3356</v>
      </c>
      <c r="BG42" s="116">
        <f>+SUM(BF42,AN42,AF42)</f>
        <v>177439</v>
      </c>
      <c r="BH42" s="116">
        <f>SUM(D42,AF42)</f>
        <v>995</v>
      </c>
      <c r="BI42" s="116">
        <f>SUM(E42,AG42)</f>
        <v>995</v>
      </c>
      <c r="BJ42" s="116">
        <f>SUM(F42,AH42)</f>
        <v>0</v>
      </c>
      <c r="BK42" s="116">
        <f>SUM(G42,AI42)</f>
        <v>995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973602</v>
      </c>
      <c r="BQ42" s="116">
        <f>SUM(M42,AO42)</f>
        <v>36140</v>
      </c>
      <c r="BR42" s="116">
        <f>SUM(N42,AP42)</f>
        <v>34640</v>
      </c>
      <c r="BS42" s="116">
        <f>SUM(O42,AQ42)</f>
        <v>1500</v>
      </c>
      <c r="BT42" s="116">
        <f>SUM(P42,AR42)</f>
        <v>0</v>
      </c>
      <c r="BU42" s="116">
        <f>SUM(Q42,AS42)</f>
        <v>0</v>
      </c>
      <c r="BV42" s="116">
        <f>SUM(R42,AT42)</f>
        <v>114786</v>
      </c>
      <c r="BW42" s="116">
        <f>SUM(S42,AU42)</f>
        <v>0</v>
      </c>
      <c r="BX42" s="116">
        <f>SUM(T42,AV42)</f>
        <v>111763</v>
      </c>
      <c r="BY42" s="116">
        <f>SUM(U42,AW42)</f>
        <v>3023</v>
      </c>
      <c r="BZ42" s="116">
        <f>SUM(V42,AX42)</f>
        <v>0</v>
      </c>
      <c r="CA42" s="116">
        <f>SUM(W42,AY42)</f>
        <v>818150</v>
      </c>
      <c r="CB42" s="116">
        <f>SUM(X42,AZ42)</f>
        <v>208780</v>
      </c>
      <c r="CC42" s="116">
        <f>SUM(Y42,BA42)</f>
        <v>558679</v>
      </c>
      <c r="CD42" s="116">
        <f>SUM(Z42,BB42)</f>
        <v>6785</v>
      </c>
      <c r="CE42" s="116">
        <f>SUM(AA42,BC42)</f>
        <v>43906</v>
      </c>
      <c r="CF42" s="116">
        <f>SUM(AB42,BD42)</f>
        <v>0</v>
      </c>
      <c r="CG42" s="116">
        <f>SUM(AC42,BE42)</f>
        <v>4526</v>
      </c>
      <c r="CH42" s="116">
        <f>SUM(AD42,BF42)</f>
        <v>25847</v>
      </c>
      <c r="CI42" s="116">
        <f>SUM(AE42,BG42)</f>
        <v>1000444</v>
      </c>
    </row>
    <row r="43" spans="1:87" ht="13.5" customHeight="1" x14ac:dyDescent="0.2">
      <c r="A43" s="114" t="s">
        <v>13</v>
      </c>
      <c r="B43" s="115" t="s">
        <v>430</v>
      </c>
      <c r="C43" s="114" t="s">
        <v>431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1249</v>
      </c>
      <c r="L43" s="116">
        <f>+SUM(M43,R43,V43,W43,AC43)</f>
        <v>13661</v>
      </c>
      <c r="M43" s="116">
        <f>+SUM(N43:Q43)</f>
        <v>13661</v>
      </c>
      <c r="N43" s="116">
        <v>13661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486889</v>
      </c>
      <c r="AC43" s="116">
        <v>0</v>
      </c>
      <c r="AD43" s="116">
        <v>0</v>
      </c>
      <c r="AE43" s="116">
        <f>+SUM(D43,L43,AD43)</f>
        <v>13661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8142</v>
      </c>
      <c r="AO43" s="116">
        <f>+SUM(AP43:AS43)</f>
        <v>8142</v>
      </c>
      <c r="AP43" s="116">
        <v>8142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45528</v>
      </c>
      <c r="BE43" s="116">
        <v>0</v>
      </c>
      <c r="BF43" s="116">
        <v>0</v>
      </c>
      <c r="BG43" s="116">
        <f>+SUM(BF43,AN43,AF43)</f>
        <v>8142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1249</v>
      </c>
      <c r="BP43" s="116">
        <f>SUM(L43,AN43)</f>
        <v>21803</v>
      </c>
      <c r="BQ43" s="116">
        <f>SUM(M43,AO43)</f>
        <v>21803</v>
      </c>
      <c r="BR43" s="116">
        <f>SUM(N43,AP43)</f>
        <v>21803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532417</v>
      </c>
      <c r="CG43" s="116">
        <f>SUM(AC43,BE43)</f>
        <v>0</v>
      </c>
      <c r="CH43" s="116">
        <f>SUM(AD43,BF43)</f>
        <v>0</v>
      </c>
      <c r="CI43" s="116">
        <f>SUM(AE43,BG43)</f>
        <v>21803</v>
      </c>
    </row>
    <row r="44" spans="1:87" ht="13.5" customHeight="1" x14ac:dyDescent="0.2">
      <c r="A44" s="114" t="s">
        <v>13</v>
      </c>
      <c r="B44" s="115" t="s">
        <v>434</v>
      </c>
      <c r="C44" s="114" t="s">
        <v>435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881977</v>
      </c>
      <c r="M44" s="116">
        <f>+SUM(N44:Q44)</f>
        <v>26596</v>
      </c>
      <c r="N44" s="116">
        <v>26596</v>
      </c>
      <c r="O44" s="116">
        <v>0</v>
      </c>
      <c r="P44" s="116">
        <v>0</v>
      </c>
      <c r="Q44" s="116">
        <v>0</v>
      </c>
      <c r="R44" s="116">
        <f>+SUM(S44:U44)</f>
        <v>18177</v>
      </c>
      <c r="S44" s="116">
        <v>1981</v>
      </c>
      <c r="T44" s="116">
        <v>14966</v>
      </c>
      <c r="U44" s="116">
        <v>1230</v>
      </c>
      <c r="V44" s="116">
        <v>0</v>
      </c>
      <c r="W44" s="116">
        <f>+SUM(X44:AA44)</f>
        <v>837204</v>
      </c>
      <c r="X44" s="116">
        <v>187475</v>
      </c>
      <c r="Y44" s="116">
        <v>605488</v>
      </c>
      <c r="Z44" s="116">
        <v>43102</v>
      </c>
      <c r="AA44" s="116">
        <v>1139</v>
      </c>
      <c r="AB44" s="116">
        <v>0</v>
      </c>
      <c r="AC44" s="116">
        <v>0</v>
      </c>
      <c r="AD44" s="116">
        <v>13332</v>
      </c>
      <c r="AE44" s="116">
        <f>+SUM(D44,L44,AD44)</f>
        <v>895309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7499</v>
      </c>
      <c r="AO44" s="116">
        <f>+SUM(AP44:AS44)</f>
        <v>7499</v>
      </c>
      <c r="AP44" s="116">
        <v>7499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56402</v>
      </c>
      <c r="BE44" s="116">
        <v>0</v>
      </c>
      <c r="BF44" s="116">
        <v>1345</v>
      </c>
      <c r="BG44" s="116">
        <f>+SUM(BF44,AN44,AF44)</f>
        <v>8844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889476</v>
      </c>
      <c r="BQ44" s="116">
        <f>SUM(M44,AO44)</f>
        <v>34095</v>
      </c>
      <c r="BR44" s="116">
        <f>SUM(N44,AP44)</f>
        <v>34095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18177</v>
      </c>
      <c r="BW44" s="116">
        <f>SUM(S44,AU44)</f>
        <v>1981</v>
      </c>
      <c r="BX44" s="116">
        <f>SUM(T44,AV44)</f>
        <v>14966</v>
      </c>
      <c r="BY44" s="116">
        <f>SUM(U44,AW44)</f>
        <v>1230</v>
      </c>
      <c r="BZ44" s="116">
        <f>SUM(V44,AX44)</f>
        <v>0</v>
      </c>
      <c r="CA44" s="116">
        <f>SUM(W44,AY44)</f>
        <v>837204</v>
      </c>
      <c r="CB44" s="116">
        <f>SUM(X44,AZ44)</f>
        <v>187475</v>
      </c>
      <c r="CC44" s="116">
        <f>SUM(Y44,BA44)</f>
        <v>605488</v>
      </c>
      <c r="CD44" s="116">
        <f>SUM(Z44,BB44)</f>
        <v>43102</v>
      </c>
      <c r="CE44" s="116">
        <f>SUM(AA44,BC44)</f>
        <v>1139</v>
      </c>
      <c r="CF44" s="116">
        <f>SUM(AB44,BD44)</f>
        <v>56402</v>
      </c>
      <c r="CG44" s="116">
        <f>SUM(AC44,BE44)</f>
        <v>0</v>
      </c>
      <c r="CH44" s="116">
        <f>SUM(AD44,BF44)</f>
        <v>14677</v>
      </c>
      <c r="CI44" s="116">
        <f>SUM(AE44,BG44)</f>
        <v>904153</v>
      </c>
    </row>
    <row r="45" spans="1:87" ht="13.5" customHeight="1" x14ac:dyDescent="0.2">
      <c r="A45" s="114" t="s">
        <v>13</v>
      </c>
      <c r="B45" s="115" t="s">
        <v>436</v>
      </c>
      <c r="C45" s="114" t="s">
        <v>437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12210</v>
      </c>
      <c r="L45" s="116">
        <f>+SUM(M45,R45,V45,W45,AC45)</f>
        <v>455962</v>
      </c>
      <c r="M45" s="116">
        <f>+SUM(N45:Q45)</f>
        <v>61460</v>
      </c>
      <c r="N45" s="116">
        <v>55495</v>
      </c>
      <c r="O45" s="116">
        <v>0</v>
      </c>
      <c r="P45" s="116">
        <v>4298</v>
      </c>
      <c r="Q45" s="116">
        <v>1667</v>
      </c>
      <c r="R45" s="116">
        <f>+SUM(S45:U45)</f>
        <v>46165</v>
      </c>
      <c r="S45" s="116">
        <v>1334</v>
      </c>
      <c r="T45" s="116">
        <v>27053</v>
      </c>
      <c r="U45" s="116">
        <v>17778</v>
      </c>
      <c r="V45" s="116">
        <v>0</v>
      </c>
      <c r="W45" s="116">
        <f>+SUM(X45:AA45)</f>
        <v>348337</v>
      </c>
      <c r="X45" s="116">
        <v>189585</v>
      </c>
      <c r="Y45" s="116">
        <v>138797</v>
      </c>
      <c r="Z45" s="116">
        <v>12693</v>
      </c>
      <c r="AA45" s="116">
        <v>7262</v>
      </c>
      <c r="AB45" s="116">
        <v>173329</v>
      </c>
      <c r="AC45" s="116">
        <v>0</v>
      </c>
      <c r="AD45" s="116">
        <v>10508</v>
      </c>
      <c r="AE45" s="116">
        <f>+SUM(D45,L45,AD45)</f>
        <v>466470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19929</v>
      </c>
      <c r="AO45" s="116">
        <f>+SUM(AP45:AS45)</f>
        <v>6457</v>
      </c>
      <c r="AP45" s="116">
        <v>6457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13472</v>
      </c>
      <c r="AZ45" s="116">
        <v>13090</v>
      </c>
      <c r="BA45" s="116">
        <v>0</v>
      </c>
      <c r="BB45" s="116">
        <v>0</v>
      </c>
      <c r="BC45" s="116">
        <v>382</v>
      </c>
      <c r="BD45" s="116">
        <v>15647</v>
      </c>
      <c r="BE45" s="116">
        <v>0</v>
      </c>
      <c r="BF45" s="116">
        <v>145</v>
      </c>
      <c r="BG45" s="116">
        <f>+SUM(BF45,AN45,AF45)</f>
        <v>20074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12210</v>
      </c>
      <c r="BP45" s="116">
        <f>SUM(L45,AN45)</f>
        <v>475891</v>
      </c>
      <c r="BQ45" s="116">
        <f>SUM(M45,AO45)</f>
        <v>67917</v>
      </c>
      <c r="BR45" s="116">
        <f>SUM(N45,AP45)</f>
        <v>61952</v>
      </c>
      <c r="BS45" s="116">
        <f>SUM(O45,AQ45)</f>
        <v>0</v>
      </c>
      <c r="BT45" s="116">
        <f>SUM(P45,AR45)</f>
        <v>4298</v>
      </c>
      <c r="BU45" s="116">
        <f>SUM(Q45,AS45)</f>
        <v>1667</v>
      </c>
      <c r="BV45" s="116">
        <f>SUM(R45,AT45)</f>
        <v>46165</v>
      </c>
      <c r="BW45" s="116">
        <f>SUM(S45,AU45)</f>
        <v>1334</v>
      </c>
      <c r="BX45" s="116">
        <f>SUM(T45,AV45)</f>
        <v>27053</v>
      </c>
      <c r="BY45" s="116">
        <f>SUM(U45,AW45)</f>
        <v>17778</v>
      </c>
      <c r="BZ45" s="116">
        <f>SUM(V45,AX45)</f>
        <v>0</v>
      </c>
      <c r="CA45" s="116">
        <f>SUM(W45,AY45)</f>
        <v>361809</v>
      </c>
      <c r="CB45" s="116">
        <f>SUM(X45,AZ45)</f>
        <v>202675</v>
      </c>
      <c r="CC45" s="116">
        <f>SUM(Y45,BA45)</f>
        <v>138797</v>
      </c>
      <c r="CD45" s="116">
        <f>SUM(Z45,BB45)</f>
        <v>12693</v>
      </c>
      <c r="CE45" s="116">
        <f>SUM(AA45,BC45)</f>
        <v>7644</v>
      </c>
      <c r="CF45" s="116">
        <f>SUM(AB45,BD45)</f>
        <v>188976</v>
      </c>
      <c r="CG45" s="116">
        <f>SUM(AC45,BE45)</f>
        <v>0</v>
      </c>
      <c r="CH45" s="116">
        <f>SUM(AD45,BF45)</f>
        <v>10653</v>
      </c>
      <c r="CI45" s="116">
        <f>SUM(AE45,BG45)</f>
        <v>486544</v>
      </c>
    </row>
    <row r="46" spans="1:87" ht="13.5" customHeight="1" x14ac:dyDescent="0.2">
      <c r="A46" s="114" t="s">
        <v>13</v>
      </c>
      <c r="B46" s="115" t="s">
        <v>438</v>
      </c>
      <c r="C46" s="114" t="s">
        <v>439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1583545</v>
      </c>
      <c r="M46" s="116">
        <f>+SUM(N46:Q46)</f>
        <v>67318</v>
      </c>
      <c r="N46" s="116">
        <v>64165</v>
      </c>
      <c r="O46" s="116">
        <v>0</v>
      </c>
      <c r="P46" s="116">
        <v>3153</v>
      </c>
      <c r="Q46" s="116">
        <v>0</v>
      </c>
      <c r="R46" s="116">
        <f>+SUM(S46:U46)</f>
        <v>1758</v>
      </c>
      <c r="S46" s="116">
        <v>0</v>
      </c>
      <c r="T46" s="116">
        <v>1676</v>
      </c>
      <c r="U46" s="116">
        <v>82</v>
      </c>
      <c r="V46" s="116">
        <v>0</v>
      </c>
      <c r="W46" s="116">
        <f>+SUM(X46:AA46)</f>
        <v>1514469</v>
      </c>
      <c r="X46" s="116">
        <v>719367</v>
      </c>
      <c r="Y46" s="116">
        <v>781464</v>
      </c>
      <c r="Z46" s="116">
        <v>13638</v>
      </c>
      <c r="AA46" s="116">
        <v>0</v>
      </c>
      <c r="AB46" s="116">
        <v>0</v>
      </c>
      <c r="AC46" s="116">
        <v>0</v>
      </c>
      <c r="AD46" s="116">
        <v>40035</v>
      </c>
      <c r="AE46" s="116">
        <f>+SUM(D46,L46,AD46)</f>
        <v>1623580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69167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1583545</v>
      </c>
      <c r="BQ46" s="116">
        <f>SUM(M46,AO46)</f>
        <v>67318</v>
      </c>
      <c r="BR46" s="116">
        <f>SUM(N46,AP46)</f>
        <v>64165</v>
      </c>
      <c r="BS46" s="116">
        <f>SUM(O46,AQ46)</f>
        <v>0</v>
      </c>
      <c r="BT46" s="116">
        <f>SUM(P46,AR46)</f>
        <v>3153</v>
      </c>
      <c r="BU46" s="116">
        <f>SUM(Q46,AS46)</f>
        <v>0</v>
      </c>
      <c r="BV46" s="116">
        <f>SUM(R46,AT46)</f>
        <v>1758</v>
      </c>
      <c r="BW46" s="116">
        <f>SUM(S46,AU46)</f>
        <v>0</v>
      </c>
      <c r="BX46" s="116">
        <f>SUM(T46,AV46)</f>
        <v>1676</v>
      </c>
      <c r="BY46" s="116">
        <f>SUM(U46,AW46)</f>
        <v>82</v>
      </c>
      <c r="BZ46" s="116">
        <f>SUM(V46,AX46)</f>
        <v>0</v>
      </c>
      <c r="CA46" s="116">
        <f>SUM(W46,AY46)</f>
        <v>1514469</v>
      </c>
      <c r="CB46" s="116">
        <f>SUM(X46,AZ46)</f>
        <v>719367</v>
      </c>
      <c r="CC46" s="116">
        <f>SUM(Y46,BA46)</f>
        <v>781464</v>
      </c>
      <c r="CD46" s="116">
        <f>SUM(Z46,BB46)</f>
        <v>13638</v>
      </c>
      <c r="CE46" s="116">
        <f>SUM(AA46,BC46)</f>
        <v>0</v>
      </c>
      <c r="CF46" s="116">
        <f>SUM(AB46,BD46)</f>
        <v>69167</v>
      </c>
      <c r="CG46" s="116">
        <f>SUM(AC46,BE46)</f>
        <v>0</v>
      </c>
      <c r="CH46" s="116">
        <f>SUM(AD46,BF46)</f>
        <v>40035</v>
      </c>
      <c r="CI46" s="116">
        <f>SUM(AE46,BG46)</f>
        <v>1623580</v>
      </c>
    </row>
    <row r="47" spans="1:87" ht="13.5" customHeight="1" x14ac:dyDescent="0.2">
      <c r="A47" s="114" t="s">
        <v>13</v>
      </c>
      <c r="B47" s="115" t="s">
        <v>441</v>
      </c>
      <c r="C47" s="114" t="s">
        <v>442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46470</v>
      </c>
      <c r="L47" s="116">
        <f>+SUM(M47,R47,V47,W47,AC47)</f>
        <v>17138</v>
      </c>
      <c r="M47" s="116">
        <f>+SUM(N47:Q47)</f>
        <v>17138</v>
      </c>
      <c r="N47" s="116">
        <v>17138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382583</v>
      </c>
      <c r="AC47" s="116">
        <v>0</v>
      </c>
      <c r="AD47" s="116">
        <v>0</v>
      </c>
      <c r="AE47" s="116">
        <f>+SUM(D47,L47,AD47)</f>
        <v>17138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1149</v>
      </c>
      <c r="AN47" s="116">
        <f>+SUM(AO47,AT47,AX47,AY47,BE47)</f>
        <v>1695</v>
      </c>
      <c r="AO47" s="116">
        <f>+SUM(AP47:AS47)</f>
        <v>1695</v>
      </c>
      <c r="AP47" s="116">
        <v>1695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42401</v>
      </c>
      <c r="BE47" s="116">
        <v>0</v>
      </c>
      <c r="BF47" s="116">
        <v>0</v>
      </c>
      <c r="BG47" s="116">
        <f>+SUM(BF47,AN47,AF47)</f>
        <v>1695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47619</v>
      </c>
      <c r="BP47" s="116">
        <f>SUM(L47,AN47)</f>
        <v>18833</v>
      </c>
      <c r="BQ47" s="116">
        <f>SUM(M47,AO47)</f>
        <v>18833</v>
      </c>
      <c r="BR47" s="116">
        <f>SUM(N47,AP47)</f>
        <v>18833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424984</v>
      </c>
      <c r="CG47" s="116">
        <f>SUM(AC47,BE47)</f>
        <v>0</v>
      </c>
      <c r="CH47" s="116">
        <f>SUM(AD47,BF47)</f>
        <v>0</v>
      </c>
      <c r="CI47" s="116">
        <f>SUM(AE47,BG47)</f>
        <v>18833</v>
      </c>
    </row>
    <row r="48" spans="1:87" ht="13.5" customHeight="1" x14ac:dyDescent="0.2">
      <c r="A48" s="114" t="s">
        <v>13</v>
      </c>
      <c r="B48" s="115" t="s">
        <v>443</v>
      </c>
      <c r="C48" s="114" t="s">
        <v>444</v>
      </c>
      <c r="D48" s="116">
        <f>+SUM(E48,J48)</f>
        <v>82165</v>
      </c>
      <c r="E48" s="116">
        <f>+SUM(F48:I48)</f>
        <v>82165</v>
      </c>
      <c r="F48" s="116">
        <v>0</v>
      </c>
      <c r="G48" s="116">
        <v>82165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706957</v>
      </c>
      <c r="M48" s="116">
        <f>+SUM(N48:Q48)</f>
        <v>74005</v>
      </c>
      <c r="N48" s="116">
        <v>74005</v>
      </c>
      <c r="O48" s="116">
        <v>0</v>
      </c>
      <c r="P48" s="116">
        <v>0</v>
      </c>
      <c r="Q48" s="116">
        <v>0</v>
      </c>
      <c r="R48" s="116">
        <f>+SUM(S48:U48)</f>
        <v>196719</v>
      </c>
      <c r="S48" s="116">
        <v>0</v>
      </c>
      <c r="T48" s="116">
        <v>196719</v>
      </c>
      <c r="U48" s="116">
        <v>0</v>
      </c>
      <c r="V48" s="116">
        <v>0</v>
      </c>
      <c r="W48" s="116">
        <f>+SUM(X48:AA48)</f>
        <v>436233</v>
      </c>
      <c r="X48" s="116">
        <v>125520</v>
      </c>
      <c r="Y48" s="116">
        <v>186014</v>
      </c>
      <c r="Z48" s="116">
        <v>70724</v>
      </c>
      <c r="AA48" s="116">
        <v>53975</v>
      </c>
      <c r="AB48" s="116">
        <v>0</v>
      </c>
      <c r="AC48" s="116">
        <v>0</v>
      </c>
      <c r="AD48" s="116">
        <v>0</v>
      </c>
      <c r="AE48" s="116">
        <f>+SUM(D48,L48,AD48)</f>
        <v>789122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10343</v>
      </c>
      <c r="AO48" s="116">
        <f>+SUM(AP48:AS48)</f>
        <v>6723</v>
      </c>
      <c r="AP48" s="116">
        <v>6723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3620</v>
      </c>
      <c r="AZ48" s="116">
        <v>3094</v>
      </c>
      <c r="BA48" s="116">
        <v>0</v>
      </c>
      <c r="BB48" s="116">
        <v>0</v>
      </c>
      <c r="BC48" s="116">
        <v>526</v>
      </c>
      <c r="BD48" s="116">
        <v>32881</v>
      </c>
      <c r="BE48" s="116">
        <v>0</v>
      </c>
      <c r="BF48" s="116">
        <v>0</v>
      </c>
      <c r="BG48" s="116">
        <f>+SUM(BF48,AN48,AF48)</f>
        <v>10343</v>
      </c>
      <c r="BH48" s="116">
        <f>SUM(D48,AF48)</f>
        <v>82165</v>
      </c>
      <c r="BI48" s="116">
        <f>SUM(E48,AG48)</f>
        <v>82165</v>
      </c>
      <c r="BJ48" s="116">
        <f>SUM(F48,AH48)</f>
        <v>0</v>
      </c>
      <c r="BK48" s="116">
        <f>SUM(G48,AI48)</f>
        <v>82165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717300</v>
      </c>
      <c r="BQ48" s="116">
        <f>SUM(M48,AO48)</f>
        <v>80728</v>
      </c>
      <c r="BR48" s="116">
        <f>SUM(N48,AP48)</f>
        <v>80728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196719</v>
      </c>
      <c r="BW48" s="116">
        <f>SUM(S48,AU48)</f>
        <v>0</v>
      </c>
      <c r="BX48" s="116">
        <f>SUM(T48,AV48)</f>
        <v>196719</v>
      </c>
      <c r="BY48" s="116">
        <f>SUM(U48,AW48)</f>
        <v>0</v>
      </c>
      <c r="BZ48" s="116">
        <f>SUM(V48,AX48)</f>
        <v>0</v>
      </c>
      <c r="CA48" s="116">
        <f>SUM(W48,AY48)</f>
        <v>439853</v>
      </c>
      <c r="CB48" s="116">
        <f>SUM(X48,AZ48)</f>
        <v>128614</v>
      </c>
      <c r="CC48" s="116">
        <f>SUM(Y48,BA48)</f>
        <v>186014</v>
      </c>
      <c r="CD48" s="116">
        <f>SUM(Z48,BB48)</f>
        <v>70724</v>
      </c>
      <c r="CE48" s="116">
        <f>SUM(AA48,BC48)</f>
        <v>54501</v>
      </c>
      <c r="CF48" s="116">
        <f>SUM(AB48,BD48)</f>
        <v>32881</v>
      </c>
      <c r="CG48" s="116">
        <f>SUM(AC48,BE48)</f>
        <v>0</v>
      </c>
      <c r="CH48" s="116">
        <f>SUM(AD48,BF48)</f>
        <v>0</v>
      </c>
      <c r="CI48" s="116">
        <f>SUM(AE48,BG48)</f>
        <v>799465</v>
      </c>
    </row>
    <row r="49" spans="1:87" ht="13.5" customHeight="1" x14ac:dyDescent="0.2">
      <c r="A49" s="114" t="s">
        <v>13</v>
      </c>
      <c r="B49" s="115" t="s">
        <v>445</v>
      </c>
      <c r="C49" s="114" t="s">
        <v>446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416011</v>
      </c>
      <c r="M49" s="116">
        <f>+SUM(N49:Q49)</f>
        <v>41414</v>
      </c>
      <c r="N49" s="116">
        <v>41414</v>
      </c>
      <c r="O49" s="116">
        <v>0</v>
      </c>
      <c r="P49" s="116">
        <v>0</v>
      </c>
      <c r="Q49" s="116">
        <v>0</v>
      </c>
      <c r="R49" s="116">
        <f>+SUM(S49:U49)</f>
        <v>1530</v>
      </c>
      <c r="S49" s="116">
        <v>0</v>
      </c>
      <c r="T49" s="116">
        <v>0</v>
      </c>
      <c r="U49" s="116">
        <v>1530</v>
      </c>
      <c r="V49" s="116">
        <v>0</v>
      </c>
      <c r="W49" s="116">
        <f>+SUM(X49:AA49)</f>
        <v>373067</v>
      </c>
      <c r="X49" s="116">
        <v>255389</v>
      </c>
      <c r="Y49" s="116">
        <v>0</v>
      </c>
      <c r="Z49" s="116">
        <v>3663</v>
      </c>
      <c r="AA49" s="116">
        <v>114015</v>
      </c>
      <c r="AB49" s="116">
        <v>0</v>
      </c>
      <c r="AC49" s="116">
        <v>0</v>
      </c>
      <c r="AD49" s="116">
        <v>0</v>
      </c>
      <c r="AE49" s="116">
        <f>+SUM(D49,L49,AD49)</f>
        <v>416011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26079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416011</v>
      </c>
      <c r="BQ49" s="116">
        <f>SUM(M49,AO49)</f>
        <v>41414</v>
      </c>
      <c r="BR49" s="116">
        <f>SUM(N49,AP49)</f>
        <v>41414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1530</v>
      </c>
      <c r="BW49" s="116">
        <f>SUM(S49,AU49)</f>
        <v>0</v>
      </c>
      <c r="BX49" s="116">
        <f>SUM(T49,AV49)</f>
        <v>0</v>
      </c>
      <c r="BY49" s="116">
        <f>SUM(U49,AW49)</f>
        <v>1530</v>
      </c>
      <c r="BZ49" s="116">
        <f>SUM(V49,AX49)</f>
        <v>0</v>
      </c>
      <c r="CA49" s="116">
        <f>SUM(W49,AY49)</f>
        <v>373067</v>
      </c>
      <c r="CB49" s="116">
        <f>SUM(X49,AZ49)</f>
        <v>255389</v>
      </c>
      <c r="CC49" s="116">
        <f>SUM(Y49,BA49)</f>
        <v>0</v>
      </c>
      <c r="CD49" s="116">
        <f>SUM(Z49,BB49)</f>
        <v>3663</v>
      </c>
      <c r="CE49" s="116">
        <f>SUM(AA49,BC49)</f>
        <v>114015</v>
      </c>
      <c r="CF49" s="116">
        <f>SUM(AB49,BD49)</f>
        <v>26079</v>
      </c>
      <c r="CG49" s="116">
        <f>SUM(AC49,BE49)</f>
        <v>0</v>
      </c>
      <c r="CH49" s="116">
        <f>SUM(AD49,BF49)</f>
        <v>0</v>
      </c>
      <c r="CI49" s="116">
        <f>SUM(AE49,BG49)</f>
        <v>416011</v>
      </c>
    </row>
    <row r="50" spans="1:87" ht="13.5" customHeight="1" x14ac:dyDescent="0.2">
      <c r="A50" s="114" t="s">
        <v>13</v>
      </c>
      <c r="B50" s="115" t="s">
        <v>447</v>
      </c>
      <c r="C50" s="114" t="s">
        <v>448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679</v>
      </c>
      <c r="L50" s="116">
        <f>+SUM(M50,R50,V50,W50,AC50)</f>
        <v>9809</v>
      </c>
      <c r="M50" s="116">
        <f>+SUM(N50:Q50)</f>
        <v>9573</v>
      </c>
      <c r="N50" s="116">
        <v>9573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236</v>
      </c>
      <c r="X50" s="116">
        <v>83</v>
      </c>
      <c r="Y50" s="116">
        <v>153</v>
      </c>
      <c r="Z50" s="116">
        <v>0</v>
      </c>
      <c r="AA50" s="116">
        <v>0</v>
      </c>
      <c r="AB50" s="116">
        <v>264662</v>
      </c>
      <c r="AC50" s="116">
        <v>0</v>
      </c>
      <c r="AD50" s="116">
        <v>0</v>
      </c>
      <c r="AE50" s="116">
        <f>+SUM(D50,L50,AD50)</f>
        <v>9809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4818</v>
      </c>
      <c r="AO50" s="116">
        <f>+SUM(AP50:AS50)</f>
        <v>4818</v>
      </c>
      <c r="AP50" s="116">
        <v>4818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56801</v>
      </c>
      <c r="BE50" s="116">
        <v>0</v>
      </c>
      <c r="BF50" s="116">
        <v>0</v>
      </c>
      <c r="BG50" s="116">
        <f>+SUM(BF50,AN50,AF50)</f>
        <v>4818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679</v>
      </c>
      <c r="BP50" s="116">
        <f>SUM(L50,AN50)</f>
        <v>14627</v>
      </c>
      <c r="BQ50" s="116">
        <f>SUM(M50,AO50)</f>
        <v>14391</v>
      </c>
      <c r="BR50" s="116">
        <f>SUM(N50,AP50)</f>
        <v>14391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236</v>
      </c>
      <c r="CB50" s="116">
        <f>SUM(X50,AZ50)</f>
        <v>83</v>
      </c>
      <c r="CC50" s="116">
        <f>SUM(Y50,BA50)</f>
        <v>153</v>
      </c>
      <c r="CD50" s="116">
        <f>SUM(Z50,BB50)</f>
        <v>0</v>
      </c>
      <c r="CE50" s="116">
        <f>SUM(AA50,BC50)</f>
        <v>0</v>
      </c>
      <c r="CF50" s="116">
        <f>SUM(AB50,BD50)</f>
        <v>321463</v>
      </c>
      <c r="CG50" s="116">
        <f>SUM(AC50,BE50)</f>
        <v>0</v>
      </c>
      <c r="CH50" s="116">
        <f>SUM(AD50,BF50)</f>
        <v>0</v>
      </c>
      <c r="CI50" s="116">
        <f>SUM(AE50,BG50)</f>
        <v>14627</v>
      </c>
    </row>
    <row r="51" spans="1:87" ht="13.5" customHeight="1" x14ac:dyDescent="0.2">
      <c r="A51" s="114" t="s">
        <v>13</v>
      </c>
      <c r="B51" s="115" t="s">
        <v>449</v>
      </c>
      <c r="C51" s="114" t="s">
        <v>450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290</v>
      </c>
      <c r="L51" s="116">
        <f>+SUM(M51,R51,V51,W51,AC51)</f>
        <v>11945</v>
      </c>
      <c r="M51" s="116">
        <f>+SUM(N51:Q51)</f>
        <v>11296</v>
      </c>
      <c r="N51" s="116">
        <v>11296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649</v>
      </c>
      <c r="X51" s="116">
        <v>0</v>
      </c>
      <c r="Y51" s="116">
        <v>0</v>
      </c>
      <c r="Z51" s="116">
        <v>0</v>
      </c>
      <c r="AA51" s="116">
        <v>649</v>
      </c>
      <c r="AB51" s="116">
        <v>112982</v>
      </c>
      <c r="AC51" s="116">
        <v>0</v>
      </c>
      <c r="AD51" s="116">
        <v>1679</v>
      </c>
      <c r="AE51" s="116">
        <f>+SUM(D51,L51,AD51)</f>
        <v>13624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11296</v>
      </c>
      <c r="AO51" s="116">
        <f>+SUM(AP51:AS51)</f>
        <v>11296</v>
      </c>
      <c r="AP51" s="116">
        <v>11296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34038</v>
      </c>
      <c r="BE51" s="116">
        <v>0</v>
      </c>
      <c r="BF51" s="116">
        <v>0</v>
      </c>
      <c r="BG51" s="116">
        <f>+SUM(BF51,AN51,AF51)</f>
        <v>11296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290</v>
      </c>
      <c r="BP51" s="116">
        <f>SUM(L51,AN51)</f>
        <v>23241</v>
      </c>
      <c r="BQ51" s="116">
        <f>SUM(M51,AO51)</f>
        <v>22592</v>
      </c>
      <c r="BR51" s="116">
        <f>SUM(N51,AP51)</f>
        <v>22592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649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649</v>
      </c>
      <c r="CF51" s="116">
        <f>SUM(AB51,BD51)</f>
        <v>147020</v>
      </c>
      <c r="CG51" s="116">
        <f>SUM(AC51,BE51)</f>
        <v>0</v>
      </c>
      <c r="CH51" s="116">
        <f>SUM(AD51,BF51)</f>
        <v>1679</v>
      </c>
      <c r="CI51" s="116">
        <f>SUM(AE51,BG51)</f>
        <v>24920</v>
      </c>
    </row>
    <row r="52" spans="1:87" ht="13.5" customHeight="1" x14ac:dyDescent="0.2">
      <c r="A52" s="114" t="s">
        <v>13</v>
      </c>
      <c r="B52" s="115" t="s">
        <v>451</v>
      </c>
      <c r="C52" s="114" t="s">
        <v>452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f>+SUM(M52,R52,V52,W52,AC52)</f>
        <v>110738</v>
      </c>
      <c r="M52" s="116">
        <f>+SUM(N52:Q52)</f>
        <v>10022</v>
      </c>
      <c r="N52" s="116">
        <v>10022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100716</v>
      </c>
      <c r="X52" s="116">
        <v>100716</v>
      </c>
      <c r="Y52" s="116">
        <v>0</v>
      </c>
      <c r="Z52" s="116">
        <v>0</v>
      </c>
      <c r="AA52" s="116">
        <v>0</v>
      </c>
      <c r="AB52" s="116">
        <v>247260</v>
      </c>
      <c r="AC52" s="116">
        <v>0</v>
      </c>
      <c r="AD52" s="116">
        <v>0</v>
      </c>
      <c r="AE52" s="116">
        <f>+SUM(D52,L52,AD52)</f>
        <v>110738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6681</v>
      </c>
      <c r="AO52" s="116">
        <f>+SUM(AP52:AS52)</f>
        <v>6681</v>
      </c>
      <c r="AP52" s="116">
        <v>6681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34011</v>
      </c>
      <c r="BE52" s="116">
        <v>0</v>
      </c>
      <c r="BF52" s="116">
        <v>0</v>
      </c>
      <c r="BG52" s="116">
        <f>+SUM(BF52,AN52,AF52)</f>
        <v>6681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117419</v>
      </c>
      <c r="BQ52" s="116">
        <f>SUM(M52,AO52)</f>
        <v>16703</v>
      </c>
      <c r="BR52" s="116">
        <f>SUM(N52,AP52)</f>
        <v>16703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100716</v>
      </c>
      <c r="CB52" s="116">
        <f>SUM(X52,AZ52)</f>
        <v>100716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281271</v>
      </c>
      <c r="CG52" s="116">
        <f>SUM(AC52,BE52)</f>
        <v>0</v>
      </c>
      <c r="CH52" s="116">
        <f>SUM(AD52,BF52)</f>
        <v>0</v>
      </c>
      <c r="CI52" s="116">
        <f>SUM(AE52,BG52)</f>
        <v>117419</v>
      </c>
    </row>
    <row r="53" spans="1:87" ht="13.5" customHeight="1" x14ac:dyDescent="0.2">
      <c r="A53" s="114" t="s">
        <v>13</v>
      </c>
      <c r="B53" s="115" t="s">
        <v>455</v>
      </c>
      <c r="C53" s="114" t="s">
        <v>456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f>+SUM(M53,R53,V53,W53,AC53)</f>
        <v>105363</v>
      </c>
      <c r="M53" s="116">
        <f>+SUM(N53:Q53)</f>
        <v>8002</v>
      </c>
      <c r="N53" s="116">
        <v>8002</v>
      </c>
      <c r="O53" s="116">
        <v>0</v>
      </c>
      <c r="P53" s="116">
        <v>0</v>
      </c>
      <c r="Q53" s="116">
        <v>0</v>
      </c>
      <c r="R53" s="116">
        <f>+SUM(S53:U53)</f>
        <v>97361</v>
      </c>
      <c r="S53" s="116">
        <v>97361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244272</v>
      </c>
      <c r="AC53" s="116">
        <v>0</v>
      </c>
      <c r="AD53" s="116">
        <v>0</v>
      </c>
      <c r="AE53" s="116">
        <f>+SUM(D53,L53,AD53)</f>
        <v>105363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2001</v>
      </c>
      <c r="AO53" s="116">
        <f>+SUM(AP53:AS53)</f>
        <v>2001</v>
      </c>
      <c r="AP53" s="116">
        <v>2001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33717</v>
      </c>
      <c r="BE53" s="116">
        <v>0</v>
      </c>
      <c r="BF53" s="116">
        <v>0</v>
      </c>
      <c r="BG53" s="116">
        <f>+SUM(BF53,AN53,AF53)</f>
        <v>2001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107364</v>
      </c>
      <c r="BQ53" s="116">
        <f>SUM(M53,AO53)</f>
        <v>10003</v>
      </c>
      <c r="BR53" s="116">
        <f>SUM(N53,AP53)</f>
        <v>10003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97361</v>
      </c>
      <c r="BW53" s="116">
        <f>SUM(S53,AU53)</f>
        <v>97361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277989</v>
      </c>
      <c r="CG53" s="116">
        <f>SUM(AC53,BE53)</f>
        <v>0</v>
      </c>
      <c r="CH53" s="116">
        <f>SUM(AD53,BF53)</f>
        <v>0</v>
      </c>
      <c r="CI53" s="116">
        <f>SUM(AE53,BG53)</f>
        <v>107364</v>
      </c>
    </row>
    <row r="54" spans="1:87" ht="13.5" customHeight="1" x14ac:dyDescent="0.2">
      <c r="A54" s="114" t="s">
        <v>13</v>
      </c>
      <c r="B54" s="115" t="s">
        <v>457</v>
      </c>
      <c r="C54" s="114" t="s">
        <v>458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f>+SUM(M54,R54,V54,W54,AC54)</f>
        <v>147798</v>
      </c>
      <c r="M54" s="116">
        <f>+SUM(N54:Q54)</f>
        <v>8863</v>
      </c>
      <c r="N54" s="116">
        <v>8863</v>
      </c>
      <c r="O54" s="116">
        <v>0</v>
      </c>
      <c r="P54" s="116">
        <v>0</v>
      </c>
      <c r="Q54" s="116">
        <v>0</v>
      </c>
      <c r="R54" s="116">
        <f>+SUM(S54:U54)</f>
        <v>136</v>
      </c>
      <c r="S54" s="116">
        <v>136</v>
      </c>
      <c r="T54" s="116">
        <v>0</v>
      </c>
      <c r="U54" s="116">
        <v>0</v>
      </c>
      <c r="V54" s="116">
        <v>0</v>
      </c>
      <c r="W54" s="116">
        <f>+SUM(X54:AA54)</f>
        <v>138799</v>
      </c>
      <c r="X54" s="116">
        <v>133843</v>
      </c>
      <c r="Y54" s="116">
        <v>0</v>
      </c>
      <c r="Z54" s="116">
        <v>0</v>
      </c>
      <c r="AA54" s="116">
        <v>4956</v>
      </c>
      <c r="AB54" s="116">
        <v>410060</v>
      </c>
      <c r="AC54" s="116">
        <v>0</v>
      </c>
      <c r="AD54" s="116">
        <v>0</v>
      </c>
      <c r="AE54" s="116">
        <f>+SUM(D54,L54,AD54)</f>
        <v>147798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115</v>
      </c>
      <c r="AO54" s="116">
        <f>+SUM(AP54:AS54)</f>
        <v>115</v>
      </c>
      <c r="AP54" s="116">
        <v>115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53025</v>
      </c>
      <c r="BE54" s="116">
        <v>0</v>
      </c>
      <c r="BF54" s="116">
        <v>0</v>
      </c>
      <c r="BG54" s="116">
        <f>+SUM(BF54,AN54,AF54)</f>
        <v>115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147913</v>
      </c>
      <c r="BQ54" s="116">
        <f>SUM(M54,AO54)</f>
        <v>8978</v>
      </c>
      <c r="BR54" s="116">
        <f>SUM(N54,AP54)</f>
        <v>8978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136</v>
      </c>
      <c r="BW54" s="116">
        <f>SUM(S54,AU54)</f>
        <v>136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138799</v>
      </c>
      <c r="CB54" s="116">
        <f>SUM(X54,AZ54)</f>
        <v>133843</v>
      </c>
      <c r="CC54" s="116">
        <f>SUM(Y54,BA54)</f>
        <v>0</v>
      </c>
      <c r="CD54" s="116">
        <f>SUM(Z54,BB54)</f>
        <v>0</v>
      </c>
      <c r="CE54" s="116">
        <f>SUM(AA54,BC54)</f>
        <v>4956</v>
      </c>
      <c r="CF54" s="116">
        <f>SUM(AB54,BD54)</f>
        <v>463085</v>
      </c>
      <c r="CG54" s="116">
        <f>SUM(AC54,BE54)</f>
        <v>0</v>
      </c>
      <c r="CH54" s="116">
        <f>SUM(AD54,BF54)</f>
        <v>0</v>
      </c>
      <c r="CI54" s="116">
        <f>SUM(AE54,BG54)</f>
        <v>147913</v>
      </c>
    </row>
    <row r="55" spans="1:87" ht="13.5" customHeight="1" x14ac:dyDescent="0.2">
      <c r="A55" s="114" t="s">
        <v>13</v>
      </c>
      <c r="B55" s="115" t="s">
        <v>459</v>
      </c>
      <c r="C55" s="114" t="s">
        <v>460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345429</v>
      </c>
      <c r="M55" s="116">
        <f>+SUM(N55:Q55)</f>
        <v>22659</v>
      </c>
      <c r="N55" s="116">
        <v>22659</v>
      </c>
      <c r="O55" s="116">
        <v>0</v>
      </c>
      <c r="P55" s="116">
        <v>0</v>
      </c>
      <c r="Q55" s="116">
        <v>0</v>
      </c>
      <c r="R55" s="116">
        <f>+SUM(S55:U55)</f>
        <v>112567</v>
      </c>
      <c r="S55" s="116">
        <v>0</v>
      </c>
      <c r="T55" s="116">
        <v>112567</v>
      </c>
      <c r="U55" s="116">
        <v>0</v>
      </c>
      <c r="V55" s="116">
        <v>0</v>
      </c>
      <c r="W55" s="116">
        <f>+SUM(X55:AA55)</f>
        <v>209417</v>
      </c>
      <c r="X55" s="116">
        <v>62851</v>
      </c>
      <c r="Y55" s="116">
        <v>135971</v>
      </c>
      <c r="Z55" s="116">
        <v>0</v>
      </c>
      <c r="AA55" s="116">
        <v>10595</v>
      </c>
      <c r="AB55" s="116">
        <v>0</v>
      </c>
      <c r="AC55" s="116">
        <v>786</v>
      </c>
      <c r="AD55" s="116">
        <v>4054</v>
      </c>
      <c r="AE55" s="116">
        <f>+SUM(D55,L55,AD55)</f>
        <v>349483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62865</v>
      </c>
      <c r="AO55" s="116">
        <f>+SUM(AP55:AS55)</f>
        <v>10224</v>
      </c>
      <c r="AP55" s="116">
        <v>10224</v>
      </c>
      <c r="AQ55" s="116">
        <v>0</v>
      </c>
      <c r="AR55" s="116">
        <v>0</v>
      </c>
      <c r="AS55" s="116">
        <v>0</v>
      </c>
      <c r="AT55" s="116">
        <f>+SUM(AU55:AW55)</f>
        <v>22015</v>
      </c>
      <c r="AU55" s="116">
        <v>0</v>
      </c>
      <c r="AV55" s="116">
        <v>22015</v>
      </c>
      <c r="AW55" s="116">
        <v>0</v>
      </c>
      <c r="AX55" s="116">
        <v>0</v>
      </c>
      <c r="AY55" s="116">
        <f>+SUM(AZ55:BC55)</f>
        <v>30626</v>
      </c>
      <c r="AZ55" s="116">
        <v>0</v>
      </c>
      <c r="BA55" s="116">
        <v>28725</v>
      </c>
      <c r="BB55" s="116">
        <v>0</v>
      </c>
      <c r="BC55" s="116">
        <v>1901</v>
      </c>
      <c r="BD55" s="116">
        <v>0</v>
      </c>
      <c r="BE55" s="116">
        <v>0</v>
      </c>
      <c r="BF55" s="116">
        <v>9666</v>
      </c>
      <c r="BG55" s="116">
        <f>+SUM(BF55,AN55,AF55)</f>
        <v>72531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408294</v>
      </c>
      <c r="BQ55" s="116">
        <f>SUM(M55,AO55)</f>
        <v>32883</v>
      </c>
      <c r="BR55" s="116">
        <f>SUM(N55,AP55)</f>
        <v>32883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134582</v>
      </c>
      <c r="BW55" s="116">
        <f>SUM(S55,AU55)</f>
        <v>0</v>
      </c>
      <c r="BX55" s="116">
        <f>SUM(T55,AV55)</f>
        <v>134582</v>
      </c>
      <c r="BY55" s="116">
        <f>SUM(U55,AW55)</f>
        <v>0</v>
      </c>
      <c r="BZ55" s="116">
        <f>SUM(V55,AX55)</f>
        <v>0</v>
      </c>
      <c r="CA55" s="116">
        <f>SUM(W55,AY55)</f>
        <v>240043</v>
      </c>
      <c r="CB55" s="116">
        <f>SUM(X55,AZ55)</f>
        <v>62851</v>
      </c>
      <c r="CC55" s="116">
        <f>SUM(Y55,BA55)</f>
        <v>164696</v>
      </c>
      <c r="CD55" s="116">
        <f>SUM(Z55,BB55)</f>
        <v>0</v>
      </c>
      <c r="CE55" s="116">
        <f>SUM(AA55,BC55)</f>
        <v>12496</v>
      </c>
      <c r="CF55" s="116">
        <f>SUM(AB55,BD55)</f>
        <v>0</v>
      </c>
      <c r="CG55" s="116">
        <f>SUM(AC55,BE55)</f>
        <v>786</v>
      </c>
      <c r="CH55" s="116">
        <f>SUM(AD55,BF55)</f>
        <v>13720</v>
      </c>
      <c r="CI55" s="116">
        <f>SUM(AE55,BG55)</f>
        <v>422014</v>
      </c>
    </row>
    <row r="56" spans="1:87" ht="13.5" customHeight="1" x14ac:dyDescent="0.2">
      <c r="A56" s="114" t="s">
        <v>13</v>
      </c>
      <c r="B56" s="115" t="s">
        <v>461</v>
      </c>
      <c r="C56" s="114" t="s">
        <v>462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1770</v>
      </c>
      <c r="L56" s="116">
        <f>+SUM(M56,R56,V56,W56,AC56)</f>
        <v>128668</v>
      </c>
      <c r="M56" s="116">
        <f>+SUM(N56:Q56)</f>
        <v>29548</v>
      </c>
      <c r="N56" s="116">
        <v>29548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99120</v>
      </c>
      <c r="X56" s="116">
        <v>46148</v>
      </c>
      <c r="Y56" s="116">
        <v>26829</v>
      </c>
      <c r="Z56" s="116">
        <v>23493</v>
      </c>
      <c r="AA56" s="116">
        <v>2650</v>
      </c>
      <c r="AB56" s="116">
        <v>54397</v>
      </c>
      <c r="AC56" s="116">
        <v>0</v>
      </c>
      <c r="AD56" s="116">
        <v>0</v>
      </c>
      <c r="AE56" s="116">
        <f>+SUM(D56,L56,AD56)</f>
        <v>128668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7387</v>
      </c>
      <c r="AO56" s="116">
        <f>+SUM(AP56:AS56)</f>
        <v>7387</v>
      </c>
      <c r="AP56" s="116">
        <v>7387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56966</v>
      </c>
      <c r="BE56" s="116">
        <v>0</v>
      </c>
      <c r="BF56" s="116">
        <v>0</v>
      </c>
      <c r="BG56" s="116">
        <f>+SUM(BF56,AN56,AF56)</f>
        <v>7387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1770</v>
      </c>
      <c r="BP56" s="116">
        <f>SUM(L56,AN56)</f>
        <v>136055</v>
      </c>
      <c r="BQ56" s="116">
        <f>SUM(M56,AO56)</f>
        <v>36935</v>
      </c>
      <c r="BR56" s="116">
        <f>SUM(N56,AP56)</f>
        <v>36935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99120</v>
      </c>
      <c r="CB56" s="116">
        <f>SUM(X56,AZ56)</f>
        <v>46148</v>
      </c>
      <c r="CC56" s="116">
        <f>SUM(Y56,BA56)</f>
        <v>26829</v>
      </c>
      <c r="CD56" s="116">
        <f>SUM(Z56,BB56)</f>
        <v>23493</v>
      </c>
      <c r="CE56" s="116">
        <f>SUM(AA56,BC56)</f>
        <v>2650</v>
      </c>
      <c r="CF56" s="116">
        <f>SUM(AB56,BD56)</f>
        <v>111363</v>
      </c>
      <c r="CG56" s="116">
        <f>SUM(AC56,BE56)</f>
        <v>0</v>
      </c>
      <c r="CH56" s="116">
        <f>SUM(AD56,BF56)</f>
        <v>0</v>
      </c>
      <c r="CI56" s="116">
        <f>SUM(AE56,BG56)</f>
        <v>136055</v>
      </c>
    </row>
    <row r="57" spans="1:87" ht="13.5" customHeight="1" x14ac:dyDescent="0.2">
      <c r="A57" s="114" t="s">
        <v>13</v>
      </c>
      <c r="B57" s="115" t="s">
        <v>463</v>
      </c>
      <c r="C57" s="114" t="s">
        <v>464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345</v>
      </c>
      <c r="L57" s="116">
        <f>+SUM(M57,R57,V57,W57,AC57)</f>
        <v>16596</v>
      </c>
      <c r="M57" s="116">
        <f>+SUM(N57:Q57)</f>
        <v>16596</v>
      </c>
      <c r="N57" s="116">
        <v>16596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134579</v>
      </c>
      <c r="AC57" s="116">
        <v>0</v>
      </c>
      <c r="AD57" s="116">
        <v>0</v>
      </c>
      <c r="AE57" s="116">
        <f>+SUM(D57,L57,AD57)</f>
        <v>16596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11309</v>
      </c>
      <c r="AO57" s="116">
        <f>+SUM(AP57:AS57)</f>
        <v>11309</v>
      </c>
      <c r="AP57" s="116">
        <v>11309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27317</v>
      </c>
      <c r="BE57" s="116">
        <v>0</v>
      </c>
      <c r="BF57" s="116">
        <v>0</v>
      </c>
      <c r="BG57" s="116">
        <f>+SUM(BF57,AN57,AF57)</f>
        <v>11309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345</v>
      </c>
      <c r="BP57" s="116">
        <f>SUM(L57,AN57)</f>
        <v>27905</v>
      </c>
      <c r="BQ57" s="116">
        <f>SUM(M57,AO57)</f>
        <v>27905</v>
      </c>
      <c r="BR57" s="116">
        <f>SUM(N57,AP57)</f>
        <v>27905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161896</v>
      </c>
      <c r="CG57" s="116">
        <f>SUM(AC57,BE57)</f>
        <v>0</v>
      </c>
      <c r="CH57" s="116">
        <f>SUM(AD57,BF57)</f>
        <v>0</v>
      </c>
      <c r="CI57" s="116">
        <f>SUM(AE57,BG57)</f>
        <v>27905</v>
      </c>
    </row>
    <row r="58" spans="1:87" ht="13.5" customHeight="1" x14ac:dyDescent="0.2">
      <c r="A58" s="114" t="s">
        <v>13</v>
      </c>
      <c r="B58" s="115" t="s">
        <v>465</v>
      </c>
      <c r="C58" s="114" t="s">
        <v>466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f>+SUM(M58,R58,V58,W58,AC58)</f>
        <v>95264</v>
      </c>
      <c r="M58" s="116">
        <f>+SUM(N58:Q58)</f>
        <v>24135</v>
      </c>
      <c r="N58" s="116">
        <v>24135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71129</v>
      </c>
      <c r="X58" s="116">
        <v>71129</v>
      </c>
      <c r="Y58" s="116">
        <v>0</v>
      </c>
      <c r="Z58" s="116">
        <v>0</v>
      </c>
      <c r="AA58" s="116">
        <v>0</v>
      </c>
      <c r="AB58" s="116">
        <v>163038</v>
      </c>
      <c r="AC58" s="116">
        <v>0</v>
      </c>
      <c r="AD58" s="116">
        <v>0</v>
      </c>
      <c r="AE58" s="116">
        <f>+SUM(D58,L58,AD58)</f>
        <v>95264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44309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95264</v>
      </c>
      <c r="BQ58" s="116">
        <f>SUM(M58,AO58)</f>
        <v>24135</v>
      </c>
      <c r="BR58" s="116">
        <f>SUM(N58,AP58)</f>
        <v>24135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71129</v>
      </c>
      <c r="CB58" s="116">
        <f>SUM(X58,AZ58)</f>
        <v>71129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207347</v>
      </c>
      <c r="CG58" s="116">
        <f>SUM(AC58,BE58)</f>
        <v>0</v>
      </c>
      <c r="CH58" s="116">
        <f>SUM(AD58,BF58)</f>
        <v>0</v>
      </c>
      <c r="CI58" s="116">
        <f>SUM(AE58,BG58)</f>
        <v>95264</v>
      </c>
    </row>
    <row r="59" spans="1:87" ht="13.5" customHeight="1" x14ac:dyDescent="0.2">
      <c r="A59" s="114" t="s">
        <v>13</v>
      </c>
      <c r="B59" s="115" t="s">
        <v>467</v>
      </c>
      <c r="C59" s="114" t="s">
        <v>468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417</v>
      </c>
      <c r="M59" s="116">
        <f>+SUM(N59:Q59)</f>
        <v>417</v>
      </c>
      <c r="N59" s="116">
        <v>417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51738</v>
      </c>
      <c r="AC59" s="116">
        <v>0</v>
      </c>
      <c r="AD59" s="116">
        <v>0</v>
      </c>
      <c r="AE59" s="116">
        <f>+SUM(D59,L59,AD59)</f>
        <v>417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22348</v>
      </c>
      <c r="AO59" s="116">
        <f>+SUM(AP59:AS59)</f>
        <v>278</v>
      </c>
      <c r="AP59" s="116">
        <v>278</v>
      </c>
      <c r="AQ59" s="116">
        <v>0</v>
      </c>
      <c r="AR59" s="116">
        <v>0</v>
      </c>
      <c r="AS59" s="116">
        <v>0</v>
      </c>
      <c r="AT59" s="116">
        <f>+SUM(AU59:AW59)</f>
        <v>22070</v>
      </c>
      <c r="AU59" s="116">
        <v>0</v>
      </c>
      <c r="AV59" s="116">
        <v>22070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0</v>
      </c>
      <c r="BE59" s="116">
        <v>0</v>
      </c>
      <c r="BF59" s="116">
        <v>0</v>
      </c>
      <c r="BG59" s="116">
        <f>+SUM(BF59,AN59,AF59)</f>
        <v>22348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22765</v>
      </c>
      <c r="BQ59" s="116">
        <f>SUM(M59,AO59)</f>
        <v>695</v>
      </c>
      <c r="BR59" s="116">
        <f>SUM(N59,AP59)</f>
        <v>695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22070</v>
      </c>
      <c r="BW59" s="116">
        <f>SUM(S59,AU59)</f>
        <v>0</v>
      </c>
      <c r="BX59" s="116">
        <f>SUM(T59,AV59)</f>
        <v>22070</v>
      </c>
      <c r="BY59" s="116">
        <f>SUM(U59,AW59)</f>
        <v>0</v>
      </c>
      <c r="BZ59" s="116">
        <f>SUM(V59,AX59)</f>
        <v>0</v>
      </c>
      <c r="CA59" s="116">
        <f>SUM(W59,AY59)</f>
        <v>0</v>
      </c>
      <c r="CB59" s="116">
        <f>SUM(X59,AZ59)</f>
        <v>0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51738</v>
      </c>
      <c r="CG59" s="116">
        <f>SUM(AC59,BE59)</f>
        <v>0</v>
      </c>
      <c r="CH59" s="116">
        <f>SUM(AD59,BF59)</f>
        <v>0</v>
      </c>
      <c r="CI59" s="116">
        <f>SUM(AE59,BG59)</f>
        <v>22765</v>
      </c>
    </row>
    <row r="60" spans="1:87" ht="13.5" customHeight="1" x14ac:dyDescent="0.2">
      <c r="A60" s="114" t="s">
        <v>13</v>
      </c>
      <c r="B60" s="115" t="s">
        <v>469</v>
      </c>
      <c r="C60" s="114" t="s">
        <v>470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6662</v>
      </c>
      <c r="M60" s="116">
        <f>+SUM(N60:Q60)</f>
        <v>6662</v>
      </c>
      <c r="N60" s="116">
        <v>6662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56994</v>
      </c>
      <c r="AC60" s="116">
        <v>0</v>
      </c>
      <c r="AD60" s="116">
        <v>0</v>
      </c>
      <c r="AE60" s="116">
        <f>+SUM(D60,L60,AD60)</f>
        <v>6662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1332</v>
      </c>
      <c r="AO60" s="116">
        <f>+SUM(AP60:AS60)</f>
        <v>1332</v>
      </c>
      <c r="AP60" s="116">
        <v>1332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50082</v>
      </c>
      <c r="BE60" s="116">
        <v>0</v>
      </c>
      <c r="BF60" s="116">
        <v>0</v>
      </c>
      <c r="BG60" s="116">
        <f>+SUM(BF60,AN60,AF60)</f>
        <v>1332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7994</v>
      </c>
      <c r="BQ60" s="116">
        <f>SUM(M60,AO60)</f>
        <v>7994</v>
      </c>
      <c r="BR60" s="116">
        <f>SUM(N60,AP60)</f>
        <v>7994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0</v>
      </c>
      <c r="CB60" s="116">
        <f>SUM(X60,AZ60)</f>
        <v>0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107076</v>
      </c>
      <c r="CG60" s="116">
        <f>SUM(AC60,BE60)</f>
        <v>0</v>
      </c>
      <c r="CH60" s="116">
        <f>SUM(AD60,BF60)</f>
        <v>0</v>
      </c>
      <c r="CI60" s="116">
        <f>SUM(AE60,BG60)</f>
        <v>7994</v>
      </c>
    </row>
    <row r="61" spans="1:87" ht="13.5" customHeight="1" x14ac:dyDescent="0.2">
      <c r="A61" s="114" t="s">
        <v>13</v>
      </c>
      <c r="B61" s="115" t="s">
        <v>473</v>
      </c>
      <c r="C61" s="114" t="s">
        <v>474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48659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50082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98741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2">
      <c r="A62" s="114" t="s">
        <v>13</v>
      </c>
      <c r="B62" s="115" t="s">
        <v>477</v>
      </c>
      <c r="C62" s="114" t="s">
        <v>478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f>+SUM(M62,R62,V62,W62,AC62)</f>
        <v>1982</v>
      </c>
      <c r="M62" s="116">
        <f>+SUM(N62:Q62)</f>
        <v>1982</v>
      </c>
      <c r="N62" s="116">
        <v>1982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69004</v>
      </c>
      <c r="AC62" s="116">
        <v>0</v>
      </c>
      <c r="AD62" s="116">
        <v>0</v>
      </c>
      <c r="AE62" s="116">
        <f>+SUM(D62,L62,AD62)</f>
        <v>1982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0</v>
      </c>
      <c r="AN62" s="116">
        <f>+SUM(AO62,AT62,AX62,AY62,BE62)</f>
        <v>130449</v>
      </c>
      <c r="AO62" s="116">
        <f>+SUM(AP62:AS62)</f>
        <v>8563</v>
      </c>
      <c r="AP62" s="116">
        <v>8563</v>
      </c>
      <c r="AQ62" s="116">
        <v>0</v>
      </c>
      <c r="AR62" s="116">
        <v>0</v>
      </c>
      <c r="AS62" s="116">
        <v>0</v>
      </c>
      <c r="AT62" s="116">
        <f>+SUM(AU62:AW62)</f>
        <v>71429</v>
      </c>
      <c r="AU62" s="116">
        <v>0</v>
      </c>
      <c r="AV62" s="116">
        <v>71429</v>
      </c>
      <c r="AW62" s="116">
        <v>0</v>
      </c>
      <c r="AX62" s="116">
        <v>0</v>
      </c>
      <c r="AY62" s="116">
        <f>+SUM(AZ62:BC62)</f>
        <v>50457</v>
      </c>
      <c r="AZ62" s="116">
        <v>24047</v>
      </c>
      <c r="BA62" s="116">
        <v>21780</v>
      </c>
      <c r="BB62" s="116">
        <v>0</v>
      </c>
      <c r="BC62" s="116">
        <v>4630</v>
      </c>
      <c r="BD62" s="116">
        <v>0</v>
      </c>
      <c r="BE62" s="116">
        <v>0</v>
      </c>
      <c r="BF62" s="116">
        <v>0</v>
      </c>
      <c r="BG62" s="116">
        <f>+SUM(BF62,AN62,AF62)</f>
        <v>130449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132431</v>
      </c>
      <c r="BQ62" s="116">
        <f>SUM(M62,AO62)</f>
        <v>10545</v>
      </c>
      <c r="BR62" s="116">
        <f>SUM(N62,AP62)</f>
        <v>10545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71429</v>
      </c>
      <c r="BW62" s="116">
        <f>SUM(S62,AU62)</f>
        <v>0</v>
      </c>
      <c r="BX62" s="116">
        <f>SUM(T62,AV62)</f>
        <v>71429</v>
      </c>
      <c r="BY62" s="116">
        <f>SUM(U62,AW62)</f>
        <v>0</v>
      </c>
      <c r="BZ62" s="116">
        <f>SUM(V62,AX62)</f>
        <v>0</v>
      </c>
      <c r="CA62" s="116">
        <f>SUM(W62,AY62)</f>
        <v>50457</v>
      </c>
      <c r="CB62" s="116">
        <f>SUM(X62,AZ62)</f>
        <v>24047</v>
      </c>
      <c r="CC62" s="116">
        <f>SUM(Y62,BA62)</f>
        <v>21780</v>
      </c>
      <c r="CD62" s="116">
        <f>SUM(Z62,BB62)</f>
        <v>0</v>
      </c>
      <c r="CE62" s="116">
        <f>SUM(AA62,BC62)</f>
        <v>4630</v>
      </c>
      <c r="CF62" s="116">
        <f>SUM(AB62,BD62)</f>
        <v>69004</v>
      </c>
      <c r="CG62" s="116">
        <f>SUM(AC62,BE62)</f>
        <v>0</v>
      </c>
      <c r="CH62" s="116">
        <f>SUM(AD62,BF62)</f>
        <v>0</v>
      </c>
      <c r="CI62" s="116">
        <f>SUM(AE62,BG62)</f>
        <v>132431</v>
      </c>
    </row>
    <row r="63" spans="1:87" ht="13.5" customHeight="1" x14ac:dyDescent="0.2">
      <c r="A63" s="114" t="s">
        <v>13</v>
      </c>
      <c r="B63" s="115" t="s">
        <v>479</v>
      </c>
      <c r="C63" s="114" t="s">
        <v>480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f>+SUM(M63,R63,V63,W63,AC63)</f>
        <v>26345</v>
      </c>
      <c r="M63" s="116">
        <f>+SUM(N63:Q63)</f>
        <v>1191</v>
      </c>
      <c r="N63" s="116">
        <v>1191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25154</v>
      </c>
      <c r="X63" s="116">
        <v>25154</v>
      </c>
      <c r="Y63" s="116">
        <v>0</v>
      </c>
      <c r="Z63" s="116">
        <v>0</v>
      </c>
      <c r="AA63" s="116">
        <v>0</v>
      </c>
      <c r="AB63" s="116">
        <v>75658</v>
      </c>
      <c r="AC63" s="116">
        <v>0</v>
      </c>
      <c r="AD63" s="116">
        <v>0</v>
      </c>
      <c r="AE63" s="116">
        <f>+SUM(D63,L63,AD63)</f>
        <v>26345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511</v>
      </c>
      <c r="AO63" s="116">
        <f>+SUM(AP63:AS63)</f>
        <v>511</v>
      </c>
      <c r="AP63" s="116">
        <v>511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>
        <v>16474</v>
      </c>
      <c r="BE63" s="116">
        <v>0</v>
      </c>
      <c r="BF63" s="116">
        <v>0</v>
      </c>
      <c r="BG63" s="116">
        <f>+SUM(BF63,AN63,AF63)</f>
        <v>511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26856</v>
      </c>
      <c r="BQ63" s="116">
        <f>SUM(M63,AO63)</f>
        <v>1702</v>
      </c>
      <c r="BR63" s="116">
        <f>SUM(N63,AP63)</f>
        <v>1702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25154</v>
      </c>
      <c r="CB63" s="116">
        <f>SUM(X63,AZ63)</f>
        <v>25154</v>
      </c>
      <c r="CC63" s="116">
        <f>SUM(Y63,BA63)</f>
        <v>0</v>
      </c>
      <c r="CD63" s="116">
        <f>SUM(Z63,BB63)</f>
        <v>0</v>
      </c>
      <c r="CE63" s="116">
        <f>SUM(AA63,BC63)</f>
        <v>0</v>
      </c>
      <c r="CF63" s="116">
        <f>SUM(AB63,BD63)</f>
        <v>92132</v>
      </c>
      <c r="CG63" s="116">
        <f>SUM(AC63,BE63)</f>
        <v>0</v>
      </c>
      <c r="CH63" s="116">
        <f>SUM(AD63,BF63)</f>
        <v>0</v>
      </c>
      <c r="CI63" s="116">
        <f>SUM(AE63,BG63)</f>
        <v>26856</v>
      </c>
    </row>
    <row r="64" spans="1:87" ht="13.5" customHeight="1" x14ac:dyDescent="0.2">
      <c r="A64" s="114" t="s">
        <v>13</v>
      </c>
      <c r="B64" s="115" t="s">
        <v>481</v>
      </c>
      <c r="C64" s="114" t="s">
        <v>482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0</v>
      </c>
      <c r="M64" s="116">
        <f>+SUM(N64:Q64)</f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61162</v>
      </c>
      <c r="AC64" s="116">
        <v>0</v>
      </c>
      <c r="AD64" s="116">
        <v>0</v>
      </c>
      <c r="AE64" s="116">
        <f>+SUM(D64,L64,AD64)</f>
        <v>0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1605</v>
      </c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>
        <v>27253</v>
      </c>
      <c r="BE64" s="116">
        <v>0</v>
      </c>
      <c r="BF64" s="116">
        <v>0</v>
      </c>
      <c r="BG64" s="116">
        <f>+SUM(BF64,AN64,AF64)</f>
        <v>0</v>
      </c>
      <c r="BH64" s="116">
        <f>SUM(D64,AF64)</f>
        <v>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1605</v>
      </c>
      <c r="BP64" s="116">
        <f>SUM(L64,AN64)</f>
        <v>0</v>
      </c>
      <c r="BQ64" s="116">
        <f>SUM(M64,AO64)</f>
        <v>0</v>
      </c>
      <c r="BR64" s="116">
        <f>SUM(N64,AP64)</f>
        <v>0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0</v>
      </c>
      <c r="CB64" s="116">
        <f>SUM(X64,AZ64)</f>
        <v>0</v>
      </c>
      <c r="CC64" s="116">
        <f>SUM(Y64,BA64)</f>
        <v>0</v>
      </c>
      <c r="CD64" s="116">
        <f>SUM(Z64,BB64)</f>
        <v>0</v>
      </c>
      <c r="CE64" s="116">
        <f>SUM(AA64,BC64)</f>
        <v>0</v>
      </c>
      <c r="CF64" s="116">
        <f>SUM(AB64,BD64)</f>
        <v>88415</v>
      </c>
      <c r="CG64" s="116">
        <f>SUM(AC64,BE64)</f>
        <v>0</v>
      </c>
      <c r="CH64" s="116">
        <f>SUM(AD64,BF64)</f>
        <v>0</v>
      </c>
      <c r="CI64" s="116">
        <f>SUM(AE64,BG64)</f>
        <v>0</v>
      </c>
    </row>
    <row r="65" spans="1:87" ht="13.5" customHeight="1" x14ac:dyDescent="0.2">
      <c r="A65" s="114" t="s">
        <v>13</v>
      </c>
      <c r="B65" s="115" t="s">
        <v>483</v>
      </c>
      <c r="C65" s="114" t="s">
        <v>484</v>
      </c>
      <c r="D65" s="116">
        <f>+SUM(E65,J65)</f>
        <v>0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f>+SUM(M65,R65,V65,W65,AC65)</f>
        <v>30715</v>
      </c>
      <c r="M65" s="116">
        <f>+SUM(N65:Q65)</f>
        <v>6000</v>
      </c>
      <c r="N65" s="116">
        <v>6000</v>
      </c>
      <c r="O65" s="116">
        <v>0</v>
      </c>
      <c r="P65" s="116">
        <v>0</v>
      </c>
      <c r="Q65" s="116">
        <v>0</v>
      </c>
      <c r="R65" s="116">
        <f>+SUM(S65:U65)</f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>+SUM(X65:AA65)</f>
        <v>24715</v>
      </c>
      <c r="X65" s="116">
        <v>24715</v>
      </c>
      <c r="Y65" s="116">
        <v>0</v>
      </c>
      <c r="Z65" s="116">
        <v>0</v>
      </c>
      <c r="AA65" s="116">
        <v>0</v>
      </c>
      <c r="AB65" s="116">
        <v>75452</v>
      </c>
      <c r="AC65" s="116">
        <v>0</v>
      </c>
      <c r="AD65" s="116">
        <v>0</v>
      </c>
      <c r="AE65" s="116">
        <f>+SUM(D65,L65,AD65)</f>
        <v>30715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1864</v>
      </c>
      <c r="AN65" s="116">
        <f>+SUM(AO65,AT65,AX65,AY65,BE65)</f>
        <v>6132</v>
      </c>
      <c r="AO65" s="116">
        <f>+SUM(AP65:AS65)</f>
        <v>6000</v>
      </c>
      <c r="AP65" s="116">
        <v>6000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132</v>
      </c>
      <c r="AZ65" s="116">
        <v>132</v>
      </c>
      <c r="BA65" s="116">
        <v>0</v>
      </c>
      <c r="BB65" s="116">
        <v>0</v>
      </c>
      <c r="BC65" s="116">
        <v>0</v>
      </c>
      <c r="BD65" s="116">
        <v>31660</v>
      </c>
      <c r="BE65" s="116">
        <v>0</v>
      </c>
      <c r="BF65" s="116">
        <v>0</v>
      </c>
      <c r="BG65" s="116">
        <f>+SUM(BF65,AN65,AF65)</f>
        <v>6132</v>
      </c>
      <c r="BH65" s="116">
        <f>SUM(D65,AF65)</f>
        <v>0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1864</v>
      </c>
      <c r="BP65" s="116">
        <f>SUM(L65,AN65)</f>
        <v>36847</v>
      </c>
      <c r="BQ65" s="116">
        <f>SUM(M65,AO65)</f>
        <v>12000</v>
      </c>
      <c r="BR65" s="116">
        <f>SUM(N65,AP65)</f>
        <v>12000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0</v>
      </c>
      <c r="BW65" s="116">
        <f>SUM(S65,AU65)</f>
        <v>0</v>
      </c>
      <c r="BX65" s="116">
        <f>SUM(T65,AV65)</f>
        <v>0</v>
      </c>
      <c r="BY65" s="116">
        <f>SUM(U65,AW65)</f>
        <v>0</v>
      </c>
      <c r="BZ65" s="116">
        <f>SUM(V65,AX65)</f>
        <v>0</v>
      </c>
      <c r="CA65" s="116">
        <f>SUM(W65,AY65)</f>
        <v>24847</v>
      </c>
      <c r="CB65" s="116">
        <f>SUM(X65,AZ65)</f>
        <v>24847</v>
      </c>
      <c r="CC65" s="116">
        <f>SUM(Y65,BA65)</f>
        <v>0</v>
      </c>
      <c r="CD65" s="116">
        <f>SUM(Z65,BB65)</f>
        <v>0</v>
      </c>
      <c r="CE65" s="116">
        <f>SUM(AA65,BC65)</f>
        <v>0</v>
      </c>
      <c r="CF65" s="116">
        <f>SUM(AB65,BD65)</f>
        <v>107112</v>
      </c>
      <c r="CG65" s="116">
        <f>SUM(AC65,BE65)</f>
        <v>0</v>
      </c>
      <c r="CH65" s="116">
        <f>SUM(AD65,BF65)</f>
        <v>0</v>
      </c>
      <c r="CI65" s="116">
        <f>SUM(AE65,BG65)</f>
        <v>36847</v>
      </c>
    </row>
    <row r="66" spans="1:87" ht="13.5" customHeight="1" x14ac:dyDescent="0.2">
      <c r="A66" s="114" t="s">
        <v>13</v>
      </c>
      <c r="B66" s="115" t="s">
        <v>485</v>
      </c>
      <c r="C66" s="114" t="s">
        <v>486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78504</v>
      </c>
      <c r="M66" s="116">
        <f>+SUM(N66:Q66)</f>
        <v>6752</v>
      </c>
      <c r="N66" s="116">
        <v>6752</v>
      </c>
      <c r="O66" s="116">
        <v>0</v>
      </c>
      <c r="P66" s="116">
        <v>0</v>
      </c>
      <c r="Q66" s="116">
        <v>0</v>
      </c>
      <c r="R66" s="116">
        <f>+SUM(S66:U66)</f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f>+SUM(X66:AA66)</f>
        <v>71752</v>
      </c>
      <c r="X66" s="116">
        <v>71752</v>
      </c>
      <c r="Y66" s="116">
        <v>0</v>
      </c>
      <c r="Z66" s="116">
        <v>0</v>
      </c>
      <c r="AA66" s="116">
        <v>0</v>
      </c>
      <c r="AB66" s="116">
        <v>129462</v>
      </c>
      <c r="AC66" s="116">
        <v>0</v>
      </c>
      <c r="AD66" s="116">
        <v>0</v>
      </c>
      <c r="AE66" s="116">
        <f>+SUM(D66,L66,AD66)</f>
        <v>78504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3465</v>
      </c>
      <c r="AN66" s="116">
        <f>+SUM(AO66,AT66,AX66,AY66,BE66)</f>
        <v>751</v>
      </c>
      <c r="AO66" s="116">
        <f>+SUM(AP66:AS66)</f>
        <v>751</v>
      </c>
      <c r="AP66" s="116">
        <v>751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0</v>
      </c>
      <c r="AZ66" s="116">
        <v>0</v>
      </c>
      <c r="BA66" s="116">
        <v>0</v>
      </c>
      <c r="BB66" s="116">
        <v>0</v>
      </c>
      <c r="BC66" s="116">
        <v>0</v>
      </c>
      <c r="BD66" s="116">
        <v>58843</v>
      </c>
      <c r="BE66" s="116">
        <v>0</v>
      </c>
      <c r="BF66" s="116">
        <v>0</v>
      </c>
      <c r="BG66" s="116">
        <f>+SUM(BF66,AN66,AF66)</f>
        <v>751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3465</v>
      </c>
      <c r="BP66" s="116">
        <f>SUM(L66,AN66)</f>
        <v>79255</v>
      </c>
      <c r="BQ66" s="116">
        <f>SUM(M66,AO66)</f>
        <v>7503</v>
      </c>
      <c r="BR66" s="116">
        <f>SUM(N66,AP66)</f>
        <v>7503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0</v>
      </c>
      <c r="BW66" s="116">
        <f>SUM(S66,AU66)</f>
        <v>0</v>
      </c>
      <c r="BX66" s="116">
        <f>SUM(T66,AV66)</f>
        <v>0</v>
      </c>
      <c r="BY66" s="116">
        <f>SUM(U66,AW66)</f>
        <v>0</v>
      </c>
      <c r="BZ66" s="116">
        <f>SUM(V66,AX66)</f>
        <v>0</v>
      </c>
      <c r="CA66" s="116">
        <f>SUM(W66,AY66)</f>
        <v>71752</v>
      </c>
      <c r="CB66" s="116">
        <f>SUM(X66,AZ66)</f>
        <v>71752</v>
      </c>
      <c r="CC66" s="116">
        <f>SUM(Y66,BA66)</f>
        <v>0</v>
      </c>
      <c r="CD66" s="116">
        <f>SUM(Z66,BB66)</f>
        <v>0</v>
      </c>
      <c r="CE66" s="116">
        <f>SUM(AA66,BC66)</f>
        <v>0</v>
      </c>
      <c r="CF66" s="116">
        <f>SUM(AB66,BD66)</f>
        <v>188305</v>
      </c>
      <c r="CG66" s="116">
        <f>SUM(AC66,BE66)</f>
        <v>0</v>
      </c>
      <c r="CH66" s="116">
        <f>SUM(AD66,BF66)</f>
        <v>0</v>
      </c>
      <c r="CI66" s="116">
        <f>SUM(AE66,BG66)</f>
        <v>79255</v>
      </c>
    </row>
    <row r="67" spans="1:87" ht="13.5" customHeight="1" x14ac:dyDescent="0.2">
      <c r="A67" s="114" t="s">
        <v>13</v>
      </c>
      <c r="B67" s="115" t="s">
        <v>487</v>
      </c>
      <c r="C67" s="114" t="s">
        <v>488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82039</v>
      </c>
      <c r="L67" s="116">
        <f>+SUM(M67,R67,V67,W67,AC67)</f>
        <v>156055</v>
      </c>
      <c r="M67" s="116">
        <f>+SUM(N67:Q67)</f>
        <v>15100</v>
      </c>
      <c r="N67" s="116">
        <v>15100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140955</v>
      </c>
      <c r="X67" s="116">
        <v>139514</v>
      </c>
      <c r="Y67" s="116">
        <v>0</v>
      </c>
      <c r="Z67" s="116">
        <v>1441</v>
      </c>
      <c r="AA67" s="116">
        <v>0</v>
      </c>
      <c r="AB67" s="116">
        <v>260173</v>
      </c>
      <c r="AC67" s="116">
        <v>0</v>
      </c>
      <c r="AD67" s="116">
        <v>0</v>
      </c>
      <c r="AE67" s="116">
        <f>+SUM(D67,L67,AD67)</f>
        <v>156055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333277</v>
      </c>
      <c r="AO67" s="116">
        <f>+SUM(AP67:AS67)</f>
        <v>15975</v>
      </c>
      <c r="AP67" s="116">
        <v>15975</v>
      </c>
      <c r="AQ67" s="116">
        <v>0</v>
      </c>
      <c r="AR67" s="116">
        <v>0</v>
      </c>
      <c r="AS67" s="116">
        <v>0</v>
      </c>
      <c r="AT67" s="116">
        <f>+SUM(AU67:AW67)</f>
        <v>87520</v>
      </c>
      <c r="AU67" s="116">
        <v>0</v>
      </c>
      <c r="AV67" s="116">
        <v>87520</v>
      </c>
      <c r="AW67" s="116">
        <v>0</v>
      </c>
      <c r="AX67" s="116">
        <v>0</v>
      </c>
      <c r="AY67" s="116">
        <f>+SUM(AZ67:BC67)</f>
        <v>229782</v>
      </c>
      <c r="AZ67" s="116">
        <v>163112</v>
      </c>
      <c r="BA67" s="116">
        <v>66670</v>
      </c>
      <c r="BB67" s="116">
        <v>0</v>
      </c>
      <c r="BC67" s="116">
        <v>0</v>
      </c>
      <c r="BD67" s="116">
        <v>0</v>
      </c>
      <c r="BE67" s="116">
        <v>0</v>
      </c>
      <c r="BF67" s="116">
        <v>1190</v>
      </c>
      <c r="BG67" s="116">
        <f>+SUM(BF67,AN67,AF67)</f>
        <v>334467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82039</v>
      </c>
      <c r="BP67" s="116">
        <f>SUM(L67,AN67)</f>
        <v>489332</v>
      </c>
      <c r="BQ67" s="116">
        <f>SUM(M67,AO67)</f>
        <v>31075</v>
      </c>
      <c r="BR67" s="116">
        <f>SUM(N67,AP67)</f>
        <v>31075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87520</v>
      </c>
      <c r="BW67" s="116">
        <f>SUM(S67,AU67)</f>
        <v>0</v>
      </c>
      <c r="BX67" s="116">
        <f>SUM(T67,AV67)</f>
        <v>87520</v>
      </c>
      <c r="BY67" s="116">
        <f>SUM(U67,AW67)</f>
        <v>0</v>
      </c>
      <c r="BZ67" s="116">
        <f>SUM(V67,AX67)</f>
        <v>0</v>
      </c>
      <c r="CA67" s="116">
        <f>SUM(W67,AY67)</f>
        <v>370737</v>
      </c>
      <c r="CB67" s="116">
        <f>SUM(X67,AZ67)</f>
        <v>302626</v>
      </c>
      <c r="CC67" s="116">
        <f>SUM(Y67,BA67)</f>
        <v>66670</v>
      </c>
      <c r="CD67" s="116">
        <f>SUM(Z67,BB67)</f>
        <v>1441</v>
      </c>
      <c r="CE67" s="116">
        <f>SUM(AA67,BC67)</f>
        <v>0</v>
      </c>
      <c r="CF67" s="116">
        <f>SUM(AB67,BD67)</f>
        <v>260173</v>
      </c>
      <c r="CG67" s="116">
        <f>SUM(AC67,BE67)</f>
        <v>0</v>
      </c>
      <c r="CH67" s="116">
        <f>SUM(AD67,BF67)</f>
        <v>1190</v>
      </c>
      <c r="CI67" s="116">
        <f>SUM(AE67,BG67)</f>
        <v>490522</v>
      </c>
    </row>
    <row r="68" spans="1:87" ht="13.5" customHeight="1" x14ac:dyDescent="0.2">
      <c r="A68" s="114" t="s">
        <v>13</v>
      </c>
      <c r="B68" s="115" t="s">
        <v>489</v>
      </c>
      <c r="C68" s="114" t="s">
        <v>490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f>+SUM(M68,R68,V68,W68,AC68)</f>
        <v>0</v>
      </c>
      <c r="M68" s="116">
        <f>+SUM(N68:Q68)</f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368219</v>
      </c>
      <c r="AC68" s="116">
        <v>0</v>
      </c>
      <c r="AD68" s="116">
        <v>0</v>
      </c>
      <c r="AE68" s="116">
        <f>+SUM(D68,L68,AD68)</f>
        <v>0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f>+SUM(AO68,AT68,AX68,AY68,BE68)</f>
        <v>0</v>
      </c>
      <c r="AO68" s="116">
        <f>+SUM(AP68:AS68)</f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f>+SUM(AU68:AW68)</f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>
        <v>68559</v>
      </c>
      <c r="BE68" s="116">
        <v>0</v>
      </c>
      <c r="BF68" s="116">
        <v>0</v>
      </c>
      <c r="BG68" s="116">
        <f>+SUM(BF68,AN68,AF68)</f>
        <v>0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0</v>
      </c>
      <c r="BQ68" s="116">
        <f>SUM(M68,AO68)</f>
        <v>0</v>
      </c>
      <c r="BR68" s="116">
        <f>SUM(N68,AP68)</f>
        <v>0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0</v>
      </c>
      <c r="BW68" s="116">
        <f>SUM(S68,AU68)</f>
        <v>0</v>
      </c>
      <c r="BX68" s="116">
        <f>SUM(T68,AV68)</f>
        <v>0</v>
      </c>
      <c r="BY68" s="116">
        <f>SUM(U68,AW68)</f>
        <v>0</v>
      </c>
      <c r="BZ68" s="116">
        <f>SUM(V68,AX68)</f>
        <v>0</v>
      </c>
      <c r="CA68" s="116">
        <f>SUM(W68,AY68)</f>
        <v>0</v>
      </c>
      <c r="CB68" s="116">
        <f>SUM(X68,AZ68)</f>
        <v>0</v>
      </c>
      <c r="CC68" s="116">
        <f>SUM(Y68,BA68)</f>
        <v>0</v>
      </c>
      <c r="CD68" s="116">
        <f>SUM(Z68,BB68)</f>
        <v>0</v>
      </c>
      <c r="CE68" s="116">
        <f>SUM(AA68,BC68)</f>
        <v>0</v>
      </c>
      <c r="CF68" s="116">
        <f>SUM(AB68,BD68)</f>
        <v>436778</v>
      </c>
      <c r="CG68" s="116">
        <f>SUM(AC68,BE68)</f>
        <v>0</v>
      </c>
      <c r="CH68" s="116">
        <f>SUM(AD68,BF68)</f>
        <v>0</v>
      </c>
      <c r="CI68" s="116">
        <f>SUM(AE68,BG68)</f>
        <v>0</v>
      </c>
    </row>
    <row r="69" spans="1:87" ht="13.5" customHeight="1" x14ac:dyDescent="0.2">
      <c r="A69" s="114" t="s">
        <v>13</v>
      </c>
      <c r="B69" s="115" t="s">
        <v>491</v>
      </c>
      <c r="C69" s="114" t="s">
        <v>492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f>+SUM(M69,R69,V69,W69,AC69)</f>
        <v>647883</v>
      </c>
      <c r="M69" s="116">
        <f>+SUM(N69:Q69)</f>
        <v>44183</v>
      </c>
      <c r="N69" s="116">
        <v>44183</v>
      </c>
      <c r="O69" s="116">
        <v>0</v>
      </c>
      <c r="P69" s="116">
        <v>0</v>
      </c>
      <c r="Q69" s="116">
        <v>0</v>
      </c>
      <c r="R69" s="116">
        <f>+SUM(S69:U69)</f>
        <v>170021</v>
      </c>
      <c r="S69" s="116">
        <v>0</v>
      </c>
      <c r="T69" s="116">
        <v>170021</v>
      </c>
      <c r="U69" s="116">
        <v>0</v>
      </c>
      <c r="V69" s="116">
        <v>0</v>
      </c>
      <c r="W69" s="116">
        <f>+SUM(X69:AA69)</f>
        <v>433679</v>
      </c>
      <c r="X69" s="116">
        <v>144917</v>
      </c>
      <c r="Y69" s="116">
        <v>155996</v>
      </c>
      <c r="Z69" s="116">
        <v>75344</v>
      </c>
      <c r="AA69" s="116">
        <v>57422</v>
      </c>
      <c r="AB69" s="116">
        <v>0</v>
      </c>
      <c r="AC69" s="116">
        <v>0</v>
      </c>
      <c r="AD69" s="116">
        <v>53625</v>
      </c>
      <c r="AE69" s="116">
        <f>+SUM(D69,L69,AD69)</f>
        <v>701508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v>0</v>
      </c>
      <c r="AN69" s="116">
        <f>+SUM(AO69,AT69,AX69,AY69,BE69)</f>
        <v>103987</v>
      </c>
      <c r="AO69" s="116">
        <f>+SUM(AP69:AS69)</f>
        <v>23688</v>
      </c>
      <c r="AP69" s="116">
        <v>23688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80299</v>
      </c>
      <c r="AZ69" s="116">
        <v>5259</v>
      </c>
      <c r="BA69" s="116">
        <v>74455</v>
      </c>
      <c r="BB69" s="116">
        <v>0</v>
      </c>
      <c r="BC69" s="116">
        <v>585</v>
      </c>
      <c r="BD69" s="116">
        <v>0</v>
      </c>
      <c r="BE69" s="116">
        <v>0</v>
      </c>
      <c r="BF69" s="116">
        <v>209</v>
      </c>
      <c r="BG69" s="116">
        <f>+SUM(BF69,AN69,AF69)</f>
        <v>104196</v>
      </c>
      <c r="BH69" s="116">
        <f>SUM(D69,AF69)</f>
        <v>0</v>
      </c>
      <c r="BI69" s="116">
        <f>SUM(E69,AG69)</f>
        <v>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751870</v>
      </c>
      <c r="BQ69" s="116">
        <f>SUM(M69,AO69)</f>
        <v>67871</v>
      </c>
      <c r="BR69" s="116">
        <f>SUM(N69,AP69)</f>
        <v>67871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170021</v>
      </c>
      <c r="BW69" s="116">
        <f>SUM(S69,AU69)</f>
        <v>0</v>
      </c>
      <c r="BX69" s="116">
        <f>SUM(T69,AV69)</f>
        <v>170021</v>
      </c>
      <c r="BY69" s="116">
        <f>SUM(U69,AW69)</f>
        <v>0</v>
      </c>
      <c r="BZ69" s="116">
        <f>SUM(V69,AX69)</f>
        <v>0</v>
      </c>
      <c r="CA69" s="116">
        <f>SUM(W69,AY69)</f>
        <v>513978</v>
      </c>
      <c r="CB69" s="116">
        <f>SUM(X69,AZ69)</f>
        <v>150176</v>
      </c>
      <c r="CC69" s="116">
        <f>SUM(Y69,BA69)</f>
        <v>230451</v>
      </c>
      <c r="CD69" s="116">
        <f>SUM(Z69,BB69)</f>
        <v>75344</v>
      </c>
      <c r="CE69" s="116">
        <f>SUM(AA69,BC69)</f>
        <v>58007</v>
      </c>
      <c r="CF69" s="116">
        <f>SUM(AB69,BD69)</f>
        <v>0</v>
      </c>
      <c r="CG69" s="116">
        <f>SUM(AC69,BE69)</f>
        <v>0</v>
      </c>
      <c r="CH69" s="116">
        <f>SUM(AD69,BF69)</f>
        <v>53834</v>
      </c>
      <c r="CI69" s="116">
        <f>SUM(AE69,BG69)</f>
        <v>805704</v>
      </c>
    </row>
    <row r="70" spans="1:87" ht="13.5" customHeight="1" x14ac:dyDescent="0.2">
      <c r="A70" s="114" t="s">
        <v>13</v>
      </c>
      <c r="B70" s="115" t="s">
        <v>493</v>
      </c>
      <c r="C70" s="114" t="s">
        <v>494</v>
      </c>
      <c r="D70" s="116">
        <f>+SUM(E70,J70)</f>
        <v>79217</v>
      </c>
      <c r="E70" s="116">
        <f>+SUM(F70:I70)</f>
        <v>77487</v>
      </c>
      <c r="F70" s="116">
        <v>0</v>
      </c>
      <c r="G70" s="116">
        <v>71537</v>
      </c>
      <c r="H70" s="116">
        <v>0</v>
      </c>
      <c r="I70" s="116">
        <v>5950</v>
      </c>
      <c r="J70" s="116">
        <v>1730</v>
      </c>
      <c r="K70" s="116">
        <v>7203</v>
      </c>
      <c r="L70" s="116">
        <f>+SUM(M70,R70,V70,W70,AC70)</f>
        <v>169815</v>
      </c>
      <c r="M70" s="116">
        <f>+SUM(N70:Q70)</f>
        <v>32894</v>
      </c>
      <c r="N70" s="116">
        <v>32894</v>
      </c>
      <c r="O70" s="116">
        <v>0</v>
      </c>
      <c r="P70" s="116">
        <v>0</v>
      </c>
      <c r="Q70" s="116">
        <v>0</v>
      </c>
      <c r="R70" s="116">
        <f>+SUM(S70:U70)</f>
        <v>10955</v>
      </c>
      <c r="S70" s="116">
        <v>721</v>
      </c>
      <c r="T70" s="116">
        <v>10234</v>
      </c>
      <c r="U70" s="116">
        <v>0</v>
      </c>
      <c r="V70" s="116">
        <v>0</v>
      </c>
      <c r="W70" s="116">
        <f>+SUM(X70:AA70)</f>
        <v>125966</v>
      </c>
      <c r="X70" s="116">
        <v>75827</v>
      </c>
      <c r="Y70" s="116">
        <v>43712</v>
      </c>
      <c r="Z70" s="116">
        <v>6059</v>
      </c>
      <c r="AA70" s="116">
        <v>368</v>
      </c>
      <c r="AB70" s="116">
        <v>102252</v>
      </c>
      <c r="AC70" s="116">
        <v>0</v>
      </c>
      <c r="AD70" s="116">
        <v>14243</v>
      </c>
      <c r="AE70" s="116">
        <f>+SUM(D70,L70,AD70)</f>
        <v>263275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>
        <v>147</v>
      </c>
      <c r="AN70" s="116">
        <f>+SUM(AO70,AT70,AX70,AY70,BE70)</f>
        <v>17644</v>
      </c>
      <c r="AO70" s="116">
        <f>+SUM(AP70:AS70)</f>
        <v>6754</v>
      </c>
      <c r="AP70" s="116">
        <v>6754</v>
      </c>
      <c r="AQ70" s="116">
        <v>0</v>
      </c>
      <c r="AR70" s="116">
        <v>0</v>
      </c>
      <c r="AS70" s="116">
        <v>0</v>
      </c>
      <c r="AT70" s="116">
        <f>+SUM(AU70:AW70)</f>
        <v>0</v>
      </c>
      <c r="AU70" s="116">
        <v>0</v>
      </c>
      <c r="AV70" s="116">
        <v>0</v>
      </c>
      <c r="AW70" s="116">
        <v>0</v>
      </c>
      <c r="AX70" s="116">
        <v>0</v>
      </c>
      <c r="AY70" s="116">
        <f>+SUM(AZ70:BC70)</f>
        <v>10890</v>
      </c>
      <c r="AZ70" s="116">
        <v>10890</v>
      </c>
      <c r="BA70" s="116">
        <v>0</v>
      </c>
      <c r="BB70" s="116">
        <v>0</v>
      </c>
      <c r="BC70" s="116">
        <v>0</v>
      </c>
      <c r="BD70" s="116">
        <v>14151</v>
      </c>
      <c r="BE70" s="116">
        <v>0</v>
      </c>
      <c r="BF70" s="116">
        <v>535</v>
      </c>
      <c r="BG70" s="116">
        <f>+SUM(BF70,AN70,AF70)</f>
        <v>18179</v>
      </c>
      <c r="BH70" s="116">
        <f>SUM(D70,AF70)</f>
        <v>79217</v>
      </c>
      <c r="BI70" s="116">
        <f>SUM(E70,AG70)</f>
        <v>77487</v>
      </c>
      <c r="BJ70" s="116">
        <f>SUM(F70,AH70)</f>
        <v>0</v>
      </c>
      <c r="BK70" s="116">
        <f>SUM(G70,AI70)</f>
        <v>71537</v>
      </c>
      <c r="BL70" s="116">
        <f>SUM(H70,AJ70)</f>
        <v>0</v>
      </c>
      <c r="BM70" s="116">
        <f>SUM(I70,AK70)</f>
        <v>5950</v>
      </c>
      <c r="BN70" s="116">
        <f>SUM(J70,AL70)</f>
        <v>1730</v>
      </c>
      <c r="BO70" s="116">
        <f>SUM(K70,AM70)</f>
        <v>7350</v>
      </c>
      <c r="BP70" s="116">
        <f>SUM(L70,AN70)</f>
        <v>187459</v>
      </c>
      <c r="BQ70" s="116">
        <f>SUM(M70,AO70)</f>
        <v>39648</v>
      </c>
      <c r="BR70" s="116">
        <f>SUM(N70,AP70)</f>
        <v>39648</v>
      </c>
      <c r="BS70" s="116">
        <f>SUM(O70,AQ70)</f>
        <v>0</v>
      </c>
      <c r="BT70" s="116">
        <f>SUM(P70,AR70)</f>
        <v>0</v>
      </c>
      <c r="BU70" s="116">
        <f>SUM(Q70,AS70)</f>
        <v>0</v>
      </c>
      <c r="BV70" s="116">
        <f>SUM(R70,AT70)</f>
        <v>10955</v>
      </c>
      <c r="BW70" s="116">
        <f>SUM(S70,AU70)</f>
        <v>721</v>
      </c>
      <c r="BX70" s="116">
        <f>SUM(T70,AV70)</f>
        <v>10234</v>
      </c>
      <c r="BY70" s="116">
        <f>SUM(U70,AW70)</f>
        <v>0</v>
      </c>
      <c r="BZ70" s="116">
        <f>SUM(V70,AX70)</f>
        <v>0</v>
      </c>
      <c r="CA70" s="116">
        <f>SUM(W70,AY70)</f>
        <v>136856</v>
      </c>
      <c r="CB70" s="116">
        <f>SUM(X70,AZ70)</f>
        <v>86717</v>
      </c>
      <c r="CC70" s="116">
        <f>SUM(Y70,BA70)</f>
        <v>43712</v>
      </c>
      <c r="CD70" s="116">
        <f>SUM(Z70,BB70)</f>
        <v>6059</v>
      </c>
      <c r="CE70" s="116">
        <f>SUM(AA70,BC70)</f>
        <v>368</v>
      </c>
      <c r="CF70" s="116">
        <f>SUM(AB70,BD70)</f>
        <v>116403</v>
      </c>
      <c r="CG70" s="116">
        <f>SUM(AC70,BE70)</f>
        <v>0</v>
      </c>
      <c r="CH70" s="116">
        <f>SUM(AD70,BF70)</f>
        <v>14778</v>
      </c>
      <c r="CI70" s="116">
        <f>SUM(AE70,BG70)</f>
        <v>281454</v>
      </c>
    </row>
    <row r="71" spans="1:87" ht="13.5" customHeight="1" x14ac:dyDescent="0.2">
      <c r="A71" s="114" t="s">
        <v>13</v>
      </c>
      <c r="B71" s="115" t="s">
        <v>422</v>
      </c>
      <c r="C71" s="114" t="s">
        <v>423</v>
      </c>
      <c r="D71" s="116">
        <f>+SUM(E71,J71)</f>
        <v>163227</v>
      </c>
      <c r="E71" s="116">
        <f>+SUM(F71:I71)</f>
        <v>163227</v>
      </c>
      <c r="F71" s="116">
        <v>0</v>
      </c>
      <c r="G71" s="116">
        <v>163227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1343821</v>
      </c>
      <c r="M71" s="116">
        <f>+SUM(N71:Q71)</f>
        <v>248308</v>
      </c>
      <c r="N71" s="116">
        <v>248308</v>
      </c>
      <c r="O71" s="116">
        <v>0</v>
      </c>
      <c r="P71" s="116">
        <v>0</v>
      </c>
      <c r="Q71" s="116">
        <v>0</v>
      </c>
      <c r="R71" s="116">
        <f>+SUM(S71:U71)</f>
        <v>199176</v>
      </c>
      <c r="S71" s="116">
        <v>0</v>
      </c>
      <c r="T71" s="116">
        <v>199176</v>
      </c>
      <c r="U71" s="116">
        <v>0</v>
      </c>
      <c r="V71" s="116">
        <v>0</v>
      </c>
      <c r="W71" s="116">
        <f>+SUM(X71:AA71)</f>
        <v>896337</v>
      </c>
      <c r="X71" s="116">
        <v>405310</v>
      </c>
      <c r="Y71" s="116">
        <v>287786</v>
      </c>
      <c r="Z71" s="116">
        <v>28938</v>
      </c>
      <c r="AA71" s="116">
        <v>174303</v>
      </c>
      <c r="AB71" s="116"/>
      <c r="AC71" s="116">
        <v>0</v>
      </c>
      <c r="AD71" s="116">
        <v>0</v>
      </c>
      <c r="AE71" s="116">
        <f>+SUM(D71,L71,AD71)</f>
        <v>1507048</v>
      </c>
      <c r="AF71" s="116">
        <f>+SUM(AG71,AL71)</f>
        <v>4037</v>
      </c>
      <c r="AG71" s="116">
        <f>+SUM(AH71:AK71)</f>
        <v>4037</v>
      </c>
      <c r="AH71" s="116">
        <v>0</v>
      </c>
      <c r="AI71" s="116">
        <v>4037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148934</v>
      </c>
      <c r="AO71" s="116">
        <f>+SUM(AP71:AS71)</f>
        <v>16020</v>
      </c>
      <c r="AP71" s="116">
        <v>16020</v>
      </c>
      <c r="AQ71" s="116">
        <v>0</v>
      </c>
      <c r="AR71" s="116">
        <v>0</v>
      </c>
      <c r="AS71" s="116">
        <v>0</v>
      </c>
      <c r="AT71" s="116">
        <f>+SUM(AU71:AW71)</f>
        <v>31220</v>
      </c>
      <c r="AU71" s="116">
        <v>0</v>
      </c>
      <c r="AV71" s="116">
        <v>31220</v>
      </c>
      <c r="AW71" s="116">
        <v>0</v>
      </c>
      <c r="AX71" s="116">
        <v>0</v>
      </c>
      <c r="AY71" s="116">
        <f>+SUM(AZ71:BC71)</f>
        <v>101694</v>
      </c>
      <c r="AZ71" s="116">
        <v>19008</v>
      </c>
      <c r="BA71" s="116">
        <v>54742</v>
      </c>
      <c r="BB71" s="116">
        <v>23771</v>
      </c>
      <c r="BC71" s="116">
        <v>4173</v>
      </c>
      <c r="BD71" s="116"/>
      <c r="BE71" s="116">
        <v>0</v>
      </c>
      <c r="BF71" s="116">
        <v>0</v>
      </c>
      <c r="BG71" s="116">
        <f>+SUM(BF71,AN71,AF71)</f>
        <v>152971</v>
      </c>
      <c r="BH71" s="116">
        <f>SUM(D71,AF71)</f>
        <v>167264</v>
      </c>
      <c r="BI71" s="116">
        <f>SUM(E71,AG71)</f>
        <v>167264</v>
      </c>
      <c r="BJ71" s="116">
        <f>SUM(F71,AH71)</f>
        <v>0</v>
      </c>
      <c r="BK71" s="116">
        <f>SUM(G71,AI71)</f>
        <v>167264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1492755</v>
      </c>
      <c r="BQ71" s="116">
        <f>SUM(M71,AO71)</f>
        <v>264328</v>
      </c>
      <c r="BR71" s="116">
        <f>SUM(N71,AP71)</f>
        <v>264328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230396</v>
      </c>
      <c r="BW71" s="116">
        <f>SUM(S71,AU71)</f>
        <v>0</v>
      </c>
      <c r="BX71" s="116">
        <f>SUM(T71,AV71)</f>
        <v>230396</v>
      </c>
      <c r="BY71" s="116">
        <f>SUM(U71,AW71)</f>
        <v>0</v>
      </c>
      <c r="BZ71" s="116">
        <f>SUM(V71,AX71)</f>
        <v>0</v>
      </c>
      <c r="CA71" s="116">
        <f>SUM(W71,AY71)</f>
        <v>998031</v>
      </c>
      <c r="CB71" s="116">
        <f>SUM(X71,AZ71)</f>
        <v>424318</v>
      </c>
      <c r="CC71" s="116">
        <f>SUM(Y71,BA71)</f>
        <v>342528</v>
      </c>
      <c r="CD71" s="116">
        <f>SUM(Z71,BB71)</f>
        <v>52709</v>
      </c>
      <c r="CE71" s="116">
        <f>SUM(AA71,BC71)</f>
        <v>178476</v>
      </c>
      <c r="CF71" s="116">
        <f>SUM(AB71,BD71)</f>
        <v>0</v>
      </c>
      <c r="CG71" s="116">
        <f>SUM(AC71,BE71)</f>
        <v>0</v>
      </c>
      <c r="CH71" s="116">
        <f>SUM(AD71,BF71)</f>
        <v>0</v>
      </c>
      <c r="CI71" s="116">
        <f>SUM(AE71,BG71)</f>
        <v>1660019</v>
      </c>
    </row>
    <row r="72" spans="1:87" ht="13.5" customHeight="1" x14ac:dyDescent="0.2">
      <c r="A72" s="114" t="s">
        <v>13</v>
      </c>
      <c r="B72" s="115" t="s">
        <v>408</v>
      </c>
      <c r="C72" s="114" t="s">
        <v>409</v>
      </c>
      <c r="D72" s="116">
        <f>+SUM(E72,J72)</f>
        <v>0</v>
      </c>
      <c r="E72" s="116">
        <f>+SUM(F72:I72)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3112548</v>
      </c>
      <c r="M72" s="116">
        <f>+SUM(N72:Q72)</f>
        <v>246010</v>
      </c>
      <c r="N72" s="116">
        <v>180588</v>
      </c>
      <c r="O72" s="116">
        <v>21807</v>
      </c>
      <c r="P72" s="116">
        <v>43615</v>
      </c>
      <c r="Q72" s="116">
        <v>0</v>
      </c>
      <c r="R72" s="116">
        <f>+SUM(S72:U72)</f>
        <v>794639</v>
      </c>
      <c r="S72" s="116">
        <v>9332</v>
      </c>
      <c r="T72" s="116">
        <v>785307</v>
      </c>
      <c r="U72" s="116">
        <v>0</v>
      </c>
      <c r="V72" s="116">
        <v>0</v>
      </c>
      <c r="W72" s="116">
        <f>+SUM(X72:AA72)</f>
        <v>2071899</v>
      </c>
      <c r="X72" s="116">
        <v>912315</v>
      </c>
      <c r="Y72" s="116">
        <v>1074762</v>
      </c>
      <c r="Z72" s="116">
        <v>49788</v>
      </c>
      <c r="AA72" s="116">
        <v>35034</v>
      </c>
      <c r="AB72" s="116"/>
      <c r="AC72" s="116">
        <v>0</v>
      </c>
      <c r="AD72" s="116">
        <v>64865</v>
      </c>
      <c r="AE72" s="116">
        <f>+SUM(D72,L72,AD72)</f>
        <v>3177413</v>
      </c>
      <c r="AF72" s="116">
        <f>+SUM(AG72,AL72)</f>
        <v>63686</v>
      </c>
      <c r="AG72" s="116">
        <f>+SUM(AH72:AK72)</f>
        <v>63686</v>
      </c>
      <c r="AH72" s="116">
        <v>0</v>
      </c>
      <c r="AI72" s="116">
        <v>61534</v>
      </c>
      <c r="AJ72" s="116">
        <v>0</v>
      </c>
      <c r="AK72" s="116">
        <v>2152</v>
      </c>
      <c r="AL72" s="116">
        <v>0</v>
      </c>
      <c r="AM72" s="116"/>
      <c r="AN72" s="116">
        <f>+SUM(AO72,AT72,AX72,AY72,BE72)</f>
        <v>360136</v>
      </c>
      <c r="AO72" s="116">
        <f>+SUM(AP72:AS72)</f>
        <v>17088</v>
      </c>
      <c r="AP72" s="116">
        <v>17088</v>
      </c>
      <c r="AQ72" s="116">
        <v>0</v>
      </c>
      <c r="AR72" s="116">
        <v>0</v>
      </c>
      <c r="AS72" s="116">
        <v>0</v>
      </c>
      <c r="AT72" s="116">
        <f>+SUM(AU72:AW72)</f>
        <v>95735</v>
      </c>
      <c r="AU72" s="116">
        <v>403</v>
      </c>
      <c r="AV72" s="116">
        <v>95332</v>
      </c>
      <c r="AW72" s="116">
        <v>0</v>
      </c>
      <c r="AX72" s="116">
        <v>0</v>
      </c>
      <c r="AY72" s="116">
        <f>+SUM(AZ72:BC72)</f>
        <v>247313</v>
      </c>
      <c r="AZ72" s="116">
        <v>11364</v>
      </c>
      <c r="BA72" s="116">
        <v>232510</v>
      </c>
      <c r="BB72" s="116">
        <v>0</v>
      </c>
      <c r="BC72" s="116">
        <v>3439</v>
      </c>
      <c r="BD72" s="116"/>
      <c r="BE72" s="116">
        <v>0</v>
      </c>
      <c r="BF72" s="116">
        <v>3313</v>
      </c>
      <c r="BG72" s="116">
        <f>+SUM(BF72,AN72,AF72)</f>
        <v>427135</v>
      </c>
      <c r="BH72" s="116">
        <f>SUM(D72,AF72)</f>
        <v>63686</v>
      </c>
      <c r="BI72" s="116">
        <f>SUM(E72,AG72)</f>
        <v>63686</v>
      </c>
      <c r="BJ72" s="116">
        <f>SUM(F72,AH72)</f>
        <v>0</v>
      </c>
      <c r="BK72" s="116">
        <f>SUM(G72,AI72)</f>
        <v>61534</v>
      </c>
      <c r="BL72" s="116">
        <f>SUM(H72,AJ72)</f>
        <v>0</v>
      </c>
      <c r="BM72" s="116">
        <f>SUM(I72,AK72)</f>
        <v>2152</v>
      </c>
      <c r="BN72" s="116">
        <f>SUM(J72,AL72)</f>
        <v>0</v>
      </c>
      <c r="BO72" s="116">
        <f>SUM(K72,AM72)</f>
        <v>0</v>
      </c>
      <c r="BP72" s="116">
        <f>SUM(L72,AN72)</f>
        <v>3472684</v>
      </c>
      <c r="BQ72" s="116">
        <f>SUM(M72,AO72)</f>
        <v>263098</v>
      </c>
      <c r="BR72" s="116">
        <f>SUM(N72,AP72)</f>
        <v>197676</v>
      </c>
      <c r="BS72" s="116">
        <f>SUM(O72,AQ72)</f>
        <v>21807</v>
      </c>
      <c r="BT72" s="116">
        <f>SUM(P72,AR72)</f>
        <v>43615</v>
      </c>
      <c r="BU72" s="116">
        <f>SUM(Q72,AS72)</f>
        <v>0</v>
      </c>
      <c r="BV72" s="116">
        <f>SUM(R72,AT72)</f>
        <v>890374</v>
      </c>
      <c r="BW72" s="116">
        <f>SUM(S72,AU72)</f>
        <v>9735</v>
      </c>
      <c r="BX72" s="116">
        <f>SUM(T72,AV72)</f>
        <v>880639</v>
      </c>
      <c r="BY72" s="116">
        <f>SUM(U72,AW72)</f>
        <v>0</v>
      </c>
      <c r="BZ72" s="116">
        <f>SUM(V72,AX72)</f>
        <v>0</v>
      </c>
      <c r="CA72" s="116">
        <f>SUM(W72,AY72)</f>
        <v>2319212</v>
      </c>
      <c r="CB72" s="116">
        <f>SUM(X72,AZ72)</f>
        <v>923679</v>
      </c>
      <c r="CC72" s="116">
        <f>SUM(Y72,BA72)</f>
        <v>1307272</v>
      </c>
      <c r="CD72" s="116">
        <f>SUM(Z72,BB72)</f>
        <v>49788</v>
      </c>
      <c r="CE72" s="116">
        <f>SUM(AA72,BC72)</f>
        <v>38473</v>
      </c>
      <c r="CF72" s="116">
        <f>SUM(AB72,BD72)</f>
        <v>0</v>
      </c>
      <c r="CG72" s="116">
        <f>SUM(AC72,BE72)</f>
        <v>0</v>
      </c>
      <c r="CH72" s="116">
        <f>SUM(AD72,BF72)</f>
        <v>68178</v>
      </c>
      <c r="CI72" s="116">
        <f>SUM(AE72,BG72)</f>
        <v>3604548</v>
      </c>
    </row>
    <row r="73" spans="1:87" ht="13.5" customHeight="1" x14ac:dyDescent="0.2">
      <c r="A73" s="114" t="s">
        <v>13</v>
      </c>
      <c r="B73" s="115" t="s">
        <v>392</v>
      </c>
      <c r="C73" s="114" t="s">
        <v>393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0</v>
      </c>
      <c r="M73" s="116">
        <f>+SUM(N73:Q73)</f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f>+SUM(S73:U73)</f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f>+SUM(X73:AA73)</f>
        <v>0</v>
      </c>
      <c r="X73" s="116">
        <v>0</v>
      </c>
      <c r="Y73" s="116">
        <v>0</v>
      </c>
      <c r="Z73" s="116">
        <v>0</v>
      </c>
      <c r="AA73" s="116">
        <v>0</v>
      </c>
      <c r="AB73" s="116"/>
      <c r="AC73" s="116">
        <v>0</v>
      </c>
      <c r="AD73" s="116">
        <v>0</v>
      </c>
      <c r="AE73" s="116">
        <f>+SUM(D73,L73,AD73)</f>
        <v>0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44249</v>
      </c>
      <c r="AO73" s="116">
        <f>+SUM(AP73:AS73)</f>
        <v>35582</v>
      </c>
      <c r="AP73" s="116">
        <v>20173</v>
      </c>
      <c r="AQ73" s="116">
        <v>0</v>
      </c>
      <c r="AR73" s="116">
        <v>15409</v>
      </c>
      <c r="AS73" s="116">
        <v>0</v>
      </c>
      <c r="AT73" s="116">
        <f>+SUM(AU73:AW73)</f>
        <v>8667</v>
      </c>
      <c r="AU73" s="116">
        <v>0</v>
      </c>
      <c r="AV73" s="116">
        <v>8667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/>
      <c r="BE73" s="116">
        <v>0</v>
      </c>
      <c r="BF73" s="116">
        <v>45087</v>
      </c>
      <c r="BG73" s="116">
        <f>+SUM(BF73,AN73,AF73)</f>
        <v>89336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44249</v>
      </c>
      <c r="BQ73" s="116">
        <f>SUM(M73,AO73)</f>
        <v>35582</v>
      </c>
      <c r="BR73" s="116">
        <f>SUM(N73,AP73)</f>
        <v>20173</v>
      </c>
      <c r="BS73" s="116">
        <f>SUM(O73,AQ73)</f>
        <v>0</v>
      </c>
      <c r="BT73" s="116">
        <f>SUM(P73,AR73)</f>
        <v>15409</v>
      </c>
      <c r="BU73" s="116">
        <f>SUM(Q73,AS73)</f>
        <v>0</v>
      </c>
      <c r="BV73" s="116">
        <f>SUM(R73,AT73)</f>
        <v>8667</v>
      </c>
      <c r="BW73" s="116">
        <f>SUM(S73,AU73)</f>
        <v>0</v>
      </c>
      <c r="BX73" s="116">
        <f>SUM(T73,AV73)</f>
        <v>8667</v>
      </c>
      <c r="BY73" s="116">
        <f>SUM(U73,AW73)</f>
        <v>0</v>
      </c>
      <c r="BZ73" s="116">
        <f>SUM(V73,AX73)</f>
        <v>0</v>
      </c>
      <c r="CA73" s="116">
        <f>SUM(W73,AY73)</f>
        <v>0</v>
      </c>
      <c r="CB73" s="116">
        <f>SUM(X73,AZ73)</f>
        <v>0</v>
      </c>
      <c r="CC73" s="116">
        <f>SUM(Y73,BA73)</f>
        <v>0</v>
      </c>
      <c r="CD73" s="116">
        <f>SUM(Z73,BB73)</f>
        <v>0</v>
      </c>
      <c r="CE73" s="116">
        <f>SUM(AA73,BC73)</f>
        <v>0</v>
      </c>
      <c r="CF73" s="116">
        <f>SUM(AB73,BD73)</f>
        <v>0</v>
      </c>
      <c r="CG73" s="116">
        <f>SUM(AC73,BE73)</f>
        <v>0</v>
      </c>
      <c r="CH73" s="116">
        <f>SUM(AD73,BF73)</f>
        <v>45087</v>
      </c>
      <c r="CI73" s="116">
        <f>SUM(AE73,BG73)</f>
        <v>89336</v>
      </c>
    </row>
    <row r="74" spans="1:87" ht="13.5" customHeight="1" x14ac:dyDescent="0.2">
      <c r="A74" s="114" t="s">
        <v>13</v>
      </c>
      <c r="B74" s="115" t="s">
        <v>471</v>
      </c>
      <c r="C74" s="114" t="s">
        <v>472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0</v>
      </c>
      <c r="M74" s="116">
        <f>+SUM(N74:Q74)</f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f>+SUM(S74:U74)</f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f>+SUM(X74:AA74)</f>
        <v>0</v>
      </c>
      <c r="X74" s="116">
        <v>0</v>
      </c>
      <c r="Y74" s="116">
        <v>0</v>
      </c>
      <c r="Z74" s="116">
        <v>0</v>
      </c>
      <c r="AA74" s="116">
        <v>0</v>
      </c>
      <c r="AB74" s="116"/>
      <c r="AC74" s="116">
        <v>0</v>
      </c>
      <c r="AD74" s="116">
        <v>0</v>
      </c>
      <c r="AE74" s="116">
        <f>+SUM(D74,L74,AD74)</f>
        <v>0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66499</v>
      </c>
      <c r="AO74" s="116">
        <f>+SUM(AP74:AS74)</f>
        <v>17017</v>
      </c>
      <c r="AP74" s="116">
        <v>17017</v>
      </c>
      <c r="AQ74" s="116">
        <v>0</v>
      </c>
      <c r="AR74" s="116">
        <v>0</v>
      </c>
      <c r="AS74" s="116">
        <v>0</v>
      </c>
      <c r="AT74" s="116">
        <f>+SUM(AU74:AW74)</f>
        <v>28679</v>
      </c>
      <c r="AU74" s="116">
        <v>0</v>
      </c>
      <c r="AV74" s="116">
        <v>28679</v>
      </c>
      <c r="AW74" s="116">
        <v>0</v>
      </c>
      <c r="AX74" s="116">
        <v>0</v>
      </c>
      <c r="AY74" s="116">
        <f>+SUM(AZ74:BC74)</f>
        <v>20803</v>
      </c>
      <c r="AZ74" s="116">
        <v>13768</v>
      </c>
      <c r="BA74" s="116">
        <v>4763</v>
      </c>
      <c r="BB74" s="116">
        <v>2272</v>
      </c>
      <c r="BC74" s="116">
        <v>0</v>
      </c>
      <c r="BD74" s="116"/>
      <c r="BE74" s="116">
        <v>0</v>
      </c>
      <c r="BF74" s="116">
        <v>58955</v>
      </c>
      <c r="BG74" s="116">
        <f>+SUM(BF74,AN74,AF74)</f>
        <v>125454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66499</v>
      </c>
      <c r="BQ74" s="116">
        <f>SUM(M74,AO74)</f>
        <v>17017</v>
      </c>
      <c r="BR74" s="116">
        <f>SUM(N74,AP74)</f>
        <v>17017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28679</v>
      </c>
      <c r="BW74" s="116">
        <f>SUM(S74,AU74)</f>
        <v>0</v>
      </c>
      <c r="BX74" s="116">
        <f>SUM(T74,AV74)</f>
        <v>28679</v>
      </c>
      <c r="BY74" s="116">
        <f>SUM(U74,AW74)</f>
        <v>0</v>
      </c>
      <c r="BZ74" s="116">
        <f>SUM(V74,AX74)</f>
        <v>0</v>
      </c>
      <c r="CA74" s="116">
        <f>SUM(W74,AY74)</f>
        <v>20803</v>
      </c>
      <c r="CB74" s="116">
        <f>SUM(X74,AZ74)</f>
        <v>13768</v>
      </c>
      <c r="CC74" s="116">
        <f>SUM(Y74,BA74)</f>
        <v>4763</v>
      </c>
      <c r="CD74" s="116">
        <f>SUM(Z74,BB74)</f>
        <v>2272</v>
      </c>
      <c r="CE74" s="116">
        <f>SUM(AA74,BC74)</f>
        <v>0</v>
      </c>
      <c r="CF74" s="116">
        <f>SUM(AB74,BD74)</f>
        <v>0</v>
      </c>
      <c r="CG74" s="116">
        <f>SUM(AC74,BE74)</f>
        <v>0</v>
      </c>
      <c r="CH74" s="116">
        <f>SUM(AD74,BF74)</f>
        <v>58955</v>
      </c>
      <c r="CI74" s="116">
        <f>SUM(AE74,BG74)</f>
        <v>125454</v>
      </c>
    </row>
    <row r="75" spans="1:87" ht="13.5" customHeight="1" x14ac:dyDescent="0.2">
      <c r="A75" s="114" t="s">
        <v>13</v>
      </c>
      <c r="B75" s="115" t="s">
        <v>372</v>
      </c>
      <c r="C75" s="114" t="s">
        <v>373</v>
      </c>
      <c r="D75" s="116">
        <f>+SUM(E75,J75)</f>
        <v>0</v>
      </c>
      <c r="E75" s="116">
        <f>+SUM(F75:I75)</f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/>
      <c r="L75" s="116">
        <f>+SUM(M75,R75,V75,W75,AC75)</f>
        <v>0</v>
      </c>
      <c r="M75" s="116">
        <f>+SUM(N75:Q75)</f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f>+SUM(S75:U75)</f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f>+SUM(X75:AA75)</f>
        <v>0</v>
      </c>
      <c r="X75" s="116">
        <v>0</v>
      </c>
      <c r="Y75" s="116">
        <v>0</v>
      </c>
      <c r="Z75" s="116">
        <v>0</v>
      </c>
      <c r="AA75" s="116">
        <v>0</v>
      </c>
      <c r="AB75" s="116"/>
      <c r="AC75" s="116">
        <v>0</v>
      </c>
      <c r="AD75" s="116">
        <v>0</v>
      </c>
      <c r="AE75" s="116">
        <f>+SUM(D75,L75,AD75)</f>
        <v>0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304209</v>
      </c>
      <c r="AO75" s="116">
        <f>+SUM(AP75:AS75)</f>
        <v>85559</v>
      </c>
      <c r="AP75" s="116">
        <v>66721</v>
      </c>
      <c r="AQ75" s="116">
        <v>0</v>
      </c>
      <c r="AR75" s="116">
        <v>18838</v>
      </c>
      <c r="AS75" s="116">
        <v>0</v>
      </c>
      <c r="AT75" s="116">
        <f>+SUM(AU75:AW75)</f>
        <v>175680</v>
      </c>
      <c r="AU75" s="116">
        <v>0</v>
      </c>
      <c r="AV75" s="116">
        <v>175680</v>
      </c>
      <c r="AW75" s="116">
        <v>0</v>
      </c>
      <c r="AX75" s="116">
        <v>0</v>
      </c>
      <c r="AY75" s="116">
        <f>+SUM(AZ75:BC75)</f>
        <v>42970</v>
      </c>
      <c r="AZ75" s="116">
        <v>0</v>
      </c>
      <c r="BA75" s="116">
        <v>38728</v>
      </c>
      <c r="BB75" s="116">
        <v>4242</v>
      </c>
      <c r="BC75" s="116">
        <v>0</v>
      </c>
      <c r="BD75" s="116"/>
      <c r="BE75" s="116">
        <v>0</v>
      </c>
      <c r="BF75" s="116">
        <v>36995</v>
      </c>
      <c r="BG75" s="116">
        <f>+SUM(BF75,AN75,AF75)</f>
        <v>341204</v>
      </c>
      <c r="BH75" s="116">
        <f>SUM(D75,AF75)</f>
        <v>0</v>
      </c>
      <c r="BI75" s="116">
        <f>SUM(E75,AG75)</f>
        <v>0</v>
      </c>
      <c r="BJ75" s="116">
        <f>SUM(F75,AH75)</f>
        <v>0</v>
      </c>
      <c r="BK75" s="116">
        <f>SUM(G75,AI75)</f>
        <v>0</v>
      </c>
      <c r="BL75" s="116">
        <f>SUM(H75,AJ75)</f>
        <v>0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304209</v>
      </c>
      <c r="BQ75" s="116">
        <f>SUM(M75,AO75)</f>
        <v>85559</v>
      </c>
      <c r="BR75" s="116">
        <f>SUM(N75,AP75)</f>
        <v>66721</v>
      </c>
      <c r="BS75" s="116">
        <f>SUM(O75,AQ75)</f>
        <v>0</v>
      </c>
      <c r="BT75" s="116">
        <f>SUM(P75,AR75)</f>
        <v>18838</v>
      </c>
      <c r="BU75" s="116">
        <f>SUM(Q75,AS75)</f>
        <v>0</v>
      </c>
      <c r="BV75" s="116">
        <f>SUM(R75,AT75)</f>
        <v>175680</v>
      </c>
      <c r="BW75" s="116">
        <f>SUM(S75,AU75)</f>
        <v>0</v>
      </c>
      <c r="BX75" s="116">
        <f>SUM(T75,AV75)</f>
        <v>175680</v>
      </c>
      <c r="BY75" s="116">
        <f>SUM(U75,AW75)</f>
        <v>0</v>
      </c>
      <c r="BZ75" s="116">
        <f>SUM(V75,AX75)</f>
        <v>0</v>
      </c>
      <c r="CA75" s="116">
        <f>SUM(W75,AY75)</f>
        <v>42970</v>
      </c>
      <c r="CB75" s="116">
        <f>SUM(X75,AZ75)</f>
        <v>0</v>
      </c>
      <c r="CC75" s="116">
        <f>SUM(Y75,BA75)</f>
        <v>38728</v>
      </c>
      <c r="CD75" s="116">
        <f>SUM(Z75,BB75)</f>
        <v>4242</v>
      </c>
      <c r="CE75" s="116">
        <f>SUM(AA75,BC75)</f>
        <v>0</v>
      </c>
      <c r="CF75" s="116">
        <f>SUM(AB75,BD75)</f>
        <v>0</v>
      </c>
      <c r="CG75" s="116">
        <f>SUM(AC75,BE75)</f>
        <v>0</v>
      </c>
      <c r="CH75" s="116">
        <f>SUM(AD75,BF75)</f>
        <v>36995</v>
      </c>
      <c r="CI75" s="116">
        <f>SUM(AE75,BG75)</f>
        <v>341204</v>
      </c>
    </row>
    <row r="76" spans="1:87" ht="13.5" customHeight="1" x14ac:dyDescent="0.2">
      <c r="A76" s="114" t="s">
        <v>13</v>
      </c>
      <c r="B76" s="115" t="s">
        <v>398</v>
      </c>
      <c r="C76" s="114" t="s">
        <v>399</v>
      </c>
      <c r="D76" s="116">
        <f>+SUM(E76,J76)</f>
        <v>2467760</v>
      </c>
      <c r="E76" s="116">
        <f>+SUM(F76:I76)</f>
        <v>2467760</v>
      </c>
      <c r="F76" s="116">
        <v>0</v>
      </c>
      <c r="G76" s="116">
        <v>2467760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2621317</v>
      </c>
      <c r="M76" s="116">
        <f>+SUM(N76:Q76)</f>
        <v>94336</v>
      </c>
      <c r="N76" s="116">
        <v>94336</v>
      </c>
      <c r="O76" s="116">
        <v>0</v>
      </c>
      <c r="P76" s="116">
        <v>0</v>
      </c>
      <c r="Q76" s="116">
        <v>0</v>
      </c>
      <c r="R76" s="116">
        <f>+SUM(S76:U76)</f>
        <v>1060260</v>
      </c>
      <c r="S76" s="116">
        <v>0</v>
      </c>
      <c r="T76" s="116">
        <v>1060260</v>
      </c>
      <c r="U76" s="116">
        <v>0</v>
      </c>
      <c r="V76" s="116">
        <v>0</v>
      </c>
      <c r="W76" s="116">
        <f>+SUM(X76:AA76)</f>
        <v>1466721</v>
      </c>
      <c r="X76" s="116">
        <v>0</v>
      </c>
      <c r="Y76" s="116">
        <v>907916</v>
      </c>
      <c r="Z76" s="116">
        <v>532559</v>
      </c>
      <c r="AA76" s="116">
        <v>26246</v>
      </c>
      <c r="AB76" s="116"/>
      <c r="AC76" s="116">
        <v>0</v>
      </c>
      <c r="AD76" s="116">
        <v>747992</v>
      </c>
      <c r="AE76" s="116">
        <f>+SUM(D76,L76,AD76)</f>
        <v>5837069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0</v>
      </c>
      <c r="AO76" s="116">
        <f>+SUM(AP76:AS76)</f>
        <v>0</v>
      </c>
      <c r="AP76" s="116">
        <v>0</v>
      </c>
      <c r="AQ76" s="116">
        <v>0</v>
      </c>
      <c r="AR76" s="116">
        <v>0</v>
      </c>
      <c r="AS76" s="116">
        <v>0</v>
      </c>
      <c r="AT76" s="116">
        <f>+SUM(AU76:AW76)</f>
        <v>0</v>
      </c>
      <c r="AU76" s="116">
        <v>0</v>
      </c>
      <c r="AV76" s="116">
        <v>0</v>
      </c>
      <c r="AW76" s="116">
        <v>0</v>
      </c>
      <c r="AX76" s="116">
        <v>0</v>
      </c>
      <c r="AY76" s="116">
        <f>+SUM(AZ76:BC76)</f>
        <v>0</v>
      </c>
      <c r="AZ76" s="116">
        <v>0</v>
      </c>
      <c r="BA76" s="116">
        <v>0</v>
      </c>
      <c r="BB76" s="116">
        <v>0</v>
      </c>
      <c r="BC76" s="116">
        <v>0</v>
      </c>
      <c r="BD76" s="116"/>
      <c r="BE76" s="116">
        <v>0</v>
      </c>
      <c r="BF76" s="116">
        <v>0</v>
      </c>
      <c r="BG76" s="116">
        <f>+SUM(BF76,AN76,AF76)</f>
        <v>0</v>
      </c>
      <c r="BH76" s="116">
        <f>SUM(D76,AF76)</f>
        <v>2467760</v>
      </c>
      <c r="BI76" s="116">
        <f>SUM(E76,AG76)</f>
        <v>2467760</v>
      </c>
      <c r="BJ76" s="116">
        <f>SUM(F76,AH76)</f>
        <v>0</v>
      </c>
      <c r="BK76" s="116">
        <f>SUM(G76,AI76)</f>
        <v>2467760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2621317</v>
      </c>
      <c r="BQ76" s="116">
        <f>SUM(M76,AO76)</f>
        <v>94336</v>
      </c>
      <c r="BR76" s="116">
        <f>SUM(N76,AP76)</f>
        <v>94336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1060260</v>
      </c>
      <c r="BW76" s="116">
        <f>SUM(S76,AU76)</f>
        <v>0</v>
      </c>
      <c r="BX76" s="116">
        <f>SUM(T76,AV76)</f>
        <v>1060260</v>
      </c>
      <c r="BY76" s="116">
        <f>SUM(U76,AW76)</f>
        <v>0</v>
      </c>
      <c r="BZ76" s="116">
        <f>SUM(V76,AX76)</f>
        <v>0</v>
      </c>
      <c r="CA76" s="116">
        <f>SUM(W76,AY76)</f>
        <v>1466721</v>
      </c>
      <c r="CB76" s="116">
        <f>SUM(X76,AZ76)</f>
        <v>0</v>
      </c>
      <c r="CC76" s="116">
        <f>SUM(Y76,BA76)</f>
        <v>907916</v>
      </c>
      <c r="CD76" s="116">
        <f>SUM(Z76,BB76)</f>
        <v>532559</v>
      </c>
      <c r="CE76" s="116">
        <f>SUM(AA76,BC76)</f>
        <v>26246</v>
      </c>
      <c r="CF76" s="116">
        <f>SUM(AB76,BD76)</f>
        <v>0</v>
      </c>
      <c r="CG76" s="116">
        <f>SUM(AC76,BE76)</f>
        <v>0</v>
      </c>
      <c r="CH76" s="116">
        <f>SUM(AD76,BF76)</f>
        <v>747992</v>
      </c>
      <c r="CI76" s="116">
        <f>SUM(AE76,BG76)</f>
        <v>5837069</v>
      </c>
    </row>
    <row r="77" spans="1:87" ht="13.5" customHeight="1" x14ac:dyDescent="0.2">
      <c r="A77" s="114" t="s">
        <v>13</v>
      </c>
      <c r="B77" s="115" t="s">
        <v>364</v>
      </c>
      <c r="C77" s="114" t="s">
        <v>365</v>
      </c>
      <c r="D77" s="116">
        <f>+SUM(E77,J77)</f>
        <v>0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/>
      <c r="L77" s="116">
        <f>+SUM(M77,R77,V77,W77,AC77)</f>
        <v>0</v>
      </c>
      <c r="M77" s="116">
        <f>+SUM(N77:Q77)</f>
        <v>0</v>
      </c>
      <c r="N77" s="116">
        <v>0</v>
      </c>
      <c r="O77" s="116">
        <v>0</v>
      </c>
      <c r="P77" s="116">
        <v>0</v>
      </c>
      <c r="Q77" s="116">
        <v>0</v>
      </c>
      <c r="R77" s="116">
        <f>+SUM(S77:U77)</f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f>+SUM(X77:AA77)</f>
        <v>0</v>
      </c>
      <c r="X77" s="116">
        <v>0</v>
      </c>
      <c r="Y77" s="116">
        <v>0</v>
      </c>
      <c r="Z77" s="116">
        <v>0</v>
      </c>
      <c r="AA77" s="116">
        <v>0</v>
      </c>
      <c r="AB77" s="116"/>
      <c r="AC77" s="116">
        <v>0</v>
      </c>
      <c r="AD77" s="116">
        <v>0</v>
      </c>
      <c r="AE77" s="116">
        <f>+SUM(D77,L77,AD77)</f>
        <v>0</v>
      </c>
      <c r="AF77" s="116">
        <f>+SUM(AG77,AL77)</f>
        <v>7975</v>
      </c>
      <c r="AG77" s="116">
        <f>+SUM(AH77:AK77)</f>
        <v>7975</v>
      </c>
      <c r="AH77" s="116">
        <v>0</v>
      </c>
      <c r="AI77" s="116">
        <v>7975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245583</v>
      </c>
      <c r="AO77" s="116">
        <f>+SUM(AP77:AS77)</f>
        <v>50287</v>
      </c>
      <c r="AP77" s="116">
        <v>50287</v>
      </c>
      <c r="AQ77" s="116">
        <v>0</v>
      </c>
      <c r="AR77" s="116">
        <v>0</v>
      </c>
      <c r="AS77" s="116">
        <v>0</v>
      </c>
      <c r="AT77" s="116">
        <f>+SUM(AU77:AW77)</f>
        <v>115789</v>
      </c>
      <c r="AU77" s="116">
        <v>0</v>
      </c>
      <c r="AV77" s="116">
        <v>115789</v>
      </c>
      <c r="AW77" s="116">
        <v>0</v>
      </c>
      <c r="AX77" s="116">
        <v>0</v>
      </c>
      <c r="AY77" s="116">
        <f>+SUM(AZ77:BC77)</f>
        <v>79507</v>
      </c>
      <c r="AZ77" s="116">
        <v>0</v>
      </c>
      <c r="BA77" s="116">
        <v>39991</v>
      </c>
      <c r="BB77" s="116">
        <v>39516</v>
      </c>
      <c r="BC77" s="116">
        <v>0</v>
      </c>
      <c r="BD77" s="116"/>
      <c r="BE77" s="116">
        <v>0</v>
      </c>
      <c r="BF77" s="116">
        <v>31498</v>
      </c>
      <c r="BG77" s="116">
        <f>+SUM(BF77,AN77,AF77)</f>
        <v>285056</v>
      </c>
      <c r="BH77" s="116">
        <f>SUM(D77,AF77)</f>
        <v>7975</v>
      </c>
      <c r="BI77" s="116">
        <f>SUM(E77,AG77)</f>
        <v>7975</v>
      </c>
      <c r="BJ77" s="116">
        <f>SUM(F77,AH77)</f>
        <v>0</v>
      </c>
      <c r="BK77" s="116">
        <f>SUM(G77,AI77)</f>
        <v>7975</v>
      </c>
      <c r="BL77" s="116">
        <f>SUM(H77,AJ77)</f>
        <v>0</v>
      </c>
      <c r="BM77" s="116">
        <f>SUM(I77,AK77)</f>
        <v>0</v>
      </c>
      <c r="BN77" s="116">
        <f>SUM(J77,AL77)</f>
        <v>0</v>
      </c>
      <c r="BO77" s="116">
        <f>SUM(K77,AM77)</f>
        <v>0</v>
      </c>
      <c r="BP77" s="116">
        <f>SUM(L77,AN77)</f>
        <v>245583</v>
      </c>
      <c r="BQ77" s="116">
        <f>SUM(M77,AO77)</f>
        <v>50287</v>
      </c>
      <c r="BR77" s="116">
        <f>SUM(N77,AP77)</f>
        <v>50287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115789</v>
      </c>
      <c r="BW77" s="116">
        <f>SUM(S77,AU77)</f>
        <v>0</v>
      </c>
      <c r="BX77" s="116">
        <f>SUM(T77,AV77)</f>
        <v>115789</v>
      </c>
      <c r="BY77" s="116">
        <f>SUM(U77,AW77)</f>
        <v>0</v>
      </c>
      <c r="BZ77" s="116">
        <f>SUM(V77,AX77)</f>
        <v>0</v>
      </c>
      <c r="CA77" s="116">
        <f>SUM(W77,AY77)</f>
        <v>79507</v>
      </c>
      <c r="CB77" s="116">
        <f>SUM(X77,AZ77)</f>
        <v>0</v>
      </c>
      <c r="CC77" s="116">
        <f>SUM(Y77,BA77)</f>
        <v>39991</v>
      </c>
      <c r="CD77" s="116">
        <f>SUM(Z77,BB77)</f>
        <v>39516</v>
      </c>
      <c r="CE77" s="116">
        <f>SUM(AA77,BC77)</f>
        <v>0</v>
      </c>
      <c r="CF77" s="116">
        <f>SUM(AB77,BD77)</f>
        <v>0</v>
      </c>
      <c r="CG77" s="116">
        <f>SUM(AC77,BE77)</f>
        <v>0</v>
      </c>
      <c r="CH77" s="116">
        <f>SUM(AD77,BF77)</f>
        <v>31498</v>
      </c>
      <c r="CI77" s="116">
        <f>SUM(AE77,BG77)</f>
        <v>285056</v>
      </c>
    </row>
    <row r="78" spans="1:87" ht="13.5" customHeight="1" x14ac:dyDescent="0.2">
      <c r="A78" s="114" t="s">
        <v>13</v>
      </c>
      <c r="B78" s="115" t="s">
        <v>388</v>
      </c>
      <c r="C78" s="114" t="s">
        <v>389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0</v>
      </c>
      <c r="M78" s="116">
        <f>+SUM(N78:Q78)</f>
        <v>0</v>
      </c>
      <c r="N78" s="116">
        <v>0</v>
      </c>
      <c r="O78" s="116">
        <v>0</v>
      </c>
      <c r="P78" s="116">
        <v>0</v>
      </c>
      <c r="Q78" s="116">
        <v>0</v>
      </c>
      <c r="R78" s="116">
        <f>+SUM(S78:U78)</f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f>+SUM(X78:AA78)</f>
        <v>0</v>
      </c>
      <c r="X78" s="116">
        <v>0</v>
      </c>
      <c r="Y78" s="116">
        <v>0</v>
      </c>
      <c r="Z78" s="116">
        <v>0</v>
      </c>
      <c r="AA78" s="116">
        <v>0</v>
      </c>
      <c r="AB78" s="116"/>
      <c r="AC78" s="116">
        <v>0</v>
      </c>
      <c r="AD78" s="116">
        <v>0</v>
      </c>
      <c r="AE78" s="116">
        <f>+SUM(D78,L78,AD78)</f>
        <v>0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166587</v>
      </c>
      <c r="AO78" s="116">
        <f>+SUM(AP78:AS78)</f>
        <v>30149</v>
      </c>
      <c r="AP78" s="116">
        <v>30149</v>
      </c>
      <c r="AQ78" s="116">
        <v>0</v>
      </c>
      <c r="AR78" s="116">
        <v>0</v>
      </c>
      <c r="AS78" s="116">
        <v>0</v>
      </c>
      <c r="AT78" s="116">
        <f>+SUM(AU78:AW78)</f>
        <v>45503</v>
      </c>
      <c r="AU78" s="116">
        <v>0</v>
      </c>
      <c r="AV78" s="116">
        <v>45503</v>
      </c>
      <c r="AW78" s="116">
        <v>0</v>
      </c>
      <c r="AX78" s="116">
        <v>0</v>
      </c>
      <c r="AY78" s="116">
        <f>+SUM(AZ78:BC78)</f>
        <v>90935</v>
      </c>
      <c r="AZ78" s="116">
        <v>0</v>
      </c>
      <c r="BA78" s="116">
        <v>90935</v>
      </c>
      <c r="BB78" s="116">
        <v>0</v>
      </c>
      <c r="BC78" s="116">
        <v>0</v>
      </c>
      <c r="BD78" s="116"/>
      <c r="BE78" s="116">
        <v>0</v>
      </c>
      <c r="BF78" s="116">
        <v>108606</v>
      </c>
      <c r="BG78" s="116">
        <f>+SUM(BF78,AN78,AF78)</f>
        <v>275193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166587</v>
      </c>
      <c r="BQ78" s="116">
        <f>SUM(M78,AO78)</f>
        <v>30149</v>
      </c>
      <c r="BR78" s="116">
        <f>SUM(N78,AP78)</f>
        <v>30149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45503</v>
      </c>
      <c r="BW78" s="116">
        <f>SUM(S78,AU78)</f>
        <v>0</v>
      </c>
      <c r="BX78" s="116">
        <f>SUM(T78,AV78)</f>
        <v>45503</v>
      </c>
      <c r="BY78" s="116">
        <f>SUM(U78,AW78)</f>
        <v>0</v>
      </c>
      <c r="BZ78" s="116">
        <f>SUM(V78,AX78)</f>
        <v>0</v>
      </c>
      <c r="CA78" s="116">
        <f>SUM(W78,AY78)</f>
        <v>90935</v>
      </c>
      <c r="CB78" s="116">
        <f>SUM(X78,AZ78)</f>
        <v>0</v>
      </c>
      <c r="CC78" s="116">
        <f>SUM(Y78,BA78)</f>
        <v>90935</v>
      </c>
      <c r="CD78" s="116">
        <f>SUM(Z78,BB78)</f>
        <v>0</v>
      </c>
      <c r="CE78" s="116">
        <f>SUM(AA78,BC78)</f>
        <v>0</v>
      </c>
      <c r="CF78" s="116">
        <f>SUM(AB78,BD78)</f>
        <v>0</v>
      </c>
      <c r="CG78" s="116">
        <f>SUM(AC78,BE78)</f>
        <v>0</v>
      </c>
      <c r="CH78" s="116">
        <f>SUM(AD78,BF78)</f>
        <v>108606</v>
      </c>
      <c r="CI78" s="116">
        <f>SUM(AE78,BG78)</f>
        <v>275193</v>
      </c>
    </row>
    <row r="79" spans="1:87" ht="13.5" customHeight="1" x14ac:dyDescent="0.2">
      <c r="A79" s="114" t="s">
        <v>13</v>
      </c>
      <c r="B79" s="115" t="s">
        <v>416</v>
      </c>
      <c r="C79" s="114" t="s">
        <v>440</v>
      </c>
      <c r="D79" s="116">
        <f>+SUM(E79,J79)</f>
        <v>0</v>
      </c>
      <c r="E79" s="116">
        <f>+SUM(F79:I79)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/>
      <c r="L79" s="116">
        <f>+SUM(M79,R79,V79,W79,AC79)</f>
        <v>0</v>
      </c>
      <c r="M79" s="116">
        <f>+SUM(N79:Q79)</f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f>+SUM(S79:U79)</f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f>+SUM(X79:AA79)</f>
        <v>0</v>
      </c>
      <c r="X79" s="116">
        <v>0</v>
      </c>
      <c r="Y79" s="116">
        <v>0</v>
      </c>
      <c r="Z79" s="116">
        <v>0</v>
      </c>
      <c r="AA79" s="116">
        <v>0</v>
      </c>
      <c r="AB79" s="116"/>
      <c r="AC79" s="116">
        <v>0</v>
      </c>
      <c r="AD79" s="116">
        <v>0</v>
      </c>
      <c r="AE79" s="116">
        <f>+SUM(D79,L79,AD79)</f>
        <v>0</v>
      </c>
      <c r="AF79" s="116">
        <f>+SUM(AG79,AL79)</f>
        <v>10285</v>
      </c>
      <c r="AG79" s="116">
        <f>+SUM(AH79:AK79)</f>
        <v>10285</v>
      </c>
      <c r="AH79" s="116">
        <v>0</v>
      </c>
      <c r="AI79" s="116">
        <v>10285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60563</v>
      </c>
      <c r="AO79" s="116">
        <f>+SUM(AP79:AS79)</f>
        <v>0</v>
      </c>
      <c r="AP79" s="116">
        <v>0</v>
      </c>
      <c r="AQ79" s="116">
        <v>0</v>
      </c>
      <c r="AR79" s="116">
        <v>0</v>
      </c>
      <c r="AS79" s="116">
        <v>0</v>
      </c>
      <c r="AT79" s="116">
        <f>+SUM(AU79:AW79)</f>
        <v>12904</v>
      </c>
      <c r="AU79" s="116">
        <v>0</v>
      </c>
      <c r="AV79" s="116">
        <v>12904</v>
      </c>
      <c r="AW79" s="116">
        <v>0</v>
      </c>
      <c r="AX79" s="116">
        <v>0</v>
      </c>
      <c r="AY79" s="116">
        <f>+SUM(AZ79:BC79)</f>
        <v>47659</v>
      </c>
      <c r="AZ79" s="116">
        <v>10617</v>
      </c>
      <c r="BA79" s="116">
        <v>32340</v>
      </c>
      <c r="BB79" s="116">
        <v>0</v>
      </c>
      <c r="BC79" s="116">
        <v>4702</v>
      </c>
      <c r="BD79" s="116"/>
      <c r="BE79" s="116">
        <v>0</v>
      </c>
      <c r="BF79" s="116">
        <v>70892</v>
      </c>
      <c r="BG79" s="116">
        <f>+SUM(BF79,AN79,AF79)</f>
        <v>141740</v>
      </c>
      <c r="BH79" s="116">
        <f>SUM(D79,AF79)</f>
        <v>10285</v>
      </c>
      <c r="BI79" s="116">
        <f>SUM(E79,AG79)</f>
        <v>10285</v>
      </c>
      <c r="BJ79" s="116">
        <f>SUM(F79,AH79)</f>
        <v>0</v>
      </c>
      <c r="BK79" s="116">
        <f>SUM(G79,AI79)</f>
        <v>10285</v>
      </c>
      <c r="BL79" s="116">
        <f>SUM(H79,AJ79)</f>
        <v>0</v>
      </c>
      <c r="BM79" s="116">
        <f>SUM(I79,AK79)</f>
        <v>0</v>
      </c>
      <c r="BN79" s="116">
        <f>SUM(J79,AL79)</f>
        <v>0</v>
      </c>
      <c r="BO79" s="116">
        <f>SUM(K79,AM79)</f>
        <v>0</v>
      </c>
      <c r="BP79" s="116">
        <f>SUM(L79,AN79)</f>
        <v>60563</v>
      </c>
      <c r="BQ79" s="116">
        <f>SUM(M79,AO79)</f>
        <v>0</v>
      </c>
      <c r="BR79" s="116">
        <f>SUM(N79,AP79)</f>
        <v>0</v>
      </c>
      <c r="BS79" s="116">
        <f>SUM(O79,AQ79)</f>
        <v>0</v>
      </c>
      <c r="BT79" s="116">
        <f>SUM(P79,AR79)</f>
        <v>0</v>
      </c>
      <c r="BU79" s="116">
        <f>SUM(Q79,AS79)</f>
        <v>0</v>
      </c>
      <c r="BV79" s="116">
        <f>SUM(R79,AT79)</f>
        <v>12904</v>
      </c>
      <c r="BW79" s="116">
        <f>SUM(S79,AU79)</f>
        <v>0</v>
      </c>
      <c r="BX79" s="116">
        <f>SUM(T79,AV79)</f>
        <v>12904</v>
      </c>
      <c r="BY79" s="116">
        <f>SUM(U79,AW79)</f>
        <v>0</v>
      </c>
      <c r="BZ79" s="116">
        <f>SUM(V79,AX79)</f>
        <v>0</v>
      </c>
      <c r="CA79" s="116">
        <f>SUM(W79,AY79)</f>
        <v>47659</v>
      </c>
      <c r="CB79" s="116">
        <f>SUM(X79,AZ79)</f>
        <v>10617</v>
      </c>
      <c r="CC79" s="116">
        <f>SUM(Y79,BA79)</f>
        <v>32340</v>
      </c>
      <c r="CD79" s="116">
        <f>SUM(Z79,BB79)</f>
        <v>0</v>
      </c>
      <c r="CE79" s="116">
        <f>SUM(AA79,BC79)</f>
        <v>4702</v>
      </c>
      <c r="CF79" s="116">
        <f>SUM(AB79,BD79)</f>
        <v>0</v>
      </c>
      <c r="CG79" s="116">
        <f>SUM(AC79,BE79)</f>
        <v>0</v>
      </c>
      <c r="CH79" s="116">
        <f>SUM(AD79,BF79)</f>
        <v>70892</v>
      </c>
      <c r="CI79" s="116">
        <f>SUM(AE79,BG79)</f>
        <v>141740</v>
      </c>
    </row>
    <row r="80" spans="1:87" ht="13.5" customHeight="1" x14ac:dyDescent="0.2">
      <c r="A80" s="114" t="s">
        <v>13</v>
      </c>
      <c r="B80" s="115" t="s">
        <v>453</v>
      </c>
      <c r="C80" s="114" t="s">
        <v>454</v>
      </c>
      <c r="D80" s="116">
        <f>+SUM(E80,J80)</f>
        <v>0</v>
      </c>
      <c r="E80" s="116">
        <f>+SUM(F80:I80)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/>
      <c r="L80" s="116">
        <f>+SUM(M80,R80,V80,W80,AC80)</f>
        <v>1253308</v>
      </c>
      <c r="M80" s="116">
        <f>+SUM(N80:Q80)</f>
        <v>77312</v>
      </c>
      <c r="N80" s="116">
        <v>33771</v>
      </c>
      <c r="O80" s="116">
        <v>0</v>
      </c>
      <c r="P80" s="116">
        <v>43541</v>
      </c>
      <c r="Q80" s="116">
        <v>0</v>
      </c>
      <c r="R80" s="116">
        <f>+SUM(S80:U80)</f>
        <v>35231</v>
      </c>
      <c r="S80" s="116">
        <v>0</v>
      </c>
      <c r="T80" s="116">
        <v>35231</v>
      </c>
      <c r="U80" s="116">
        <v>0</v>
      </c>
      <c r="V80" s="116">
        <v>0</v>
      </c>
      <c r="W80" s="116">
        <f>+SUM(X80:AA80)</f>
        <v>1140765</v>
      </c>
      <c r="X80" s="116">
        <v>0</v>
      </c>
      <c r="Y80" s="116">
        <v>1110400</v>
      </c>
      <c r="Z80" s="116">
        <v>12217</v>
      </c>
      <c r="AA80" s="116">
        <v>18148</v>
      </c>
      <c r="AB80" s="116"/>
      <c r="AC80" s="116">
        <v>0</v>
      </c>
      <c r="AD80" s="116">
        <v>74408</v>
      </c>
      <c r="AE80" s="116">
        <f>+SUM(D80,L80,AD80)</f>
        <v>1327716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/>
      <c r="AN80" s="116">
        <f>+SUM(AO80,AT80,AX80,AY80,BE80)</f>
        <v>227654</v>
      </c>
      <c r="AO80" s="116">
        <f>+SUM(AP80:AS80)</f>
        <v>49459</v>
      </c>
      <c r="AP80" s="116">
        <v>7590</v>
      </c>
      <c r="AQ80" s="116">
        <v>0</v>
      </c>
      <c r="AR80" s="116">
        <v>41869</v>
      </c>
      <c r="AS80" s="116">
        <v>0</v>
      </c>
      <c r="AT80" s="116">
        <f>+SUM(AU80:AW80)</f>
        <v>51261</v>
      </c>
      <c r="AU80" s="116">
        <v>0</v>
      </c>
      <c r="AV80" s="116">
        <v>51261</v>
      </c>
      <c r="AW80" s="116">
        <v>0</v>
      </c>
      <c r="AX80" s="116">
        <v>0</v>
      </c>
      <c r="AY80" s="116">
        <f>+SUM(AZ80:BC80)</f>
        <v>126934</v>
      </c>
      <c r="AZ80" s="116">
        <v>28249</v>
      </c>
      <c r="BA80" s="116">
        <v>43052</v>
      </c>
      <c r="BB80" s="116">
        <v>1821</v>
      </c>
      <c r="BC80" s="116">
        <v>53812</v>
      </c>
      <c r="BD80" s="116"/>
      <c r="BE80" s="116">
        <v>0</v>
      </c>
      <c r="BF80" s="116">
        <v>44409</v>
      </c>
      <c r="BG80" s="116">
        <f>+SUM(BF80,AN80,AF80)</f>
        <v>272063</v>
      </c>
      <c r="BH80" s="116">
        <f>SUM(D80,AF80)</f>
        <v>0</v>
      </c>
      <c r="BI80" s="116">
        <f>SUM(E80,AG80)</f>
        <v>0</v>
      </c>
      <c r="BJ80" s="116">
        <f>SUM(F80,AH80)</f>
        <v>0</v>
      </c>
      <c r="BK80" s="116">
        <f>SUM(G80,AI80)</f>
        <v>0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1480962</v>
      </c>
      <c r="BQ80" s="116">
        <f>SUM(M80,AO80)</f>
        <v>126771</v>
      </c>
      <c r="BR80" s="116">
        <f>SUM(N80,AP80)</f>
        <v>41361</v>
      </c>
      <c r="BS80" s="116">
        <f>SUM(O80,AQ80)</f>
        <v>0</v>
      </c>
      <c r="BT80" s="116">
        <f>SUM(P80,AR80)</f>
        <v>85410</v>
      </c>
      <c r="BU80" s="116">
        <f>SUM(Q80,AS80)</f>
        <v>0</v>
      </c>
      <c r="BV80" s="116">
        <f>SUM(R80,AT80)</f>
        <v>86492</v>
      </c>
      <c r="BW80" s="116">
        <f>SUM(S80,AU80)</f>
        <v>0</v>
      </c>
      <c r="BX80" s="116">
        <f>SUM(T80,AV80)</f>
        <v>86492</v>
      </c>
      <c r="BY80" s="116">
        <f>SUM(U80,AW80)</f>
        <v>0</v>
      </c>
      <c r="BZ80" s="116">
        <f>SUM(V80,AX80)</f>
        <v>0</v>
      </c>
      <c r="CA80" s="116">
        <f>SUM(W80,AY80)</f>
        <v>1267699</v>
      </c>
      <c r="CB80" s="116">
        <f>SUM(X80,AZ80)</f>
        <v>28249</v>
      </c>
      <c r="CC80" s="116">
        <f>SUM(Y80,BA80)</f>
        <v>1153452</v>
      </c>
      <c r="CD80" s="116">
        <f>SUM(Z80,BB80)</f>
        <v>14038</v>
      </c>
      <c r="CE80" s="116">
        <f>SUM(AA80,BC80)</f>
        <v>71960</v>
      </c>
      <c r="CF80" s="116">
        <f>SUM(AB80,BD80)</f>
        <v>0</v>
      </c>
      <c r="CG80" s="116">
        <f>SUM(AC80,BE80)</f>
        <v>0</v>
      </c>
      <c r="CH80" s="116">
        <f>SUM(AD80,BF80)</f>
        <v>118817</v>
      </c>
      <c r="CI80" s="116">
        <f>SUM(AE80,BG80)</f>
        <v>1599779</v>
      </c>
    </row>
    <row r="81" spans="1:87" ht="13.5" customHeight="1" x14ac:dyDescent="0.2">
      <c r="A81" s="114" t="s">
        <v>13</v>
      </c>
      <c r="B81" s="115" t="s">
        <v>426</v>
      </c>
      <c r="C81" s="114" t="s">
        <v>427</v>
      </c>
      <c r="D81" s="116">
        <f>+SUM(E81,J81)</f>
        <v>0</v>
      </c>
      <c r="E81" s="116">
        <f>+SUM(F81:I81)</f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/>
      <c r="L81" s="116">
        <f>+SUM(M81,R81,V81,W81,AC81)</f>
        <v>0</v>
      </c>
      <c r="M81" s="116">
        <f>+SUM(N81:Q81)</f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f>+SUM(S81:U81)</f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f>+SUM(X81:AA81)</f>
        <v>0</v>
      </c>
      <c r="X81" s="116">
        <v>0</v>
      </c>
      <c r="Y81" s="116">
        <v>0</v>
      </c>
      <c r="Z81" s="116">
        <v>0</v>
      </c>
      <c r="AA81" s="116">
        <v>0</v>
      </c>
      <c r="AB81" s="116"/>
      <c r="AC81" s="116">
        <v>0</v>
      </c>
      <c r="AD81" s="116">
        <v>0</v>
      </c>
      <c r="AE81" s="116">
        <f>+SUM(D81,L81,AD81)</f>
        <v>0</v>
      </c>
      <c r="AF81" s="116">
        <f>+SUM(AG81,AL81)</f>
        <v>0</v>
      </c>
      <c r="AG81" s="116">
        <f>+SUM(AH81:AK81)</f>
        <v>0</v>
      </c>
      <c r="AH81" s="116">
        <v>0</v>
      </c>
      <c r="AI81" s="116">
        <v>0</v>
      </c>
      <c r="AJ81" s="116">
        <v>0</v>
      </c>
      <c r="AK81" s="116">
        <v>0</v>
      </c>
      <c r="AL81" s="116">
        <v>0</v>
      </c>
      <c r="AM81" s="116"/>
      <c r="AN81" s="116">
        <f>+SUM(AO81,AT81,AX81,AY81,BE81)</f>
        <v>227938</v>
      </c>
      <c r="AO81" s="116">
        <f>+SUM(AP81:AS81)</f>
        <v>9034</v>
      </c>
      <c r="AP81" s="116">
        <v>9034</v>
      </c>
      <c r="AQ81" s="116">
        <v>0</v>
      </c>
      <c r="AR81" s="116">
        <v>0</v>
      </c>
      <c r="AS81" s="116">
        <v>0</v>
      </c>
      <c r="AT81" s="116">
        <f>+SUM(AU81:AW81)</f>
        <v>123846</v>
      </c>
      <c r="AU81" s="116">
        <v>0</v>
      </c>
      <c r="AV81" s="116">
        <v>123846</v>
      </c>
      <c r="AW81" s="116">
        <v>0</v>
      </c>
      <c r="AX81" s="116">
        <v>0</v>
      </c>
      <c r="AY81" s="116">
        <f>+SUM(AZ81:BC81)</f>
        <v>95058</v>
      </c>
      <c r="AZ81" s="116">
        <v>0</v>
      </c>
      <c r="BA81" s="116">
        <v>63030</v>
      </c>
      <c r="BB81" s="116">
        <v>32028</v>
      </c>
      <c r="BC81" s="116">
        <v>0</v>
      </c>
      <c r="BD81" s="116"/>
      <c r="BE81" s="116">
        <v>0</v>
      </c>
      <c r="BF81" s="116">
        <v>43062</v>
      </c>
      <c r="BG81" s="116">
        <f>+SUM(BF81,AN81,AF81)</f>
        <v>271000</v>
      </c>
      <c r="BH81" s="116">
        <f>SUM(D81,AF81)</f>
        <v>0</v>
      </c>
      <c r="BI81" s="116">
        <f>SUM(E81,AG81)</f>
        <v>0</v>
      </c>
      <c r="BJ81" s="116">
        <f>SUM(F81,AH81)</f>
        <v>0</v>
      </c>
      <c r="BK81" s="116">
        <f>SUM(G81,AI81)</f>
        <v>0</v>
      </c>
      <c r="BL81" s="116">
        <f>SUM(H81,AJ81)</f>
        <v>0</v>
      </c>
      <c r="BM81" s="116">
        <f>SUM(I81,AK81)</f>
        <v>0</v>
      </c>
      <c r="BN81" s="116">
        <f>SUM(J81,AL81)</f>
        <v>0</v>
      </c>
      <c r="BO81" s="116">
        <f>SUM(K81,AM81)</f>
        <v>0</v>
      </c>
      <c r="BP81" s="116">
        <f>SUM(L81,AN81)</f>
        <v>227938</v>
      </c>
      <c r="BQ81" s="116">
        <f>SUM(M81,AO81)</f>
        <v>9034</v>
      </c>
      <c r="BR81" s="116">
        <f>SUM(N81,AP81)</f>
        <v>9034</v>
      </c>
      <c r="BS81" s="116">
        <f>SUM(O81,AQ81)</f>
        <v>0</v>
      </c>
      <c r="BT81" s="116">
        <f>SUM(P81,AR81)</f>
        <v>0</v>
      </c>
      <c r="BU81" s="116">
        <f>SUM(Q81,AS81)</f>
        <v>0</v>
      </c>
      <c r="BV81" s="116">
        <f>SUM(R81,AT81)</f>
        <v>123846</v>
      </c>
      <c r="BW81" s="116">
        <f>SUM(S81,AU81)</f>
        <v>0</v>
      </c>
      <c r="BX81" s="116">
        <f>SUM(T81,AV81)</f>
        <v>123846</v>
      </c>
      <c r="BY81" s="116">
        <f>SUM(U81,AW81)</f>
        <v>0</v>
      </c>
      <c r="BZ81" s="116">
        <f>SUM(V81,AX81)</f>
        <v>0</v>
      </c>
      <c r="CA81" s="116">
        <f>SUM(W81,AY81)</f>
        <v>95058</v>
      </c>
      <c r="CB81" s="116">
        <f>SUM(X81,AZ81)</f>
        <v>0</v>
      </c>
      <c r="CC81" s="116">
        <f>SUM(Y81,BA81)</f>
        <v>63030</v>
      </c>
      <c r="CD81" s="116">
        <f>SUM(Z81,BB81)</f>
        <v>32028</v>
      </c>
      <c r="CE81" s="116">
        <f>SUM(AA81,BC81)</f>
        <v>0</v>
      </c>
      <c r="CF81" s="116">
        <f>SUM(AB81,BD81)</f>
        <v>0</v>
      </c>
      <c r="CG81" s="116">
        <f>SUM(AC81,BE81)</f>
        <v>0</v>
      </c>
      <c r="CH81" s="116">
        <f>SUM(AD81,BF81)</f>
        <v>43062</v>
      </c>
      <c r="CI81" s="116">
        <f>SUM(AE81,BG81)</f>
        <v>271000</v>
      </c>
    </row>
    <row r="82" spans="1:87" ht="13.5" customHeight="1" x14ac:dyDescent="0.2">
      <c r="A82" s="114" t="s">
        <v>13</v>
      </c>
      <c r="B82" s="115" t="s">
        <v>376</v>
      </c>
      <c r="C82" s="114" t="s">
        <v>377</v>
      </c>
      <c r="D82" s="116">
        <f>+SUM(E82,J82)</f>
        <v>523813</v>
      </c>
      <c r="E82" s="116">
        <f>+SUM(F82:I82)</f>
        <v>523813</v>
      </c>
      <c r="F82" s="116">
        <v>0</v>
      </c>
      <c r="G82" s="116">
        <v>305712</v>
      </c>
      <c r="H82" s="116">
        <v>115667</v>
      </c>
      <c r="I82" s="116">
        <v>102434</v>
      </c>
      <c r="J82" s="116">
        <v>0</v>
      </c>
      <c r="K82" s="116"/>
      <c r="L82" s="116">
        <f>+SUM(M82,R82,V82,W82,AC82)</f>
        <v>2767549</v>
      </c>
      <c r="M82" s="116">
        <f>+SUM(N82:Q82)</f>
        <v>421062</v>
      </c>
      <c r="N82" s="116">
        <v>334936</v>
      </c>
      <c r="O82" s="116">
        <v>0</v>
      </c>
      <c r="P82" s="116">
        <v>86126</v>
      </c>
      <c r="Q82" s="116">
        <v>0</v>
      </c>
      <c r="R82" s="116">
        <f>+SUM(S82:U82)</f>
        <v>1025041</v>
      </c>
      <c r="S82" s="116">
        <v>0</v>
      </c>
      <c r="T82" s="116">
        <v>1024367</v>
      </c>
      <c r="U82" s="116">
        <v>674</v>
      </c>
      <c r="V82" s="116">
        <v>0</v>
      </c>
      <c r="W82" s="116">
        <f>+SUM(X82:AA82)</f>
        <v>1321446</v>
      </c>
      <c r="X82" s="116">
        <v>0</v>
      </c>
      <c r="Y82" s="116">
        <v>599579</v>
      </c>
      <c r="Z82" s="116">
        <v>721867</v>
      </c>
      <c r="AA82" s="116">
        <v>0</v>
      </c>
      <c r="AB82" s="116"/>
      <c r="AC82" s="116">
        <v>0</v>
      </c>
      <c r="AD82" s="116">
        <v>704254</v>
      </c>
      <c r="AE82" s="116">
        <f>+SUM(D82,L82,AD82)</f>
        <v>3995616</v>
      </c>
      <c r="AF82" s="116">
        <f>+SUM(AG82,AL82)</f>
        <v>24391</v>
      </c>
      <c r="AG82" s="116">
        <f>+SUM(AH82:AK82)</f>
        <v>24391</v>
      </c>
      <c r="AH82" s="116">
        <v>0</v>
      </c>
      <c r="AI82" s="116">
        <v>0</v>
      </c>
      <c r="AJ82" s="116">
        <v>0</v>
      </c>
      <c r="AK82" s="116">
        <v>24391</v>
      </c>
      <c r="AL82" s="116">
        <v>0</v>
      </c>
      <c r="AM82" s="116"/>
      <c r="AN82" s="116">
        <f>+SUM(AO82,AT82,AX82,AY82,BE82)</f>
        <v>138045</v>
      </c>
      <c r="AO82" s="116">
        <f>+SUM(AP82:AS82)</f>
        <v>52133</v>
      </c>
      <c r="AP82" s="116">
        <v>44113</v>
      </c>
      <c r="AQ82" s="116">
        <v>0</v>
      </c>
      <c r="AR82" s="116">
        <v>8020</v>
      </c>
      <c r="AS82" s="116">
        <v>0</v>
      </c>
      <c r="AT82" s="116">
        <f>+SUM(AU82:AW82)</f>
        <v>0</v>
      </c>
      <c r="AU82" s="116">
        <v>0</v>
      </c>
      <c r="AV82" s="116">
        <v>0</v>
      </c>
      <c r="AW82" s="116">
        <v>0</v>
      </c>
      <c r="AX82" s="116">
        <v>0</v>
      </c>
      <c r="AY82" s="116">
        <f>+SUM(AZ82:BC82)</f>
        <v>85912</v>
      </c>
      <c r="AZ82" s="116">
        <v>0</v>
      </c>
      <c r="BA82" s="116">
        <v>85912</v>
      </c>
      <c r="BB82" s="116">
        <v>0</v>
      </c>
      <c r="BC82" s="116">
        <v>0</v>
      </c>
      <c r="BD82" s="116"/>
      <c r="BE82" s="116">
        <v>0</v>
      </c>
      <c r="BF82" s="116">
        <v>21713</v>
      </c>
      <c r="BG82" s="116">
        <f>+SUM(BF82,AN82,AF82)</f>
        <v>184149</v>
      </c>
      <c r="BH82" s="116">
        <f>SUM(D82,AF82)</f>
        <v>548204</v>
      </c>
      <c r="BI82" s="116">
        <f>SUM(E82,AG82)</f>
        <v>548204</v>
      </c>
      <c r="BJ82" s="116">
        <f>SUM(F82,AH82)</f>
        <v>0</v>
      </c>
      <c r="BK82" s="116">
        <f>SUM(G82,AI82)</f>
        <v>305712</v>
      </c>
      <c r="BL82" s="116">
        <f>SUM(H82,AJ82)</f>
        <v>115667</v>
      </c>
      <c r="BM82" s="116">
        <f>SUM(I82,AK82)</f>
        <v>126825</v>
      </c>
      <c r="BN82" s="116">
        <f>SUM(J82,AL82)</f>
        <v>0</v>
      </c>
      <c r="BO82" s="116">
        <f>SUM(K82,AM82)</f>
        <v>0</v>
      </c>
      <c r="BP82" s="116">
        <f>SUM(L82,AN82)</f>
        <v>2905594</v>
      </c>
      <c r="BQ82" s="116">
        <f>SUM(M82,AO82)</f>
        <v>473195</v>
      </c>
      <c r="BR82" s="116">
        <f>SUM(N82,AP82)</f>
        <v>379049</v>
      </c>
      <c r="BS82" s="116">
        <f>SUM(O82,AQ82)</f>
        <v>0</v>
      </c>
      <c r="BT82" s="116">
        <f>SUM(P82,AR82)</f>
        <v>94146</v>
      </c>
      <c r="BU82" s="116">
        <f>SUM(Q82,AS82)</f>
        <v>0</v>
      </c>
      <c r="BV82" s="116">
        <f>SUM(R82,AT82)</f>
        <v>1025041</v>
      </c>
      <c r="BW82" s="116">
        <f>SUM(S82,AU82)</f>
        <v>0</v>
      </c>
      <c r="BX82" s="116">
        <f>SUM(T82,AV82)</f>
        <v>1024367</v>
      </c>
      <c r="BY82" s="116">
        <f>SUM(U82,AW82)</f>
        <v>674</v>
      </c>
      <c r="BZ82" s="116">
        <f>SUM(V82,AX82)</f>
        <v>0</v>
      </c>
      <c r="CA82" s="116">
        <f>SUM(W82,AY82)</f>
        <v>1407358</v>
      </c>
      <c r="CB82" s="116">
        <f>SUM(X82,AZ82)</f>
        <v>0</v>
      </c>
      <c r="CC82" s="116">
        <f>SUM(Y82,BA82)</f>
        <v>685491</v>
      </c>
      <c r="CD82" s="116">
        <f>SUM(Z82,BB82)</f>
        <v>721867</v>
      </c>
      <c r="CE82" s="116">
        <f>SUM(AA82,BC82)</f>
        <v>0</v>
      </c>
      <c r="CF82" s="116">
        <f>SUM(AB82,BD82)</f>
        <v>0</v>
      </c>
      <c r="CG82" s="116">
        <f>SUM(AC82,BE82)</f>
        <v>0</v>
      </c>
      <c r="CH82" s="116">
        <f>SUM(AD82,BF82)</f>
        <v>725967</v>
      </c>
      <c r="CI82" s="116">
        <f>SUM(AE82,BG82)</f>
        <v>4179765</v>
      </c>
    </row>
    <row r="83" spans="1:87" ht="13.5" customHeight="1" x14ac:dyDescent="0.2">
      <c r="A83" s="114" t="s">
        <v>13</v>
      </c>
      <c r="B83" s="115" t="s">
        <v>382</v>
      </c>
      <c r="C83" s="114" t="s">
        <v>383</v>
      </c>
      <c r="D83" s="116">
        <f>+SUM(E83,J83)</f>
        <v>297128</v>
      </c>
      <c r="E83" s="116">
        <f>+SUM(F83:I83)</f>
        <v>297128</v>
      </c>
      <c r="F83" s="116">
        <v>0</v>
      </c>
      <c r="G83" s="116">
        <v>297128</v>
      </c>
      <c r="H83" s="116">
        <v>0</v>
      </c>
      <c r="I83" s="116">
        <v>0</v>
      </c>
      <c r="J83" s="116">
        <v>0</v>
      </c>
      <c r="K83" s="116"/>
      <c r="L83" s="116">
        <f>+SUM(M83,R83,V83,W83,AC83)</f>
        <v>1288349</v>
      </c>
      <c r="M83" s="116">
        <f>+SUM(N83:Q83)</f>
        <v>130209</v>
      </c>
      <c r="N83" s="116">
        <v>130209</v>
      </c>
      <c r="O83" s="116">
        <v>0</v>
      </c>
      <c r="P83" s="116">
        <v>0</v>
      </c>
      <c r="Q83" s="116">
        <v>0</v>
      </c>
      <c r="R83" s="116">
        <f>+SUM(S83:U83)</f>
        <v>161301</v>
      </c>
      <c r="S83" s="116">
        <v>0</v>
      </c>
      <c r="T83" s="116">
        <v>161301</v>
      </c>
      <c r="U83" s="116">
        <v>0</v>
      </c>
      <c r="V83" s="116">
        <v>0</v>
      </c>
      <c r="W83" s="116">
        <f>+SUM(X83:AA83)</f>
        <v>996839</v>
      </c>
      <c r="X83" s="116">
        <v>0</v>
      </c>
      <c r="Y83" s="116">
        <v>820421</v>
      </c>
      <c r="Z83" s="116">
        <v>176418</v>
      </c>
      <c r="AA83" s="116">
        <v>0</v>
      </c>
      <c r="AB83" s="116"/>
      <c r="AC83" s="116">
        <v>0</v>
      </c>
      <c r="AD83" s="116">
        <v>362259</v>
      </c>
      <c r="AE83" s="116">
        <f>+SUM(D83,L83,AD83)</f>
        <v>1947736</v>
      </c>
      <c r="AF83" s="116">
        <f>+SUM(AG83,AL83)</f>
        <v>4378</v>
      </c>
      <c r="AG83" s="116">
        <f>+SUM(AH83:AK83)</f>
        <v>4378</v>
      </c>
      <c r="AH83" s="116">
        <v>0</v>
      </c>
      <c r="AI83" s="116">
        <v>4378</v>
      </c>
      <c r="AJ83" s="116">
        <v>0</v>
      </c>
      <c r="AK83" s="116">
        <v>0</v>
      </c>
      <c r="AL83" s="116">
        <v>0</v>
      </c>
      <c r="AM83" s="116"/>
      <c r="AN83" s="116">
        <f>+SUM(AO83,AT83,AX83,AY83,BE83)</f>
        <v>49545</v>
      </c>
      <c r="AO83" s="116">
        <f>+SUM(AP83:AS83)</f>
        <v>21701</v>
      </c>
      <c r="AP83" s="116">
        <v>21701</v>
      </c>
      <c r="AQ83" s="116">
        <v>0</v>
      </c>
      <c r="AR83" s="116">
        <v>0</v>
      </c>
      <c r="AS83" s="116">
        <v>0</v>
      </c>
      <c r="AT83" s="116">
        <f>+SUM(AU83:AW83)</f>
        <v>5150</v>
      </c>
      <c r="AU83" s="116">
        <v>0</v>
      </c>
      <c r="AV83" s="116">
        <v>5150</v>
      </c>
      <c r="AW83" s="116">
        <v>0</v>
      </c>
      <c r="AX83" s="116">
        <v>0</v>
      </c>
      <c r="AY83" s="116">
        <f>+SUM(AZ83:BC83)</f>
        <v>22694</v>
      </c>
      <c r="AZ83" s="116">
        <v>0</v>
      </c>
      <c r="BA83" s="116">
        <v>22694</v>
      </c>
      <c r="BB83" s="116">
        <v>0</v>
      </c>
      <c r="BC83" s="116">
        <v>0</v>
      </c>
      <c r="BD83" s="116"/>
      <c r="BE83" s="116">
        <v>0</v>
      </c>
      <c r="BF83" s="116">
        <v>40251</v>
      </c>
      <c r="BG83" s="116">
        <f>+SUM(BF83,AN83,AF83)</f>
        <v>94174</v>
      </c>
      <c r="BH83" s="116">
        <f>SUM(D83,AF83)</f>
        <v>301506</v>
      </c>
      <c r="BI83" s="116">
        <f>SUM(E83,AG83)</f>
        <v>301506</v>
      </c>
      <c r="BJ83" s="116">
        <f>SUM(F83,AH83)</f>
        <v>0</v>
      </c>
      <c r="BK83" s="116">
        <f>SUM(G83,AI83)</f>
        <v>301506</v>
      </c>
      <c r="BL83" s="116">
        <f>SUM(H83,AJ83)</f>
        <v>0</v>
      </c>
      <c r="BM83" s="116">
        <f>SUM(I83,AK83)</f>
        <v>0</v>
      </c>
      <c r="BN83" s="116">
        <f>SUM(J83,AL83)</f>
        <v>0</v>
      </c>
      <c r="BO83" s="116">
        <f>SUM(K83,AM83)</f>
        <v>0</v>
      </c>
      <c r="BP83" s="116">
        <f>SUM(L83,AN83)</f>
        <v>1337894</v>
      </c>
      <c r="BQ83" s="116">
        <f>SUM(M83,AO83)</f>
        <v>151910</v>
      </c>
      <c r="BR83" s="116">
        <f>SUM(N83,AP83)</f>
        <v>151910</v>
      </c>
      <c r="BS83" s="116">
        <f>SUM(O83,AQ83)</f>
        <v>0</v>
      </c>
      <c r="BT83" s="116">
        <f>SUM(P83,AR83)</f>
        <v>0</v>
      </c>
      <c r="BU83" s="116">
        <f>SUM(Q83,AS83)</f>
        <v>0</v>
      </c>
      <c r="BV83" s="116">
        <f>SUM(R83,AT83)</f>
        <v>166451</v>
      </c>
      <c r="BW83" s="116">
        <f>SUM(S83,AU83)</f>
        <v>0</v>
      </c>
      <c r="BX83" s="116">
        <f>SUM(T83,AV83)</f>
        <v>166451</v>
      </c>
      <c r="BY83" s="116">
        <f>SUM(U83,AW83)</f>
        <v>0</v>
      </c>
      <c r="BZ83" s="116">
        <f>SUM(V83,AX83)</f>
        <v>0</v>
      </c>
      <c r="CA83" s="116">
        <f>SUM(W83,AY83)</f>
        <v>1019533</v>
      </c>
      <c r="CB83" s="116">
        <f>SUM(X83,AZ83)</f>
        <v>0</v>
      </c>
      <c r="CC83" s="116">
        <f>SUM(Y83,BA83)</f>
        <v>843115</v>
      </c>
      <c r="CD83" s="116">
        <f>SUM(Z83,BB83)</f>
        <v>176418</v>
      </c>
      <c r="CE83" s="116">
        <f>SUM(AA83,BC83)</f>
        <v>0</v>
      </c>
      <c r="CF83" s="116">
        <f>SUM(AB83,BD83)</f>
        <v>0</v>
      </c>
      <c r="CG83" s="116">
        <f>SUM(AC83,BE83)</f>
        <v>0</v>
      </c>
      <c r="CH83" s="116">
        <f>SUM(AD83,BF83)</f>
        <v>402510</v>
      </c>
      <c r="CI83" s="116">
        <f>SUM(AE83,BG83)</f>
        <v>2041910</v>
      </c>
    </row>
    <row r="84" spans="1:87" ht="13.5" customHeight="1" x14ac:dyDescent="0.2">
      <c r="A84" s="114" t="s">
        <v>13</v>
      </c>
      <c r="B84" s="115" t="s">
        <v>336</v>
      </c>
      <c r="C84" s="114" t="s">
        <v>337</v>
      </c>
      <c r="D84" s="116">
        <f>+SUM(E84,J84)</f>
        <v>990</v>
      </c>
      <c r="E84" s="116">
        <f>+SUM(F84:I84)</f>
        <v>990</v>
      </c>
      <c r="F84" s="116">
        <v>0</v>
      </c>
      <c r="G84" s="116">
        <v>0</v>
      </c>
      <c r="H84" s="116">
        <v>0</v>
      </c>
      <c r="I84" s="116">
        <v>990</v>
      </c>
      <c r="J84" s="116">
        <v>0</v>
      </c>
      <c r="K84" s="116"/>
      <c r="L84" s="116">
        <f>+SUM(M84,R84,V84,W84,AC84)</f>
        <v>535885</v>
      </c>
      <c r="M84" s="116">
        <f>+SUM(N84:Q84)</f>
        <v>40931</v>
      </c>
      <c r="N84" s="116">
        <v>40931</v>
      </c>
      <c r="O84" s="116">
        <v>0</v>
      </c>
      <c r="P84" s="116">
        <v>0</v>
      </c>
      <c r="Q84" s="116">
        <v>0</v>
      </c>
      <c r="R84" s="116">
        <f>+SUM(S84:U84)</f>
        <v>203871</v>
      </c>
      <c r="S84" s="116">
        <v>0</v>
      </c>
      <c r="T84" s="116">
        <v>195716</v>
      </c>
      <c r="U84" s="116">
        <v>8155</v>
      </c>
      <c r="V84" s="116">
        <v>0</v>
      </c>
      <c r="W84" s="116">
        <f>+SUM(X84:AA84)</f>
        <v>284059</v>
      </c>
      <c r="X84" s="116">
        <v>0</v>
      </c>
      <c r="Y84" s="116">
        <v>151008</v>
      </c>
      <c r="Z84" s="116">
        <v>133051</v>
      </c>
      <c r="AA84" s="116">
        <v>0</v>
      </c>
      <c r="AB84" s="116"/>
      <c r="AC84" s="116">
        <v>7024</v>
      </c>
      <c r="AD84" s="116">
        <v>14210</v>
      </c>
      <c r="AE84" s="116">
        <f>+SUM(D84,L84,AD84)</f>
        <v>551085</v>
      </c>
      <c r="AF84" s="116">
        <f>+SUM(AG84,AL84)</f>
        <v>0</v>
      </c>
      <c r="AG84" s="116">
        <f>+SUM(AH84:AK84)</f>
        <v>0</v>
      </c>
      <c r="AH84" s="116">
        <v>0</v>
      </c>
      <c r="AI84" s="116">
        <v>0</v>
      </c>
      <c r="AJ84" s="116">
        <v>0</v>
      </c>
      <c r="AK84" s="116">
        <v>0</v>
      </c>
      <c r="AL84" s="116">
        <v>0</v>
      </c>
      <c r="AM84" s="116"/>
      <c r="AN84" s="116">
        <f>+SUM(AO84,AT84,AX84,AY84,BE84)</f>
        <v>0</v>
      </c>
      <c r="AO84" s="116">
        <f>+SUM(AP84:AS84)</f>
        <v>0</v>
      </c>
      <c r="AP84" s="116">
        <v>0</v>
      </c>
      <c r="AQ84" s="116">
        <v>0</v>
      </c>
      <c r="AR84" s="116">
        <v>0</v>
      </c>
      <c r="AS84" s="116">
        <v>0</v>
      </c>
      <c r="AT84" s="116">
        <f>+SUM(AU84:AW84)</f>
        <v>0</v>
      </c>
      <c r="AU84" s="116">
        <v>0</v>
      </c>
      <c r="AV84" s="116">
        <v>0</v>
      </c>
      <c r="AW84" s="116">
        <v>0</v>
      </c>
      <c r="AX84" s="116">
        <v>0</v>
      </c>
      <c r="AY84" s="116">
        <f>+SUM(AZ84:BC84)</f>
        <v>0</v>
      </c>
      <c r="AZ84" s="116">
        <v>0</v>
      </c>
      <c r="BA84" s="116">
        <v>0</v>
      </c>
      <c r="BB84" s="116">
        <v>0</v>
      </c>
      <c r="BC84" s="116">
        <v>0</v>
      </c>
      <c r="BD84" s="116"/>
      <c r="BE84" s="116">
        <v>0</v>
      </c>
      <c r="BF84" s="116">
        <v>0</v>
      </c>
      <c r="BG84" s="116">
        <f>+SUM(BF84,AN84,AF84)</f>
        <v>0</v>
      </c>
      <c r="BH84" s="116">
        <f>SUM(D84,AF84)</f>
        <v>990</v>
      </c>
      <c r="BI84" s="116">
        <f>SUM(E84,AG84)</f>
        <v>990</v>
      </c>
      <c r="BJ84" s="116">
        <f>SUM(F84,AH84)</f>
        <v>0</v>
      </c>
      <c r="BK84" s="116">
        <f>SUM(G84,AI84)</f>
        <v>0</v>
      </c>
      <c r="BL84" s="116">
        <f>SUM(H84,AJ84)</f>
        <v>0</v>
      </c>
      <c r="BM84" s="116">
        <f>SUM(I84,AK84)</f>
        <v>990</v>
      </c>
      <c r="BN84" s="116">
        <f>SUM(J84,AL84)</f>
        <v>0</v>
      </c>
      <c r="BO84" s="116">
        <f>SUM(K84,AM84)</f>
        <v>0</v>
      </c>
      <c r="BP84" s="116">
        <f>SUM(L84,AN84)</f>
        <v>535885</v>
      </c>
      <c r="BQ84" s="116">
        <f>SUM(M84,AO84)</f>
        <v>40931</v>
      </c>
      <c r="BR84" s="116">
        <f>SUM(N84,AP84)</f>
        <v>40931</v>
      </c>
      <c r="BS84" s="116">
        <f>SUM(O84,AQ84)</f>
        <v>0</v>
      </c>
      <c r="BT84" s="116">
        <f>SUM(P84,AR84)</f>
        <v>0</v>
      </c>
      <c r="BU84" s="116">
        <f>SUM(Q84,AS84)</f>
        <v>0</v>
      </c>
      <c r="BV84" s="116">
        <f>SUM(R84,AT84)</f>
        <v>203871</v>
      </c>
      <c r="BW84" s="116">
        <f>SUM(S84,AU84)</f>
        <v>0</v>
      </c>
      <c r="BX84" s="116">
        <f>SUM(T84,AV84)</f>
        <v>195716</v>
      </c>
      <c r="BY84" s="116">
        <f>SUM(U84,AW84)</f>
        <v>8155</v>
      </c>
      <c r="BZ84" s="116">
        <f>SUM(V84,AX84)</f>
        <v>0</v>
      </c>
      <c r="CA84" s="116">
        <f>SUM(W84,AY84)</f>
        <v>284059</v>
      </c>
      <c r="CB84" s="116">
        <f>SUM(X84,AZ84)</f>
        <v>0</v>
      </c>
      <c r="CC84" s="116">
        <f>SUM(Y84,BA84)</f>
        <v>151008</v>
      </c>
      <c r="CD84" s="116">
        <f>SUM(Z84,BB84)</f>
        <v>133051</v>
      </c>
      <c r="CE84" s="116">
        <f>SUM(AA84,BC84)</f>
        <v>0</v>
      </c>
      <c r="CF84" s="116">
        <f>SUM(AB84,BD84)</f>
        <v>0</v>
      </c>
      <c r="CG84" s="116">
        <f>SUM(AC84,BE84)</f>
        <v>7024</v>
      </c>
      <c r="CH84" s="116">
        <f>SUM(AD84,BF84)</f>
        <v>14210</v>
      </c>
      <c r="CI84" s="116">
        <f>SUM(AE84,BG84)</f>
        <v>551085</v>
      </c>
    </row>
    <row r="85" spans="1:87" ht="13.5" customHeight="1" x14ac:dyDescent="0.2">
      <c r="A85" s="114" t="s">
        <v>13</v>
      </c>
      <c r="B85" s="115" t="s">
        <v>342</v>
      </c>
      <c r="C85" s="114" t="s">
        <v>343</v>
      </c>
      <c r="D85" s="116">
        <f>+SUM(E85,J85)</f>
        <v>0</v>
      </c>
      <c r="E85" s="116">
        <f>+SUM(F85:I85)</f>
        <v>0</v>
      </c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/>
      <c r="L85" s="116">
        <f>+SUM(M85,R85,V85,W85,AC85)</f>
        <v>922610</v>
      </c>
      <c r="M85" s="116">
        <f>+SUM(N85:Q85)</f>
        <v>67577</v>
      </c>
      <c r="N85" s="116">
        <v>67577</v>
      </c>
      <c r="O85" s="116">
        <v>0</v>
      </c>
      <c r="P85" s="116">
        <v>0</v>
      </c>
      <c r="Q85" s="116">
        <v>0</v>
      </c>
      <c r="R85" s="116">
        <f>+SUM(S85:U85)</f>
        <v>124879</v>
      </c>
      <c r="S85" s="116">
        <v>0</v>
      </c>
      <c r="T85" s="116">
        <v>105080</v>
      </c>
      <c r="U85" s="116">
        <v>19799</v>
      </c>
      <c r="V85" s="116">
        <v>0</v>
      </c>
      <c r="W85" s="116">
        <f>+SUM(X85:AA85)</f>
        <v>730154</v>
      </c>
      <c r="X85" s="116">
        <v>191400</v>
      </c>
      <c r="Y85" s="116">
        <v>416758</v>
      </c>
      <c r="Z85" s="116">
        <v>100900</v>
      </c>
      <c r="AA85" s="116">
        <v>21096</v>
      </c>
      <c r="AB85" s="116"/>
      <c r="AC85" s="116">
        <v>0</v>
      </c>
      <c r="AD85" s="116">
        <v>66984</v>
      </c>
      <c r="AE85" s="116">
        <f>+SUM(D85,L85,AD85)</f>
        <v>989594</v>
      </c>
      <c r="AF85" s="116">
        <f>+SUM(AG85,AL85)</f>
        <v>0</v>
      </c>
      <c r="AG85" s="116">
        <f>+SUM(AH85:AK85)</f>
        <v>0</v>
      </c>
      <c r="AH85" s="116">
        <v>0</v>
      </c>
      <c r="AI85" s="116">
        <v>0</v>
      </c>
      <c r="AJ85" s="116">
        <v>0</v>
      </c>
      <c r="AK85" s="116">
        <v>0</v>
      </c>
      <c r="AL85" s="116">
        <v>0</v>
      </c>
      <c r="AM85" s="116"/>
      <c r="AN85" s="116">
        <f>+SUM(AO85,AT85,AX85,AY85,BE85)</f>
        <v>0</v>
      </c>
      <c r="AO85" s="116">
        <f>+SUM(AP85:AS85)</f>
        <v>0</v>
      </c>
      <c r="AP85" s="116">
        <v>0</v>
      </c>
      <c r="AQ85" s="116">
        <v>0</v>
      </c>
      <c r="AR85" s="116">
        <v>0</v>
      </c>
      <c r="AS85" s="116">
        <v>0</v>
      </c>
      <c r="AT85" s="116">
        <f>+SUM(AU85:AW85)</f>
        <v>0</v>
      </c>
      <c r="AU85" s="116">
        <v>0</v>
      </c>
      <c r="AV85" s="116">
        <v>0</v>
      </c>
      <c r="AW85" s="116">
        <v>0</v>
      </c>
      <c r="AX85" s="116">
        <v>0</v>
      </c>
      <c r="AY85" s="116">
        <f>+SUM(AZ85:BC85)</f>
        <v>0</v>
      </c>
      <c r="AZ85" s="116">
        <v>0</v>
      </c>
      <c r="BA85" s="116">
        <v>0</v>
      </c>
      <c r="BB85" s="116">
        <v>0</v>
      </c>
      <c r="BC85" s="116">
        <v>0</v>
      </c>
      <c r="BD85" s="116"/>
      <c r="BE85" s="116">
        <v>0</v>
      </c>
      <c r="BF85" s="116">
        <v>0</v>
      </c>
      <c r="BG85" s="116">
        <f>+SUM(BF85,AN85,AF85)</f>
        <v>0</v>
      </c>
      <c r="BH85" s="116">
        <f>SUM(D85,AF85)</f>
        <v>0</v>
      </c>
      <c r="BI85" s="116">
        <f>SUM(E85,AG85)</f>
        <v>0</v>
      </c>
      <c r="BJ85" s="116">
        <f>SUM(F85,AH85)</f>
        <v>0</v>
      </c>
      <c r="BK85" s="116">
        <f>SUM(G85,AI85)</f>
        <v>0</v>
      </c>
      <c r="BL85" s="116">
        <f>SUM(H85,AJ85)</f>
        <v>0</v>
      </c>
      <c r="BM85" s="116">
        <f>SUM(I85,AK85)</f>
        <v>0</v>
      </c>
      <c r="BN85" s="116">
        <f>SUM(J85,AL85)</f>
        <v>0</v>
      </c>
      <c r="BO85" s="116">
        <f>SUM(K85,AM85)</f>
        <v>0</v>
      </c>
      <c r="BP85" s="116">
        <f>SUM(L85,AN85)</f>
        <v>922610</v>
      </c>
      <c r="BQ85" s="116">
        <f>SUM(M85,AO85)</f>
        <v>67577</v>
      </c>
      <c r="BR85" s="116">
        <f>SUM(N85,AP85)</f>
        <v>67577</v>
      </c>
      <c r="BS85" s="116">
        <f>SUM(O85,AQ85)</f>
        <v>0</v>
      </c>
      <c r="BT85" s="116">
        <f>SUM(P85,AR85)</f>
        <v>0</v>
      </c>
      <c r="BU85" s="116">
        <f>SUM(Q85,AS85)</f>
        <v>0</v>
      </c>
      <c r="BV85" s="116">
        <f>SUM(R85,AT85)</f>
        <v>124879</v>
      </c>
      <c r="BW85" s="116">
        <f>SUM(S85,AU85)</f>
        <v>0</v>
      </c>
      <c r="BX85" s="116">
        <f>SUM(T85,AV85)</f>
        <v>105080</v>
      </c>
      <c r="BY85" s="116">
        <f>SUM(U85,AW85)</f>
        <v>19799</v>
      </c>
      <c r="BZ85" s="116">
        <f>SUM(V85,AX85)</f>
        <v>0</v>
      </c>
      <c r="CA85" s="116">
        <f>SUM(W85,AY85)</f>
        <v>730154</v>
      </c>
      <c r="CB85" s="116">
        <f>SUM(X85,AZ85)</f>
        <v>191400</v>
      </c>
      <c r="CC85" s="116">
        <f>SUM(Y85,BA85)</f>
        <v>416758</v>
      </c>
      <c r="CD85" s="116">
        <f>SUM(Z85,BB85)</f>
        <v>100900</v>
      </c>
      <c r="CE85" s="116">
        <f>SUM(AA85,BC85)</f>
        <v>21096</v>
      </c>
      <c r="CF85" s="116">
        <f>SUM(AB85,BD85)</f>
        <v>0</v>
      </c>
      <c r="CG85" s="116">
        <f>SUM(AC85,BE85)</f>
        <v>0</v>
      </c>
      <c r="CH85" s="116">
        <f>SUM(AD85,BF85)</f>
        <v>66984</v>
      </c>
      <c r="CI85" s="116">
        <f>SUM(AE85,BG85)</f>
        <v>989594</v>
      </c>
    </row>
    <row r="86" spans="1:87" ht="13.5" customHeight="1" x14ac:dyDescent="0.2">
      <c r="A86" s="114" t="s">
        <v>13</v>
      </c>
      <c r="B86" s="115" t="s">
        <v>352</v>
      </c>
      <c r="C86" s="114" t="s">
        <v>353</v>
      </c>
      <c r="D86" s="116">
        <f>+SUM(E86,J86)</f>
        <v>0</v>
      </c>
      <c r="E86" s="116">
        <f>+SUM(F86:I86)</f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/>
      <c r="L86" s="116">
        <f>+SUM(M86,R86,V86,W86,AC86)</f>
        <v>1022429</v>
      </c>
      <c r="M86" s="116">
        <f>+SUM(N86:Q86)</f>
        <v>142422</v>
      </c>
      <c r="N86" s="116">
        <v>100313</v>
      </c>
      <c r="O86" s="116">
        <v>0</v>
      </c>
      <c r="P86" s="116">
        <v>42109</v>
      </c>
      <c r="Q86" s="116">
        <v>0</v>
      </c>
      <c r="R86" s="116">
        <f>+SUM(S86:U86)</f>
        <v>304055</v>
      </c>
      <c r="S86" s="116">
        <v>0</v>
      </c>
      <c r="T86" s="116">
        <v>301719</v>
      </c>
      <c r="U86" s="116">
        <v>2336</v>
      </c>
      <c r="V86" s="116">
        <v>0</v>
      </c>
      <c r="W86" s="116">
        <f>+SUM(X86:AA86)</f>
        <v>575952</v>
      </c>
      <c r="X86" s="116">
        <v>24882</v>
      </c>
      <c r="Y86" s="116">
        <v>503514</v>
      </c>
      <c r="Z86" s="116">
        <v>47556</v>
      </c>
      <c r="AA86" s="116">
        <v>0</v>
      </c>
      <c r="AB86" s="116"/>
      <c r="AC86" s="116">
        <v>0</v>
      </c>
      <c r="AD86" s="116">
        <v>0</v>
      </c>
      <c r="AE86" s="116">
        <f>+SUM(D86,L86,AD86)</f>
        <v>1022429</v>
      </c>
      <c r="AF86" s="116">
        <f>+SUM(AG86,AL86)</f>
        <v>10120</v>
      </c>
      <c r="AG86" s="116">
        <f>+SUM(AH86:AK86)</f>
        <v>10120</v>
      </c>
      <c r="AH86" s="116">
        <v>0</v>
      </c>
      <c r="AI86" s="116">
        <v>10120</v>
      </c>
      <c r="AJ86" s="116">
        <v>0</v>
      </c>
      <c r="AK86" s="116">
        <v>0</v>
      </c>
      <c r="AL86" s="116">
        <v>0</v>
      </c>
      <c r="AM86" s="116"/>
      <c r="AN86" s="116">
        <f>+SUM(AO86,AT86,AX86,AY86,BE86)</f>
        <v>241428</v>
      </c>
      <c r="AO86" s="116">
        <f>+SUM(AP86:AS86)</f>
        <v>16153</v>
      </c>
      <c r="AP86" s="116">
        <v>16153</v>
      </c>
      <c r="AQ86" s="116">
        <v>0</v>
      </c>
      <c r="AR86" s="116">
        <v>0</v>
      </c>
      <c r="AS86" s="116">
        <v>0</v>
      </c>
      <c r="AT86" s="116">
        <f>+SUM(AU86:AW86)</f>
        <v>152552</v>
      </c>
      <c r="AU86" s="116">
        <v>0</v>
      </c>
      <c r="AV86" s="116">
        <v>152552</v>
      </c>
      <c r="AW86" s="116">
        <v>0</v>
      </c>
      <c r="AX86" s="116">
        <v>0</v>
      </c>
      <c r="AY86" s="116">
        <f>+SUM(AZ86:BC86)</f>
        <v>72723</v>
      </c>
      <c r="AZ86" s="116">
        <v>4587</v>
      </c>
      <c r="BA86" s="116">
        <v>68136</v>
      </c>
      <c r="BB86" s="116">
        <v>0</v>
      </c>
      <c r="BC86" s="116">
        <v>0</v>
      </c>
      <c r="BD86" s="116"/>
      <c r="BE86" s="116">
        <v>0</v>
      </c>
      <c r="BF86" s="116">
        <v>0</v>
      </c>
      <c r="BG86" s="116">
        <f>+SUM(BF86,AN86,AF86)</f>
        <v>251548</v>
      </c>
      <c r="BH86" s="116">
        <f>SUM(D86,AF86)</f>
        <v>10120</v>
      </c>
      <c r="BI86" s="116">
        <f>SUM(E86,AG86)</f>
        <v>10120</v>
      </c>
      <c r="BJ86" s="116">
        <f>SUM(F86,AH86)</f>
        <v>0</v>
      </c>
      <c r="BK86" s="116">
        <f>SUM(G86,AI86)</f>
        <v>10120</v>
      </c>
      <c r="BL86" s="116">
        <f>SUM(H86,AJ86)</f>
        <v>0</v>
      </c>
      <c r="BM86" s="116">
        <f>SUM(I86,AK86)</f>
        <v>0</v>
      </c>
      <c r="BN86" s="116">
        <f>SUM(J86,AL86)</f>
        <v>0</v>
      </c>
      <c r="BO86" s="116">
        <f>SUM(K86,AM86)</f>
        <v>0</v>
      </c>
      <c r="BP86" s="116">
        <f>SUM(L86,AN86)</f>
        <v>1263857</v>
      </c>
      <c r="BQ86" s="116">
        <f>SUM(M86,AO86)</f>
        <v>158575</v>
      </c>
      <c r="BR86" s="116">
        <f>SUM(N86,AP86)</f>
        <v>116466</v>
      </c>
      <c r="BS86" s="116">
        <f>SUM(O86,AQ86)</f>
        <v>0</v>
      </c>
      <c r="BT86" s="116">
        <f>SUM(P86,AR86)</f>
        <v>42109</v>
      </c>
      <c r="BU86" s="116">
        <f>SUM(Q86,AS86)</f>
        <v>0</v>
      </c>
      <c r="BV86" s="116">
        <f>SUM(R86,AT86)</f>
        <v>456607</v>
      </c>
      <c r="BW86" s="116">
        <f>SUM(S86,AU86)</f>
        <v>0</v>
      </c>
      <c r="BX86" s="116">
        <f>SUM(T86,AV86)</f>
        <v>454271</v>
      </c>
      <c r="BY86" s="116">
        <f>SUM(U86,AW86)</f>
        <v>2336</v>
      </c>
      <c r="BZ86" s="116">
        <f>SUM(V86,AX86)</f>
        <v>0</v>
      </c>
      <c r="CA86" s="116">
        <f>SUM(W86,AY86)</f>
        <v>648675</v>
      </c>
      <c r="CB86" s="116">
        <f>SUM(X86,AZ86)</f>
        <v>29469</v>
      </c>
      <c r="CC86" s="116">
        <f>SUM(Y86,BA86)</f>
        <v>571650</v>
      </c>
      <c r="CD86" s="116">
        <f>SUM(Z86,BB86)</f>
        <v>47556</v>
      </c>
      <c r="CE86" s="116">
        <f>SUM(AA86,BC86)</f>
        <v>0</v>
      </c>
      <c r="CF86" s="116">
        <f>SUM(AB86,BD86)</f>
        <v>0</v>
      </c>
      <c r="CG86" s="116">
        <f>SUM(AC86,BE86)</f>
        <v>0</v>
      </c>
      <c r="CH86" s="116">
        <f>SUM(AD86,BF86)</f>
        <v>0</v>
      </c>
      <c r="CI86" s="116">
        <f>SUM(AE86,BG86)</f>
        <v>1273977</v>
      </c>
    </row>
    <row r="87" spans="1:87" ht="13.5" customHeight="1" x14ac:dyDescent="0.2">
      <c r="A87" s="114" t="s">
        <v>13</v>
      </c>
      <c r="B87" s="115" t="s">
        <v>432</v>
      </c>
      <c r="C87" s="114" t="s">
        <v>433</v>
      </c>
      <c r="D87" s="116">
        <f>+SUM(E87,J87)</f>
        <v>6448233</v>
      </c>
      <c r="E87" s="116">
        <f>+SUM(F87:I87)</f>
        <v>6448228</v>
      </c>
      <c r="F87" s="116">
        <v>0</v>
      </c>
      <c r="G87" s="116">
        <v>6448228</v>
      </c>
      <c r="H87" s="116">
        <v>0</v>
      </c>
      <c r="I87" s="116">
        <v>0</v>
      </c>
      <c r="J87" s="116">
        <v>5</v>
      </c>
      <c r="K87" s="116"/>
      <c r="L87" s="116">
        <f>+SUM(M87,R87,V87,W87,AC87)</f>
        <v>1344449</v>
      </c>
      <c r="M87" s="116">
        <f>+SUM(N87:Q87)</f>
        <v>200885</v>
      </c>
      <c r="N87" s="116">
        <v>146622</v>
      </c>
      <c r="O87" s="116">
        <v>12058</v>
      </c>
      <c r="P87" s="116">
        <v>42205</v>
      </c>
      <c r="Q87" s="116">
        <v>0</v>
      </c>
      <c r="R87" s="116">
        <f>+SUM(S87:U87)</f>
        <v>234397</v>
      </c>
      <c r="S87" s="116">
        <v>19208</v>
      </c>
      <c r="T87" s="116">
        <v>215189</v>
      </c>
      <c r="U87" s="116">
        <v>0</v>
      </c>
      <c r="V87" s="116">
        <v>0</v>
      </c>
      <c r="W87" s="116">
        <f>+SUM(X87:AA87)</f>
        <v>909167</v>
      </c>
      <c r="X87" s="116">
        <v>382880</v>
      </c>
      <c r="Y87" s="116">
        <v>335979</v>
      </c>
      <c r="Z87" s="116">
        <v>118460</v>
      </c>
      <c r="AA87" s="116">
        <v>71848</v>
      </c>
      <c r="AB87" s="116"/>
      <c r="AC87" s="116">
        <v>0</v>
      </c>
      <c r="AD87" s="116">
        <v>392380</v>
      </c>
      <c r="AE87" s="116">
        <f>+SUM(D87,L87,AD87)</f>
        <v>8185062</v>
      </c>
      <c r="AF87" s="116">
        <f>+SUM(AG87,AL87)</f>
        <v>0</v>
      </c>
      <c r="AG87" s="116">
        <f>+SUM(AH87:AK87)</f>
        <v>0</v>
      </c>
      <c r="AH87" s="116">
        <v>0</v>
      </c>
      <c r="AI87" s="116">
        <v>0</v>
      </c>
      <c r="AJ87" s="116">
        <v>0</v>
      </c>
      <c r="AK87" s="116">
        <v>0</v>
      </c>
      <c r="AL87" s="116">
        <v>0</v>
      </c>
      <c r="AM87" s="116"/>
      <c r="AN87" s="116">
        <f>+SUM(AO87,AT87,AX87,AY87,BE87)</f>
        <v>0</v>
      </c>
      <c r="AO87" s="116">
        <f>+SUM(AP87:AS87)</f>
        <v>0</v>
      </c>
      <c r="AP87" s="116">
        <v>0</v>
      </c>
      <c r="AQ87" s="116">
        <v>0</v>
      </c>
      <c r="AR87" s="116">
        <v>0</v>
      </c>
      <c r="AS87" s="116">
        <v>0</v>
      </c>
      <c r="AT87" s="116">
        <f>+SUM(AU87:AW87)</f>
        <v>0</v>
      </c>
      <c r="AU87" s="116">
        <v>0</v>
      </c>
      <c r="AV87" s="116">
        <v>0</v>
      </c>
      <c r="AW87" s="116">
        <v>0</v>
      </c>
      <c r="AX87" s="116">
        <v>0</v>
      </c>
      <c r="AY87" s="116">
        <f>+SUM(AZ87:BC87)</f>
        <v>0</v>
      </c>
      <c r="AZ87" s="116">
        <v>0</v>
      </c>
      <c r="BA87" s="116">
        <v>0</v>
      </c>
      <c r="BB87" s="116">
        <v>0</v>
      </c>
      <c r="BC87" s="116">
        <v>0</v>
      </c>
      <c r="BD87" s="116"/>
      <c r="BE87" s="116">
        <v>0</v>
      </c>
      <c r="BF87" s="116">
        <v>0</v>
      </c>
      <c r="BG87" s="116">
        <f>+SUM(BF87,AN87,AF87)</f>
        <v>0</v>
      </c>
      <c r="BH87" s="116">
        <f>SUM(D87,AF87)</f>
        <v>6448233</v>
      </c>
      <c r="BI87" s="116">
        <f>SUM(E87,AG87)</f>
        <v>6448228</v>
      </c>
      <c r="BJ87" s="116">
        <f>SUM(F87,AH87)</f>
        <v>0</v>
      </c>
      <c r="BK87" s="116">
        <f>SUM(G87,AI87)</f>
        <v>6448228</v>
      </c>
      <c r="BL87" s="116">
        <f>SUM(H87,AJ87)</f>
        <v>0</v>
      </c>
      <c r="BM87" s="116">
        <f>SUM(I87,AK87)</f>
        <v>0</v>
      </c>
      <c r="BN87" s="116">
        <f>SUM(J87,AL87)</f>
        <v>5</v>
      </c>
      <c r="BO87" s="116">
        <f>SUM(K87,AM87)</f>
        <v>0</v>
      </c>
      <c r="BP87" s="116">
        <f>SUM(L87,AN87)</f>
        <v>1344449</v>
      </c>
      <c r="BQ87" s="116">
        <f>SUM(M87,AO87)</f>
        <v>200885</v>
      </c>
      <c r="BR87" s="116">
        <f>SUM(N87,AP87)</f>
        <v>146622</v>
      </c>
      <c r="BS87" s="116">
        <f>SUM(O87,AQ87)</f>
        <v>12058</v>
      </c>
      <c r="BT87" s="116">
        <f>SUM(P87,AR87)</f>
        <v>42205</v>
      </c>
      <c r="BU87" s="116">
        <f>SUM(Q87,AS87)</f>
        <v>0</v>
      </c>
      <c r="BV87" s="116">
        <f>SUM(R87,AT87)</f>
        <v>234397</v>
      </c>
      <c r="BW87" s="116">
        <f>SUM(S87,AU87)</f>
        <v>19208</v>
      </c>
      <c r="BX87" s="116">
        <f>SUM(T87,AV87)</f>
        <v>215189</v>
      </c>
      <c r="BY87" s="116">
        <f>SUM(U87,AW87)</f>
        <v>0</v>
      </c>
      <c r="BZ87" s="116">
        <f>SUM(V87,AX87)</f>
        <v>0</v>
      </c>
      <c r="CA87" s="116">
        <f>SUM(W87,AY87)</f>
        <v>909167</v>
      </c>
      <c r="CB87" s="116">
        <f>SUM(X87,AZ87)</f>
        <v>382880</v>
      </c>
      <c r="CC87" s="116">
        <f>SUM(Y87,BA87)</f>
        <v>335979</v>
      </c>
      <c r="CD87" s="116">
        <f>SUM(Z87,BB87)</f>
        <v>118460</v>
      </c>
      <c r="CE87" s="116">
        <f>SUM(AA87,BC87)</f>
        <v>71848</v>
      </c>
      <c r="CF87" s="116">
        <f>SUM(AB87,BD87)</f>
        <v>0</v>
      </c>
      <c r="CG87" s="116">
        <f>SUM(AC87,BE87)</f>
        <v>0</v>
      </c>
      <c r="CH87" s="116">
        <f>SUM(AD87,BF87)</f>
        <v>392380</v>
      </c>
      <c r="CI87" s="116">
        <f>SUM(AE87,BG87)</f>
        <v>8185062</v>
      </c>
    </row>
    <row r="88" spans="1:87" ht="13.5" customHeight="1" x14ac:dyDescent="0.2">
      <c r="A88" s="114" t="s">
        <v>13</v>
      </c>
      <c r="B88" s="115" t="s">
        <v>330</v>
      </c>
      <c r="C88" s="114" t="s">
        <v>331</v>
      </c>
      <c r="D88" s="116">
        <f>+SUM(E88,J88)</f>
        <v>765625</v>
      </c>
      <c r="E88" s="116">
        <f>+SUM(F88:I88)</f>
        <v>599254</v>
      </c>
      <c r="F88" s="116">
        <v>0</v>
      </c>
      <c r="G88" s="116">
        <v>598125</v>
      </c>
      <c r="H88" s="116">
        <v>0</v>
      </c>
      <c r="I88" s="116">
        <v>1129</v>
      </c>
      <c r="J88" s="116">
        <v>166371</v>
      </c>
      <c r="K88" s="116"/>
      <c r="L88" s="116">
        <f>+SUM(M88,R88,V88,W88,AC88)</f>
        <v>2579957</v>
      </c>
      <c r="M88" s="116">
        <f>+SUM(N88:Q88)</f>
        <v>158074</v>
      </c>
      <c r="N88" s="116">
        <v>158074</v>
      </c>
      <c r="O88" s="116">
        <v>0</v>
      </c>
      <c r="P88" s="116">
        <v>0</v>
      </c>
      <c r="Q88" s="116">
        <v>0</v>
      </c>
      <c r="R88" s="116">
        <f>+SUM(S88:U88)</f>
        <v>714483</v>
      </c>
      <c r="S88" s="116">
        <v>0</v>
      </c>
      <c r="T88" s="116">
        <v>710713</v>
      </c>
      <c r="U88" s="116">
        <v>3770</v>
      </c>
      <c r="V88" s="116">
        <v>0</v>
      </c>
      <c r="W88" s="116">
        <f>+SUM(X88:AA88)</f>
        <v>1707400</v>
      </c>
      <c r="X88" s="116">
        <v>0</v>
      </c>
      <c r="Y88" s="116">
        <v>1658775</v>
      </c>
      <c r="Z88" s="116">
        <v>48625</v>
      </c>
      <c r="AA88" s="116">
        <v>0</v>
      </c>
      <c r="AB88" s="116"/>
      <c r="AC88" s="116">
        <v>0</v>
      </c>
      <c r="AD88" s="116">
        <v>706818</v>
      </c>
      <c r="AE88" s="116">
        <f>+SUM(D88,L88,AD88)</f>
        <v>4052400</v>
      </c>
      <c r="AF88" s="116">
        <f>+SUM(AG88,AL88)</f>
        <v>0</v>
      </c>
      <c r="AG88" s="116">
        <f>+SUM(AH88:AK88)</f>
        <v>0</v>
      </c>
      <c r="AH88" s="116">
        <v>0</v>
      </c>
      <c r="AI88" s="116">
        <v>0</v>
      </c>
      <c r="AJ88" s="116">
        <v>0</v>
      </c>
      <c r="AK88" s="116">
        <v>0</v>
      </c>
      <c r="AL88" s="116">
        <v>0</v>
      </c>
      <c r="AM88" s="116"/>
      <c r="AN88" s="116">
        <f>+SUM(AO88,AT88,AX88,AY88,BE88)</f>
        <v>0</v>
      </c>
      <c r="AO88" s="116">
        <f>+SUM(AP88:AS88)</f>
        <v>0</v>
      </c>
      <c r="AP88" s="116">
        <v>0</v>
      </c>
      <c r="AQ88" s="116">
        <v>0</v>
      </c>
      <c r="AR88" s="116">
        <v>0</v>
      </c>
      <c r="AS88" s="116">
        <v>0</v>
      </c>
      <c r="AT88" s="116">
        <f>+SUM(AU88:AW88)</f>
        <v>0</v>
      </c>
      <c r="AU88" s="116">
        <v>0</v>
      </c>
      <c r="AV88" s="116">
        <v>0</v>
      </c>
      <c r="AW88" s="116">
        <v>0</v>
      </c>
      <c r="AX88" s="116">
        <v>0</v>
      </c>
      <c r="AY88" s="116">
        <f>+SUM(AZ88:BC88)</f>
        <v>0</v>
      </c>
      <c r="AZ88" s="116">
        <v>0</v>
      </c>
      <c r="BA88" s="116">
        <v>0</v>
      </c>
      <c r="BB88" s="116">
        <v>0</v>
      </c>
      <c r="BC88" s="116">
        <v>0</v>
      </c>
      <c r="BD88" s="116"/>
      <c r="BE88" s="116">
        <v>0</v>
      </c>
      <c r="BF88" s="116">
        <v>0</v>
      </c>
      <c r="BG88" s="116">
        <f>+SUM(BF88,AN88,AF88)</f>
        <v>0</v>
      </c>
      <c r="BH88" s="116">
        <f>SUM(D88,AF88)</f>
        <v>765625</v>
      </c>
      <c r="BI88" s="116">
        <f>SUM(E88,AG88)</f>
        <v>599254</v>
      </c>
      <c r="BJ88" s="116">
        <f>SUM(F88,AH88)</f>
        <v>0</v>
      </c>
      <c r="BK88" s="116">
        <f>SUM(G88,AI88)</f>
        <v>598125</v>
      </c>
      <c r="BL88" s="116">
        <f>SUM(H88,AJ88)</f>
        <v>0</v>
      </c>
      <c r="BM88" s="116">
        <f>SUM(I88,AK88)</f>
        <v>1129</v>
      </c>
      <c r="BN88" s="116">
        <f>SUM(J88,AL88)</f>
        <v>166371</v>
      </c>
      <c r="BO88" s="116">
        <f>SUM(K88,AM88)</f>
        <v>0</v>
      </c>
      <c r="BP88" s="116">
        <f>SUM(L88,AN88)</f>
        <v>2579957</v>
      </c>
      <c r="BQ88" s="116">
        <f>SUM(M88,AO88)</f>
        <v>158074</v>
      </c>
      <c r="BR88" s="116">
        <f>SUM(N88,AP88)</f>
        <v>158074</v>
      </c>
      <c r="BS88" s="116">
        <f>SUM(O88,AQ88)</f>
        <v>0</v>
      </c>
      <c r="BT88" s="116">
        <f>SUM(P88,AR88)</f>
        <v>0</v>
      </c>
      <c r="BU88" s="116">
        <f>SUM(Q88,AS88)</f>
        <v>0</v>
      </c>
      <c r="BV88" s="116">
        <f>SUM(R88,AT88)</f>
        <v>714483</v>
      </c>
      <c r="BW88" s="116">
        <f>SUM(S88,AU88)</f>
        <v>0</v>
      </c>
      <c r="BX88" s="116">
        <f>SUM(T88,AV88)</f>
        <v>710713</v>
      </c>
      <c r="BY88" s="116">
        <f>SUM(U88,AW88)</f>
        <v>3770</v>
      </c>
      <c r="BZ88" s="116">
        <f>SUM(V88,AX88)</f>
        <v>0</v>
      </c>
      <c r="CA88" s="116">
        <f>SUM(W88,AY88)</f>
        <v>1707400</v>
      </c>
      <c r="CB88" s="116">
        <f>SUM(X88,AZ88)</f>
        <v>0</v>
      </c>
      <c r="CC88" s="116">
        <f>SUM(Y88,BA88)</f>
        <v>1658775</v>
      </c>
      <c r="CD88" s="116">
        <f>SUM(Z88,BB88)</f>
        <v>48625</v>
      </c>
      <c r="CE88" s="116">
        <f>SUM(AA88,BC88)</f>
        <v>0</v>
      </c>
      <c r="CF88" s="116">
        <f>SUM(AB88,BD88)</f>
        <v>0</v>
      </c>
      <c r="CG88" s="116">
        <f>SUM(AC88,BE88)</f>
        <v>0</v>
      </c>
      <c r="CH88" s="116">
        <f>SUM(AD88,BF88)</f>
        <v>706818</v>
      </c>
      <c r="CI88" s="116">
        <f>SUM(AE88,BG88)</f>
        <v>4052400</v>
      </c>
    </row>
    <row r="89" spans="1:87" ht="13.5" customHeight="1" x14ac:dyDescent="0.2">
      <c r="A89" s="114" t="s">
        <v>13</v>
      </c>
      <c r="B89" s="115" t="s">
        <v>366</v>
      </c>
      <c r="C89" s="114" t="s">
        <v>367</v>
      </c>
      <c r="D89" s="116">
        <f>+SUM(E89,J89)</f>
        <v>25000</v>
      </c>
      <c r="E89" s="116">
        <f>+SUM(F89:I89)</f>
        <v>25000</v>
      </c>
      <c r="F89" s="116">
        <v>0</v>
      </c>
      <c r="G89" s="116">
        <v>0</v>
      </c>
      <c r="H89" s="116">
        <v>0</v>
      </c>
      <c r="I89" s="116">
        <v>25000</v>
      </c>
      <c r="J89" s="116">
        <v>0</v>
      </c>
      <c r="K89" s="116"/>
      <c r="L89" s="116">
        <f>+SUM(M89,R89,V89,W89,AC89)</f>
        <v>768404</v>
      </c>
      <c r="M89" s="116">
        <f>+SUM(N89:Q89)</f>
        <v>70136</v>
      </c>
      <c r="N89" s="116">
        <v>70136</v>
      </c>
      <c r="O89" s="116">
        <v>0</v>
      </c>
      <c r="P89" s="116">
        <v>0</v>
      </c>
      <c r="Q89" s="116">
        <v>0</v>
      </c>
      <c r="R89" s="116">
        <f>+SUM(S89:U89)</f>
        <v>213969</v>
      </c>
      <c r="S89" s="116">
        <v>0</v>
      </c>
      <c r="T89" s="116">
        <v>209382</v>
      </c>
      <c r="U89" s="116">
        <v>4587</v>
      </c>
      <c r="V89" s="116">
        <v>0</v>
      </c>
      <c r="W89" s="116">
        <f>+SUM(X89:AA89)</f>
        <v>484299</v>
      </c>
      <c r="X89" s="116">
        <v>0</v>
      </c>
      <c r="Y89" s="116">
        <v>480669</v>
      </c>
      <c r="Z89" s="116">
        <v>3630</v>
      </c>
      <c r="AA89" s="116">
        <v>0</v>
      </c>
      <c r="AB89" s="116"/>
      <c r="AC89" s="116">
        <v>0</v>
      </c>
      <c r="AD89" s="116">
        <v>28837</v>
      </c>
      <c r="AE89" s="116">
        <f>+SUM(D89,L89,AD89)</f>
        <v>822241</v>
      </c>
      <c r="AF89" s="116">
        <f>+SUM(AG89,AL89)</f>
        <v>0</v>
      </c>
      <c r="AG89" s="116">
        <f>+SUM(AH89:AK89)</f>
        <v>0</v>
      </c>
      <c r="AH89" s="116">
        <v>0</v>
      </c>
      <c r="AI89" s="116">
        <v>0</v>
      </c>
      <c r="AJ89" s="116">
        <v>0</v>
      </c>
      <c r="AK89" s="116">
        <v>0</v>
      </c>
      <c r="AL89" s="116">
        <v>0</v>
      </c>
      <c r="AM89" s="116"/>
      <c r="AN89" s="116">
        <f>+SUM(AO89,AT89,AX89,AY89,BE89)</f>
        <v>0</v>
      </c>
      <c r="AO89" s="116">
        <f>+SUM(AP89:AS89)</f>
        <v>0</v>
      </c>
      <c r="AP89" s="116">
        <v>0</v>
      </c>
      <c r="AQ89" s="116">
        <v>0</v>
      </c>
      <c r="AR89" s="116">
        <v>0</v>
      </c>
      <c r="AS89" s="116">
        <v>0</v>
      </c>
      <c r="AT89" s="116">
        <f>+SUM(AU89:AW89)</f>
        <v>0</v>
      </c>
      <c r="AU89" s="116">
        <v>0</v>
      </c>
      <c r="AV89" s="116">
        <v>0</v>
      </c>
      <c r="AW89" s="116">
        <v>0</v>
      </c>
      <c r="AX89" s="116">
        <v>0</v>
      </c>
      <c r="AY89" s="116">
        <f>+SUM(AZ89:BC89)</f>
        <v>0</v>
      </c>
      <c r="AZ89" s="116">
        <v>0</v>
      </c>
      <c r="BA89" s="116">
        <v>0</v>
      </c>
      <c r="BB89" s="116">
        <v>0</v>
      </c>
      <c r="BC89" s="116">
        <v>0</v>
      </c>
      <c r="BD89" s="116"/>
      <c r="BE89" s="116">
        <v>0</v>
      </c>
      <c r="BF89" s="116">
        <v>0</v>
      </c>
      <c r="BG89" s="116">
        <f>+SUM(BF89,AN89,AF89)</f>
        <v>0</v>
      </c>
      <c r="BH89" s="116">
        <f>SUM(D89,AF89)</f>
        <v>25000</v>
      </c>
      <c r="BI89" s="116">
        <f>SUM(E89,AG89)</f>
        <v>25000</v>
      </c>
      <c r="BJ89" s="116">
        <f>SUM(F89,AH89)</f>
        <v>0</v>
      </c>
      <c r="BK89" s="116">
        <f>SUM(G89,AI89)</f>
        <v>0</v>
      </c>
      <c r="BL89" s="116">
        <f>SUM(H89,AJ89)</f>
        <v>0</v>
      </c>
      <c r="BM89" s="116">
        <f>SUM(I89,AK89)</f>
        <v>25000</v>
      </c>
      <c r="BN89" s="116">
        <f>SUM(J89,AL89)</f>
        <v>0</v>
      </c>
      <c r="BO89" s="116">
        <f>SUM(K89,AM89)</f>
        <v>0</v>
      </c>
      <c r="BP89" s="116">
        <f>SUM(L89,AN89)</f>
        <v>768404</v>
      </c>
      <c r="BQ89" s="116">
        <f>SUM(M89,AO89)</f>
        <v>70136</v>
      </c>
      <c r="BR89" s="116">
        <f>SUM(N89,AP89)</f>
        <v>70136</v>
      </c>
      <c r="BS89" s="116">
        <f>SUM(O89,AQ89)</f>
        <v>0</v>
      </c>
      <c r="BT89" s="116">
        <f>SUM(P89,AR89)</f>
        <v>0</v>
      </c>
      <c r="BU89" s="116">
        <f>SUM(Q89,AS89)</f>
        <v>0</v>
      </c>
      <c r="BV89" s="116">
        <f>SUM(R89,AT89)</f>
        <v>213969</v>
      </c>
      <c r="BW89" s="116">
        <f>SUM(S89,AU89)</f>
        <v>0</v>
      </c>
      <c r="BX89" s="116">
        <f>SUM(T89,AV89)</f>
        <v>209382</v>
      </c>
      <c r="BY89" s="116">
        <f>SUM(U89,AW89)</f>
        <v>4587</v>
      </c>
      <c r="BZ89" s="116">
        <f>SUM(V89,AX89)</f>
        <v>0</v>
      </c>
      <c r="CA89" s="116">
        <f>SUM(W89,AY89)</f>
        <v>484299</v>
      </c>
      <c r="CB89" s="116">
        <f>SUM(X89,AZ89)</f>
        <v>0</v>
      </c>
      <c r="CC89" s="116">
        <f>SUM(Y89,BA89)</f>
        <v>480669</v>
      </c>
      <c r="CD89" s="116">
        <f>SUM(Z89,BB89)</f>
        <v>3630</v>
      </c>
      <c r="CE89" s="116">
        <f>SUM(AA89,BC89)</f>
        <v>0</v>
      </c>
      <c r="CF89" s="116">
        <f>SUM(AB89,BD89)</f>
        <v>0</v>
      </c>
      <c r="CG89" s="116">
        <f>SUM(AC89,BE89)</f>
        <v>0</v>
      </c>
      <c r="CH89" s="116">
        <f>SUM(AD89,BF89)</f>
        <v>28837</v>
      </c>
      <c r="CI89" s="116">
        <f>SUM(AE89,BG89)</f>
        <v>822241</v>
      </c>
    </row>
    <row r="90" spans="1:87" ht="13.5" customHeight="1" x14ac:dyDescent="0.2">
      <c r="A90" s="114" t="s">
        <v>13</v>
      </c>
      <c r="B90" s="115" t="s">
        <v>394</v>
      </c>
      <c r="C90" s="114" t="s">
        <v>395</v>
      </c>
      <c r="D90" s="116">
        <f>+SUM(E90,J90)</f>
        <v>484592</v>
      </c>
      <c r="E90" s="116">
        <f>+SUM(F90:I90)</f>
        <v>429116</v>
      </c>
      <c r="F90" s="116">
        <v>0</v>
      </c>
      <c r="G90" s="116">
        <v>429116</v>
      </c>
      <c r="H90" s="116">
        <v>0</v>
      </c>
      <c r="I90" s="116">
        <v>0</v>
      </c>
      <c r="J90" s="116">
        <v>55476</v>
      </c>
      <c r="K90" s="116"/>
      <c r="L90" s="116">
        <f>+SUM(M90,R90,V90,W90,AC90)</f>
        <v>76873</v>
      </c>
      <c r="M90" s="116">
        <f>+SUM(N90:Q90)</f>
        <v>76873</v>
      </c>
      <c r="N90" s="116">
        <v>76873</v>
      </c>
      <c r="O90" s="116">
        <v>0</v>
      </c>
      <c r="P90" s="116">
        <v>0</v>
      </c>
      <c r="Q90" s="116">
        <v>0</v>
      </c>
      <c r="R90" s="116">
        <f>+SUM(S90:U90)</f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f>+SUM(X90:AA90)</f>
        <v>0</v>
      </c>
      <c r="X90" s="116">
        <v>0</v>
      </c>
      <c r="Y90" s="116">
        <v>0</v>
      </c>
      <c r="Z90" s="116">
        <v>0</v>
      </c>
      <c r="AA90" s="116">
        <v>0</v>
      </c>
      <c r="AB90" s="116"/>
      <c r="AC90" s="116">
        <v>0</v>
      </c>
      <c r="AD90" s="116">
        <v>373012</v>
      </c>
      <c r="AE90" s="116">
        <f>+SUM(D90,L90,AD90)</f>
        <v>934477</v>
      </c>
      <c r="AF90" s="116">
        <f>+SUM(AG90,AL90)</f>
        <v>0</v>
      </c>
      <c r="AG90" s="116">
        <f>+SUM(AH90:AK90)</f>
        <v>0</v>
      </c>
      <c r="AH90" s="116">
        <v>0</v>
      </c>
      <c r="AI90" s="116">
        <v>0</v>
      </c>
      <c r="AJ90" s="116">
        <v>0</v>
      </c>
      <c r="AK90" s="116">
        <v>0</v>
      </c>
      <c r="AL90" s="116">
        <v>0</v>
      </c>
      <c r="AM90" s="116"/>
      <c r="AN90" s="116">
        <f>+SUM(AO90,AT90,AX90,AY90,BE90)</f>
        <v>0</v>
      </c>
      <c r="AO90" s="116">
        <f>+SUM(AP90:AS90)</f>
        <v>0</v>
      </c>
      <c r="AP90" s="116">
        <v>0</v>
      </c>
      <c r="AQ90" s="116">
        <v>0</v>
      </c>
      <c r="AR90" s="116">
        <v>0</v>
      </c>
      <c r="AS90" s="116">
        <v>0</v>
      </c>
      <c r="AT90" s="116">
        <f>+SUM(AU90:AW90)</f>
        <v>0</v>
      </c>
      <c r="AU90" s="116">
        <v>0</v>
      </c>
      <c r="AV90" s="116">
        <v>0</v>
      </c>
      <c r="AW90" s="116">
        <v>0</v>
      </c>
      <c r="AX90" s="116">
        <v>0</v>
      </c>
      <c r="AY90" s="116">
        <f>+SUM(AZ90:BC90)</f>
        <v>0</v>
      </c>
      <c r="AZ90" s="116">
        <v>0</v>
      </c>
      <c r="BA90" s="116">
        <v>0</v>
      </c>
      <c r="BB90" s="116">
        <v>0</v>
      </c>
      <c r="BC90" s="116">
        <v>0</v>
      </c>
      <c r="BD90" s="116"/>
      <c r="BE90" s="116">
        <v>0</v>
      </c>
      <c r="BF90" s="116">
        <v>0</v>
      </c>
      <c r="BG90" s="116">
        <f>+SUM(BF90,AN90,AF90)</f>
        <v>0</v>
      </c>
      <c r="BH90" s="116">
        <f>SUM(D90,AF90)</f>
        <v>484592</v>
      </c>
      <c r="BI90" s="116">
        <f>SUM(E90,AG90)</f>
        <v>429116</v>
      </c>
      <c r="BJ90" s="116">
        <f>SUM(F90,AH90)</f>
        <v>0</v>
      </c>
      <c r="BK90" s="116">
        <f>SUM(G90,AI90)</f>
        <v>429116</v>
      </c>
      <c r="BL90" s="116">
        <f>SUM(H90,AJ90)</f>
        <v>0</v>
      </c>
      <c r="BM90" s="116">
        <f>SUM(I90,AK90)</f>
        <v>0</v>
      </c>
      <c r="BN90" s="116">
        <f>SUM(J90,AL90)</f>
        <v>55476</v>
      </c>
      <c r="BO90" s="116">
        <f>SUM(K90,AM90)</f>
        <v>0</v>
      </c>
      <c r="BP90" s="116">
        <f>SUM(L90,AN90)</f>
        <v>76873</v>
      </c>
      <c r="BQ90" s="116">
        <f>SUM(M90,AO90)</f>
        <v>76873</v>
      </c>
      <c r="BR90" s="116">
        <f>SUM(N90,AP90)</f>
        <v>76873</v>
      </c>
      <c r="BS90" s="116">
        <f>SUM(O90,AQ90)</f>
        <v>0</v>
      </c>
      <c r="BT90" s="116">
        <f>SUM(P90,AR90)</f>
        <v>0</v>
      </c>
      <c r="BU90" s="116">
        <f>SUM(Q90,AS90)</f>
        <v>0</v>
      </c>
      <c r="BV90" s="116">
        <f>SUM(R90,AT90)</f>
        <v>0</v>
      </c>
      <c r="BW90" s="116">
        <f>SUM(S90,AU90)</f>
        <v>0</v>
      </c>
      <c r="BX90" s="116">
        <f>SUM(T90,AV90)</f>
        <v>0</v>
      </c>
      <c r="BY90" s="116">
        <f>SUM(U90,AW90)</f>
        <v>0</v>
      </c>
      <c r="BZ90" s="116">
        <f>SUM(V90,AX90)</f>
        <v>0</v>
      </c>
      <c r="CA90" s="116">
        <f>SUM(W90,AY90)</f>
        <v>0</v>
      </c>
      <c r="CB90" s="116">
        <f>SUM(X90,AZ90)</f>
        <v>0</v>
      </c>
      <c r="CC90" s="116">
        <f>SUM(Y90,BA90)</f>
        <v>0</v>
      </c>
      <c r="CD90" s="116">
        <f>SUM(Z90,BB90)</f>
        <v>0</v>
      </c>
      <c r="CE90" s="116">
        <f>SUM(AA90,BC90)</f>
        <v>0</v>
      </c>
      <c r="CF90" s="116">
        <f>SUM(AB90,BD90)</f>
        <v>0</v>
      </c>
      <c r="CG90" s="116">
        <f>SUM(AC90,BE90)</f>
        <v>0</v>
      </c>
      <c r="CH90" s="116">
        <f>SUM(AD90,BF90)</f>
        <v>373012</v>
      </c>
      <c r="CI90" s="116">
        <f>SUM(AE90,BG90)</f>
        <v>934477</v>
      </c>
    </row>
    <row r="91" spans="1:87" ht="13.5" customHeight="1" x14ac:dyDescent="0.2">
      <c r="A91" s="114" t="s">
        <v>13</v>
      </c>
      <c r="B91" s="115" t="s">
        <v>338</v>
      </c>
      <c r="C91" s="114" t="s">
        <v>339</v>
      </c>
      <c r="D91" s="116">
        <f>+SUM(E91,J91)</f>
        <v>88737</v>
      </c>
      <c r="E91" s="116">
        <f>+SUM(F91:I91)</f>
        <v>52188</v>
      </c>
      <c r="F91" s="116">
        <v>0</v>
      </c>
      <c r="G91" s="116">
        <v>52188</v>
      </c>
      <c r="H91" s="116">
        <v>0</v>
      </c>
      <c r="I91" s="116">
        <v>0</v>
      </c>
      <c r="J91" s="116">
        <v>36549</v>
      </c>
      <c r="K91" s="116"/>
      <c r="L91" s="116">
        <f>+SUM(M91,R91,V91,W91,AC91)</f>
        <v>0</v>
      </c>
      <c r="M91" s="116">
        <f>+SUM(N91:Q91)</f>
        <v>0</v>
      </c>
      <c r="N91" s="116">
        <v>0</v>
      </c>
      <c r="O91" s="116">
        <v>0</v>
      </c>
      <c r="P91" s="116">
        <v>0</v>
      </c>
      <c r="Q91" s="116">
        <v>0</v>
      </c>
      <c r="R91" s="116">
        <f>+SUM(S91:U91)</f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f>+SUM(X91:AA91)</f>
        <v>0</v>
      </c>
      <c r="X91" s="116">
        <v>0</v>
      </c>
      <c r="Y91" s="116">
        <v>0</v>
      </c>
      <c r="Z91" s="116">
        <v>0</v>
      </c>
      <c r="AA91" s="116">
        <v>0</v>
      </c>
      <c r="AB91" s="116"/>
      <c r="AC91" s="116">
        <v>0</v>
      </c>
      <c r="AD91" s="116">
        <v>27313</v>
      </c>
      <c r="AE91" s="116">
        <f>+SUM(D91,L91,AD91)</f>
        <v>116050</v>
      </c>
      <c r="AF91" s="116">
        <f>+SUM(AG91,AL91)</f>
        <v>0</v>
      </c>
      <c r="AG91" s="116">
        <f>+SUM(AH91:AK91)</f>
        <v>0</v>
      </c>
      <c r="AH91" s="116">
        <v>0</v>
      </c>
      <c r="AI91" s="116">
        <v>0</v>
      </c>
      <c r="AJ91" s="116">
        <v>0</v>
      </c>
      <c r="AK91" s="116">
        <v>0</v>
      </c>
      <c r="AL91" s="116">
        <v>0</v>
      </c>
      <c r="AM91" s="116"/>
      <c r="AN91" s="116">
        <f>+SUM(AO91,AT91,AX91,AY91,BE91)</f>
        <v>0</v>
      </c>
      <c r="AO91" s="116">
        <f>+SUM(AP91:AS91)</f>
        <v>0</v>
      </c>
      <c r="AP91" s="116">
        <v>0</v>
      </c>
      <c r="AQ91" s="116">
        <v>0</v>
      </c>
      <c r="AR91" s="116">
        <v>0</v>
      </c>
      <c r="AS91" s="116">
        <v>0</v>
      </c>
      <c r="AT91" s="116">
        <f>+SUM(AU91:AW91)</f>
        <v>0</v>
      </c>
      <c r="AU91" s="116">
        <v>0</v>
      </c>
      <c r="AV91" s="116">
        <v>0</v>
      </c>
      <c r="AW91" s="116">
        <v>0</v>
      </c>
      <c r="AX91" s="116">
        <v>0</v>
      </c>
      <c r="AY91" s="116">
        <f>+SUM(AZ91:BC91)</f>
        <v>0</v>
      </c>
      <c r="AZ91" s="116">
        <v>0</v>
      </c>
      <c r="BA91" s="116">
        <v>0</v>
      </c>
      <c r="BB91" s="116">
        <v>0</v>
      </c>
      <c r="BC91" s="116">
        <v>0</v>
      </c>
      <c r="BD91" s="116"/>
      <c r="BE91" s="116">
        <v>0</v>
      </c>
      <c r="BF91" s="116">
        <v>0</v>
      </c>
      <c r="BG91" s="116">
        <f>+SUM(BF91,AN91,AF91)</f>
        <v>0</v>
      </c>
      <c r="BH91" s="116">
        <f>SUM(D91,AF91)</f>
        <v>88737</v>
      </c>
      <c r="BI91" s="116">
        <f>SUM(E91,AG91)</f>
        <v>52188</v>
      </c>
      <c r="BJ91" s="116">
        <f>SUM(F91,AH91)</f>
        <v>0</v>
      </c>
      <c r="BK91" s="116">
        <f>SUM(G91,AI91)</f>
        <v>52188</v>
      </c>
      <c r="BL91" s="116">
        <f>SUM(H91,AJ91)</f>
        <v>0</v>
      </c>
      <c r="BM91" s="116">
        <f>SUM(I91,AK91)</f>
        <v>0</v>
      </c>
      <c r="BN91" s="116">
        <f>SUM(J91,AL91)</f>
        <v>36549</v>
      </c>
      <c r="BO91" s="116">
        <f>SUM(K91,AM91)</f>
        <v>0</v>
      </c>
      <c r="BP91" s="116">
        <f>SUM(L91,AN91)</f>
        <v>0</v>
      </c>
      <c r="BQ91" s="116">
        <f>SUM(M91,AO91)</f>
        <v>0</v>
      </c>
      <c r="BR91" s="116">
        <f>SUM(N91,AP91)</f>
        <v>0</v>
      </c>
      <c r="BS91" s="116">
        <f>SUM(O91,AQ91)</f>
        <v>0</v>
      </c>
      <c r="BT91" s="116">
        <f>SUM(P91,AR91)</f>
        <v>0</v>
      </c>
      <c r="BU91" s="116">
        <f>SUM(Q91,AS91)</f>
        <v>0</v>
      </c>
      <c r="BV91" s="116">
        <f>SUM(R91,AT91)</f>
        <v>0</v>
      </c>
      <c r="BW91" s="116">
        <f>SUM(S91,AU91)</f>
        <v>0</v>
      </c>
      <c r="BX91" s="116">
        <f>SUM(T91,AV91)</f>
        <v>0</v>
      </c>
      <c r="BY91" s="116">
        <f>SUM(U91,AW91)</f>
        <v>0</v>
      </c>
      <c r="BZ91" s="116">
        <f>SUM(V91,AX91)</f>
        <v>0</v>
      </c>
      <c r="CA91" s="116">
        <f>SUM(W91,AY91)</f>
        <v>0</v>
      </c>
      <c r="CB91" s="116">
        <f>SUM(X91,AZ91)</f>
        <v>0</v>
      </c>
      <c r="CC91" s="116">
        <f>SUM(Y91,BA91)</f>
        <v>0</v>
      </c>
      <c r="CD91" s="116">
        <f>SUM(Z91,BB91)</f>
        <v>0</v>
      </c>
      <c r="CE91" s="116">
        <f>SUM(AA91,BC91)</f>
        <v>0</v>
      </c>
      <c r="CF91" s="116">
        <f>SUM(AB91,BD91)</f>
        <v>0</v>
      </c>
      <c r="CG91" s="116">
        <f>SUM(AC91,BE91)</f>
        <v>0</v>
      </c>
      <c r="CH91" s="116">
        <f>SUM(AD91,BF91)</f>
        <v>27313</v>
      </c>
      <c r="CI91" s="116">
        <f>SUM(AE91,BG91)</f>
        <v>116050</v>
      </c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91">
    <sortCondition ref="A8:A91"/>
    <sortCondition ref="B8:B91"/>
    <sortCondition ref="C8:C9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90" man="1"/>
    <brk id="67" min="1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278</v>
      </c>
      <c r="D7" s="133">
        <f>SUM(L7,T7,AB7,AJ7,AR7,AZ7)</f>
        <v>1377230</v>
      </c>
      <c r="E7" s="133">
        <f>SUM(M7,U7,AC7,AK7,AS7,BA7)</f>
        <v>15763019</v>
      </c>
      <c r="F7" s="133">
        <f>SUM(D7:E7)</f>
        <v>17140249</v>
      </c>
      <c r="G7" s="133">
        <f>SUM(O7,W7,AE7,AM7,AU7,BC7)</f>
        <v>79443</v>
      </c>
      <c r="H7" s="133">
        <f>SUM(P7,X7,AF7,AN7,AV7,BD7)</f>
        <v>2328443</v>
      </c>
      <c r="I7" s="133">
        <f>SUM(G7:H7)</f>
        <v>2407886</v>
      </c>
      <c r="J7" s="134">
        <f>COUNTIF(J$8:J$207,"&lt;&gt;")</f>
        <v>51</v>
      </c>
      <c r="K7" s="134">
        <f>COUNTIF(K$8:K$207,"&lt;&gt;")</f>
        <v>51</v>
      </c>
      <c r="L7" s="133">
        <f>SUM(L$8:L$207)</f>
        <v>1043230</v>
      </c>
      <c r="M7" s="133">
        <f>SUM(M$8:M$207)</f>
        <v>13005098</v>
      </c>
      <c r="N7" s="133">
        <f>IF(AND(L7&lt;&gt;"",M7&lt;&gt;""),SUM(L7:M7),"")</f>
        <v>14048328</v>
      </c>
      <c r="O7" s="133">
        <f>SUM(O$8:O$207)</f>
        <v>79443</v>
      </c>
      <c r="P7" s="133">
        <f>SUM(P$8:P$207)</f>
        <v>2080776</v>
      </c>
      <c r="Q7" s="133">
        <f>IF(AND(O7&lt;&gt;"",P7&lt;&gt;""),SUM(O7:P7),"")</f>
        <v>2160219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325183</v>
      </c>
      <c r="U7" s="133">
        <f>SUM(U$8:U$207)</f>
        <v>2486922</v>
      </c>
      <c r="V7" s="133">
        <f>IF(AND(T7&lt;&gt;"",U7&lt;&gt;""),SUM(T7:U7),"")</f>
        <v>2812105</v>
      </c>
      <c r="W7" s="133">
        <f>SUM(W$8:W$207)</f>
        <v>0</v>
      </c>
      <c r="X7" s="133">
        <f>SUM(X$8:X$207)</f>
        <v>247667</v>
      </c>
      <c r="Y7" s="133">
        <f>IF(AND(W7&lt;&gt;"",X7&lt;&gt;""),SUM(W7:X7),"")</f>
        <v>247667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8817</v>
      </c>
      <c r="AC7" s="133">
        <f>SUM(AC$8:AC$207)</f>
        <v>270999</v>
      </c>
      <c r="AD7" s="133">
        <f>IF(AND(AB7&lt;&gt;"",AC7&lt;&gt;""),SUM(AB7:AC7),"")</f>
        <v>279816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13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13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13</v>
      </c>
      <c r="B10" s="115" t="s">
        <v>328</v>
      </c>
      <c r="C10" s="114" t="s">
        <v>329</v>
      </c>
      <c r="D10" s="116">
        <f>SUM(L10,T10,AB10,AJ10,AR10,AZ10)</f>
        <v>395258</v>
      </c>
      <c r="E10" s="116">
        <f>SUM(M10,U10,AC10,AK10,AS10,BA10)</f>
        <v>1242520</v>
      </c>
      <c r="F10" s="116">
        <f>SUM(D10:E10)</f>
        <v>1637778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330</v>
      </c>
      <c r="K10" s="114" t="s">
        <v>331</v>
      </c>
      <c r="L10" s="116">
        <v>395258</v>
      </c>
      <c r="M10" s="116">
        <v>1242520</v>
      </c>
      <c r="N10" s="116">
        <f>IF(AND(L10&lt;&gt;"",M10&lt;&gt;""),SUM(L10:M10),"")</f>
        <v>1637778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13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13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344405</v>
      </c>
      <c r="F12" s="116">
        <f>SUM(D12:E12)</f>
        <v>344405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293509</v>
      </c>
      <c r="N12" s="116">
        <f>IF(AND(L12&lt;&gt;"",M12&lt;&gt;""),SUM(L12:M12),"")</f>
        <v>293509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338</v>
      </c>
      <c r="S12" s="114" t="s">
        <v>339</v>
      </c>
      <c r="T12" s="116">
        <v>0</v>
      </c>
      <c r="U12" s="116">
        <v>50896</v>
      </c>
      <c r="V12" s="116">
        <f>IF(AND(T12&lt;&gt;"",U12&lt;&gt;""),SUM(T12:U12),"")</f>
        <v>50896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13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386705</v>
      </c>
      <c r="F13" s="116">
        <f>SUM(D13:E13)</f>
        <v>386705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342</v>
      </c>
      <c r="K13" s="114" t="s">
        <v>343</v>
      </c>
      <c r="L13" s="116">
        <v>0</v>
      </c>
      <c r="M13" s="116">
        <v>386705</v>
      </c>
      <c r="N13" s="116">
        <f>IF(AND(L13&lt;&gt;"",M13&lt;&gt;""),SUM(L13:M13),"")</f>
        <v>386705</v>
      </c>
      <c r="O13" s="116">
        <v>0</v>
      </c>
      <c r="P13" s="116">
        <v>0</v>
      </c>
      <c r="Q13" s="116">
        <f>IF(AND(O13&lt;&gt;"",P13&lt;&gt;""),SUM(O13:P13),"")</f>
        <v>0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13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13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13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13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319282</v>
      </c>
      <c r="F17" s="116">
        <f>SUM(D17:E17)</f>
        <v>319282</v>
      </c>
      <c r="G17" s="116">
        <f>SUM(O17,W17,AE17,AM17,AU17,BC17)</f>
        <v>4873</v>
      </c>
      <c r="H17" s="116">
        <f>SUM(P17,X17,AF17,AN17,AV17,BD17)</f>
        <v>82757</v>
      </c>
      <c r="I17" s="116">
        <f>SUM(G17:H17)</f>
        <v>87630</v>
      </c>
      <c r="J17" s="115" t="s">
        <v>352</v>
      </c>
      <c r="K17" s="114" t="s">
        <v>353</v>
      </c>
      <c r="L17" s="116">
        <v>0</v>
      </c>
      <c r="M17" s="116">
        <v>319282</v>
      </c>
      <c r="N17" s="116">
        <f>IF(AND(L17&lt;&gt;"",M17&lt;&gt;""),SUM(L17:M17),"")</f>
        <v>319282</v>
      </c>
      <c r="O17" s="116">
        <v>4873</v>
      </c>
      <c r="P17" s="116">
        <v>82757</v>
      </c>
      <c r="Q17" s="116">
        <f>IF(AND(O17&lt;&gt;"",P17&lt;&gt;""),SUM(O17:P17),"")</f>
        <v>87630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13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13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13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13</v>
      </c>
      <c r="B21" s="115" t="s">
        <v>360</v>
      </c>
      <c r="C21" s="114" t="s">
        <v>361</v>
      </c>
      <c r="D21" s="116">
        <f>SUM(L21,T21,AB21,AJ21,AR21,AZ21)</f>
        <v>37502</v>
      </c>
      <c r="E21" s="116">
        <f>SUM(M21,U21,AC21,AK21,AS21,BA21)</f>
        <v>0</v>
      </c>
      <c r="F21" s="116">
        <f>SUM(D21:E21)</f>
        <v>37502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338</v>
      </c>
      <c r="K21" s="114" t="s">
        <v>339</v>
      </c>
      <c r="L21" s="116">
        <v>37502</v>
      </c>
      <c r="M21" s="116">
        <v>0</v>
      </c>
      <c r="N21" s="116">
        <f>IF(AND(L21&lt;&gt;"",M21&lt;&gt;""),SUM(L21:M21),"")</f>
        <v>37502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13</v>
      </c>
      <c r="B22" s="115" t="s">
        <v>362</v>
      </c>
      <c r="C22" s="114" t="s">
        <v>363</v>
      </c>
      <c r="D22" s="116">
        <f>SUM(L22,T22,AB22,AJ22,AR22,AZ22)</f>
        <v>8817</v>
      </c>
      <c r="E22" s="116">
        <f>SUM(M22,U22,AC22,AK22,AS22,BA22)</f>
        <v>418949</v>
      </c>
      <c r="F22" s="116">
        <f>SUM(D22:E22)</f>
        <v>427766</v>
      </c>
      <c r="G22" s="116">
        <f>SUM(O22,W22,AE22,AM22,AU22,BC22)</f>
        <v>0</v>
      </c>
      <c r="H22" s="116">
        <f>SUM(P22,X22,AF22,AN22,AV22,BD22)</f>
        <v>122531</v>
      </c>
      <c r="I22" s="116">
        <f>SUM(G22:H22)</f>
        <v>122531</v>
      </c>
      <c r="J22" s="115" t="s">
        <v>364</v>
      </c>
      <c r="K22" s="114" t="s">
        <v>365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122531</v>
      </c>
      <c r="Q22" s="116">
        <f>IF(AND(O22&lt;&gt;"",P22&lt;&gt;""),SUM(O22:P22),"")</f>
        <v>122531</v>
      </c>
      <c r="R22" s="115" t="s">
        <v>336</v>
      </c>
      <c r="S22" s="114" t="s">
        <v>337</v>
      </c>
      <c r="T22" s="116">
        <v>0</v>
      </c>
      <c r="U22" s="116">
        <v>147950</v>
      </c>
      <c r="V22" s="116">
        <f>IF(AND(T22&lt;&gt;"",U22&lt;&gt;""),SUM(T22:U22),"")</f>
        <v>147950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366</v>
      </c>
      <c r="AA22" s="114" t="s">
        <v>367</v>
      </c>
      <c r="AB22" s="116">
        <v>8817</v>
      </c>
      <c r="AC22" s="116">
        <v>270999</v>
      </c>
      <c r="AD22" s="116">
        <f>IF(AND(AB22&lt;&gt;"",AC22&lt;&gt;""),SUM(AB22:AC22),"")</f>
        <v>279816</v>
      </c>
      <c r="AE22" s="116">
        <v>0</v>
      </c>
      <c r="AF22" s="116">
        <v>0</v>
      </c>
      <c r="AG22" s="116">
        <f>IF(AND(AE22&lt;&gt;"",AF22&lt;&gt;""),SUM(AE22:AF22),"")</f>
        <v>0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13</v>
      </c>
      <c r="B23" s="115" t="s">
        <v>368</v>
      </c>
      <c r="C23" s="114" t="s">
        <v>369</v>
      </c>
      <c r="D23" s="116">
        <f>SUM(L23,T23,AB23,AJ23,AR23,AZ23)</f>
        <v>288328</v>
      </c>
      <c r="E23" s="116">
        <f>SUM(M23,U23,AC23,AK23,AS23,BA23)</f>
        <v>916595</v>
      </c>
      <c r="F23" s="116">
        <f>SUM(D23:E23)</f>
        <v>1204923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330</v>
      </c>
      <c r="K23" s="114" t="s">
        <v>331</v>
      </c>
      <c r="L23" s="116">
        <v>288328</v>
      </c>
      <c r="M23" s="116">
        <v>916595</v>
      </c>
      <c r="N23" s="116">
        <f>IF(AND(L23&lt;&gt;"",M23&lt;&gt;""),SUM(L23:M23),"")</f>
        <v>1204923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13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168315</v>
      </c>
      <c r="I24" s="116">
        <f>SUM(G24:H24)</f>
        <v>168315</v>
      </c>
      <c r="J24" s="115" t="s">
        <v>372</v>
      </c>
      <c r="K24" s="114" t="s">
        <v>373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168315</v>
      </c>
      <c r="Q24" s="116">
        <f>IF(AND(O24&lt;&gt;"",P24&lt;&gt;""),SUM(O24:P24),"")</f>
        <v>168315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13</v>
      </c>
      <c r="B25" s="115" t="s">
        <v>374</v>
      </c>
      <c r="C25" s="114" t="s">
        <v>375</v>
      </c>
      <c r="D25" s="116">
        <f>SUM(L25,T25,AB25,AJ25,AR25,AZ25)</f>
        <v>32713</v>
      </c>
      <c r="E25" s="116">
        <f>SUM(M25,U25,AC25,AK25,AS25,BA25)</f>
        <v>464400</v>
      </c>
      <c r="F25" s="116">
        <f>SUM(D25:E25)</f>
        <v>497113</v>
      </c>
      <c r="G25" s="116">
        <f>SUM(O25,W25,AE25,AM25,AU25,BC25)</f>
        <v>174</v>
      </c>
      <c r="H25" s="116">
        <f>SUM(P25,X25,AF25,AN25,AV25,BD25)</f>
        <v>16697</v>
      </c>
      <c r="I25" s="116">
        <f>SUM(G25:H25)</f>
        <v>16871</v>
      </c>
      <c r="J25" s="115" t="s">
        <v>376</v>
      </c>
      <c r="K25" s="114" t="s">
        <v>377</v>
      </c>
      <c r="L25" s="116">
        <v>32713</v>
      </c>
      <c r="M25" s="116">
        <v>464400</v>
      </c>
      <c r="N25" s="116">
        <f>IF(AND(L25&lt;&gt;"",M25&lt;&gt;""),SUM(L25:M25),"")</f>
        <v>497113</v>
      </c>
      <c r="O25" s="116">
        <v>174</v>
      </c>
      <c r="P25" s="116">
        <v>16697</v>
      </c>
      <c r="Q25" s="116">
        <f>IF(AND(O25&lt;&gt;"",P25&lt;&gt;""),SUM(O25:P25),"")</f>
        <v>16871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13</v>
      </c>
      <c r="B26" s="115" t="s">
        <v>378</v>
      </c>
      <c r="C26" s="114" t="s">
        <v>379</v>
      </c>
      <c r="D26" s="116">
        <f>SUM(L26,T26,AB26,AJ26,AR26,AZ26)</f>
        <v>43886</v>
      </c>
      <c r="E26" s="116">
        <f>SUM(M26,U26,AC26,AK26,AS26,BA26)</f>
        <v>623005</v>
      </c>
      <c r="F26" s="116">
        <f>SUM(D26:E26)</f>
        <v>666891</v>
      </c>
      <c r="G26" s="116">
        <f>SUM(O26,W26,AE26,AM26,AU26,BC26)</f>
        <v>566</v>
      </c>
      <c r="H26" s="116">
        <f>SUM(P26,X26,AF26,AN26,AV26,BD26)</f>
        <v>54413</v>
      </c>
      <c r="I26" s="116">
        <f>SUM(G26:H26)</f>
        <v>54979</v>
      </c>
      <c r="J26" s="115" t="s">
        <v>376</v>
      </c>
      <c r="K26" s="114" t="s">
        <v>377</v>
      </c>
      <c r="L26" s="116">
        <v>43886</v>
      </c>
      <c r="M26" s="116">
        <v>623005</v>
      </c>
      <c r="N26" s="116">
        <f>IF(AND(L26&lt;&gt;"",M26&lt;&gt;""),SUM(L26:M26),"")</f>
        <v>666891</v>
      </c>
      <c r="O26" s="116">
        <v>566</v>
      </c>
      <c r="P26" s="116">
        <v>54413</v>
      </c>
      <c r="Q26" s="116">
        <f>IF(AND(O26&lt;&gt;"",P26&lt;&gt;""),SUM(O26:P26),"")</f>
        <v>54979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13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513227</v>
      </c>
      <c r="F27" s="116">
        <f>SUM(D27:E27)</f>
        <v>513227</v>
      </c>
      <c r="G27" s="116">
        <f>SUM(O27,W27,AE27,AM27,AU27,BC27)</f>
        <v>0</v>
      </c>
      <c r="H27" s="116">
        <f>SUM(P27,X27,AF27,AN27,AV27,BD27)</f>
        <v>15873</v>
      </c>
      <c r="I27" s="116">
        <f>SUM(G27:H27)</f>
        <v>15873</v>
      </c>
      <c r="J27" s="115" t="s">
        <v>382</v>
      </c>
      <c r="K27" s="114" t="s">
        <v>383</v>
      </c>
      <c r="L27" s="116">
        <v>0</v>
      </c>
      <c r="M27" s="116">
        <v>513227</v>
      </c>
      <c r="N27" s="116">
        <f>IF(AND(L27&lt;&gt;"",M27&lt;&gt;""),SUM(L27:M27),"")</f>
        <v>513227</v>
      </c>
      <c r="O27" s="116">
        <v>0</v>
      </c>
      <c r="P27" s="116">
        <v>15873</v>
      </c>
      <c r="Q27" s="116">
        <f>IF(AND(O27&lt;&gt;"",P27&lt;&gt;""),SUM(O27:P27),"")</f>
        <v>15873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13</v>
      </c>
      <c r="B28" s="115" t="s">
        <v>384</v>
      </c>
      <c r="C28" s="114" t="s">
        <v>385</v>
      </c>
      <c r="D28" s="116">
        <f>SUM(L28,T28,AB28,AJ28,AR28,AZ28)</f>
        <v>0</v>
      </c>
      <c r="E28" s="116">
        <f>SUM(M28,U28,AC28,AK28,AS28,BA28)</f>
        <v>702662</v>
      </c>
      <c r="F28" s="116">
        <f>SUM(D28:E28)</f>
        <v>702662</v>
      </c>
      <c r="G28" s="116">
        <f>SUM(O28,W28,AE28,AM28,AU28,BC28)</f>
        <v>0</v>
      </c>
      <c r="H28" s="116">
        <f>SUM(P28,X28,AF28,AN28,AV28,BD28)</f>
        <v>21732</v>
      </c>
      <c r="I28" s="116">
        <f>SUM(G28:H28)</f>
        <v>21732</v>
      </c>
      <c r="J28" s="115" t="s">
        <v>382</v>
      </c>
      <c r="K28" s="114" t="s">
        <v>383</v>
      </c>
      <c r="L28" s="116">
        <v>0</v>
      </c>
      <c r="M28" s="116">
        <v>702662</v>
      </c>
      <c r="N28" s="116">
        <f>IF(AND(L28&lt;&gt;"",M28&lt;&gt;""),SUM(L28:M28),"")</f>
        <v>702662</v>
      </c>
      <c r="O28" s="116">
        <v>0</v>
      </c>
      <c r="P28" s="116">
        <v>21732</v>
      </c>
      <c r="Q28" s="116">
        <f>IF(AND(O28&lt;&gt;"",P28&lt;&gt;""),SUM(O28:P28),"")</f>
        <v>21732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13</v>
      </c>
      <c r="B29" s="115" t="s">
        <v>386</v>
      </c>
      <c r="C29" s="114" t="s">
        <v>387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160287</v>
      </c>
      <c r="I29" s="116">
        <f>SUM(G29:H29)</f>
        <v>160287</v>
      </c>
      <c r="J29" s="115" t="s">
        <v>388</v>
      </c>
      <c r="K29" s="114" t="s">
        <v>389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160287</v>
      </c>
      <c r="Q29" s="116">
        <f>IF(AND(O29&lt;&gt;"",P29&lt;&gt;""),SUM(O29:P29),"")</f>
        <v>160287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13</v>
      </c>
      <c r="B30" s="115" t="s">
        <v>390</v>
      </c>
      <c r="C30" s="114" t="s">
        <v>391</v>
      </c>
      <c r="D30" s="116">
        <f>SUM(L30,T30,AB30,AJ30,AR30,AZ30)</f>
        <v>72835</v>
      </c>
      <c r="E30" s="116">
        <f>SUM(M30,U30,AC30,AK30,AS30,BA30)</f>
        <v>11553</v>
      </c>
      <c r="F30" s="116">
        <f>SUM(D30:E30)</f>
        <v>84388</v>
      </c>
      <c r="G30" s="116">
        <f>SUM(O30,W30,AE30,AM30,AU30,BC30)</f>
        <v>0</v>
      </c>
      <c r="H30" s="116">
        <f>SUM(P30,X30,AF30,AN30,AV30,BD30)</f>
        <v>24327</v>
      </c>
      <c r="I30" s="116">
        <f>SUM(G30:H30)</f>
        <v>24327</v>
      </c>
      <c r="J30" s="115" t="s">
        <v>392</v>
      </c>
      <c r="K30" s="114" t="s">
        <v>393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24327</v>
      </c>
      <c r="Q30" s="116">
        <f>IF(AND(O30&lt;&gt;"",P30&lt;&gt;""),SUM(O30:P30),"")</f>
        <v>24327</v>
      </c>
      <c r="R30" s="115" t="s">
        <v>394</v>
      </c>
      <c r="S30" s="114" t="s">
        <v>395</v>
      </c>
      <c r="T30" s="116">
        <v>72835</v>
      </c>
      <c r="U30" s="116">
        <v>11553</v>
      </c>
      <c r="V30" s="116">
        <f>IF(AND(T30&lt;&gt;"",U30&lt;&gt;""),SUM(T30:U30),"")</f>
        <v>84388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13</v>
      </c>
      <c r="B31" s="115" t="s">
        <v>396</v>
      </c>
      <c r="C31" s="114" t="s">
        <v>397</v>
      </c>
      <c r="D31" s="116">
        <f>SUM(L31,T31,AB31,AJ31,AR31,AZ31)</f>
        <v>0</v>
      </c>
      <c r="E31" s="116">
        <f>SUM(M31,U31,AC31,AK31,AS31,BA31)</f>
        <v>648226</v>
      </c>
      <c r="F31" s="116">
        <f>SUM(D31:E31)</f>
        <v>648226</v>
      </c>
      <c r="G31" s="116">
        <f>SUM(O31,W31,AE31,AM31,AU31,BC31)</f>
        <v>0</v>
      </c>
      <c r="H31" s="116">
        <f>SUM(P31,X31,AF31,AN31,AV31,BD31)</f>
        <v>13253</v>
      </c>
      <c r="I31" s="116">
        <f>SUM(G31:H31)</f>
        <v>13253</v>
      </c>
      <c r="J31" s="115" t="s">
        <v>398</v>
      </c>
      <c r="K31" s="114" t="s">
        <v>399</v>
      </c>
      <c r="L31" s="116">
        <v>0</v>
      </c>
      <c r="M31" s="116">
        <v>648226</v>
      </c>
      <c r="N31" s="116">
        <f>IF(AND(L31&lt;&gt;"",M31&lt;&gt;""),SUM(L31:M31),"")</f>
        <v>648226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392</v>
      </c>
      <c r="S31" s="114" t="s">
        <v>393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13253</v>
      </c>
      <c r="Y31" s="116">
        <f>IF(AND(W31&lt;&gt;"",X31&lt;&gt;""),SUM(W31:X31),"")</f>
        <v>13253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13</v>
      </c>
      <c r="B32" s="115" t="s">
        <v>400</v>
      </c>
      <c r="C32" s="114" t="s">
        <v>401</v>
      </c>
      <c r="D32" s="116">
        <f>SUM(L32,T32,AB32,AJ32,AR32,AZ32)</f>
        <v>250075</v>
      </c>
      <c r="E32" s="116">
        <f>SUM(M32,U32,AC32,AK32,AS32,BA32)</f>
        <v>39666</v>
      </c>
      <c r="F32" s="116">
        <f>SUM(D32:E32)</f>
        <v>289741</v>
      </c>
      <c r="G32" s="116">
        <f>SUM(O32,W32,AE32,AM32,AU32,BC32)</f>
        <v>0</v>
      </c>
      <c r="H32" s="116">
        <f>SUM(P32,X32,AF32,AN32,AV32,BD32)</f>
        <v>19024</v>
      </c>
      <c r="I32" s="116">
        <f>SUM(G32:H32)</f>
        <v>19024</v>
      </c>
      <c r="J32" s="115" t="s">
        <v>392</v>
      </c>
      <c r="K32" s="114" t="s">
        <v>393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19024</v>
      </c>
      <c r="Q32" s="116">
        <f>IF(AND(O32&lt;&gt;"",P32&lt;&gt;""),SUM(O32:P32),"")</f>
        <v>19024</v>
      </c>
      <c r="R32" s="115" t="s">
        <v>394</v>
      </c>
      <c r="S32" s="114" t="s">
        <v>395</v>
      </c>
      <c r="T32" s="116">
        <v>250075</v>
      </c>
      <c r="U32" s="116">
        <v>39666</v>
      </c>
      <c r="V32" s="116">
        <f>IF(AND(T32&lt;&gt;"",U32&lt;&gt;""),SUM(T32:U32),"")</f>
        <v>289741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13</v>
      </c>
      <c r="B33" s="115" t="s">
        <v>402</v>
      </c>
      <c r="C33" s="114" t="s">
        <v>403</v>
      </c>
      <c r="D33" s="116">
        <f>SUM(L33,T33,AB33,AJ33,AR33,AZ33)</f>
        <v>0</v>
      </c>
      <c r="E33" s="116">
        <f>SUM(M33,U33,AC33,AK33,AS33,BA33)</f>
        <v>1245074</v>
      </c>
      <c r="F33" s="116">
        <f>SUM(D33:E33)</f>
        <v>1245074</v>
      </c>
      <c r="G33" s="116">
        <f>SUM(O33,W33,AE33,AM33,AU33,BC33)</f>
        <v>0</v>
      </c>
      <c r="H33" s="116">
        <f>SUM(P33,X33,AF33,AN33,AV33,BD33)</f>
        <v>30808</v>
      </c>
      <c r="I33" s="116">
        <f>SUM(G33:H33)</f>
        <v>30808</v>
      </c>
      <c r="J33" s="115" t="s">
        <v>392</v>
      </c>
      <c r="K33" s="114" t="s">
        <v>393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0</v>
      </c>
      <c r="P33" s="116">
        <v>30808</v>
      </c>
      <c r="Q33" s="116">
        <f>IF(AND(O33&lt;&gt;"",P33&lt;&gt;""),SUM(O33:P33),"")</f>
        <v>30808</v>
      </c>
      <c r="R33" s="115" t="s">
        <v>398</v>
      </c>
      <c r="S33" s="114" t="s">
        <v>399</v>
      </c>
      <c r="T33" s="116">
        <v>0</v>
      </c>
      <c r="U33" s="116">
        <v>1245074</v>
      </c>
      <c r="V33" s="116">
        <f>IF(AND(T33&lt;&gt;"",U33&lt;&gt;""),SUM(T33:U33),"")</f>
        <v>1245074</v>
      </c>
      <c r="W33" s="116">
        <v>0</v>
      </c>
      <c r="X33" s="116">
        <v>0</v>
      </c>
      <c r="Y33" s="116">
        <f>IF(AND(W33&lt;&gt;"",X33&lt;&gt;""),SUM(W33:X33),"")</f>
        <v>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13</v>
      </c>
      <c r="B34" s="115" t="s">
        <v>404</v>
      </c>
      <c r="C34" s="114" t="s">
        <v>405</v>
      </c>
      <c r="D34" s="116">
        <f>SUM(L34,T34,AB34,AJ34,AR34,AZ34)</f>
        <v>0</v>
      </c>
      <c r="E34" s="116">
        <f>SUM(M34,U34,AC34,AK34,AS34,BA34)</f>
        <v>0</v>
      </c>
      <c r="F34" s="116">
        <f>SUM(D34:E34)</f>
        <v>0</v>
      </c>
      <c r="G34" s="116">
        <f>SUM(O34,W34,AE34,AM34,AU34,BC34)</f>
        <v>0</v>
      </c>
      <c r="H34" s="116">
        <f>SUM(P34,X34,AF34,AN34,AV34,BD34)</f>
        <v>54634</v>
      </c>
      <c r="I34" s="116">
        <f>SUM(G34:H34)</f>
        <v>54634</v>
      </c>
      <c r="J34" s="115" t="s">
        <v>372</v>
      </c>
      <c r="K34" s="114" t="s">
        <v>373</v>
      </c>
      <c r="L34" s="116">
        <v>0</v>
      </c>
      <c r="M34" s="116">
        <v>0</v>
      </c>
      <c r="N34" s="116">
        <f>IF(AND(L34&lt;&gt;"",M34&lt;&gt;""),SUM(L34:M34),"")</f>
        <v>0</v>
      </c>
      <c r="O34" s="116">
        <v>0</v>
      </c>
      <c r="P34" s="116">
        <v>54634</v>
      </c>
      <c r="Q34" s="116">
        <f>IF(AND(O34&lt;&gt;"",P34&lt;&gt;""),SUM(O34:P34),"")</f>
        <v>54634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13</v>
      </c>
      <c r="B35" s="115" t="s">
        <v>406</v>
      </c>
      <c r="C35" s="114" t="s">
        <v>407</v>
      </c>
      <c r="D35" s="116">
        <f>SUM(L35,T35,AB35,AJ35,AR35,AZ35)</f>
        <v>0</v>
      </c>
      <c r="E35" s="116">
        <f>SUM(M35,U35,AC35,AK35,AS35,BA35)</f>
        <v>1897838</v>
      </c>
      <c r="F35" s="116">
        <f>SUM(D35:E35)</f>
        <v>1897838</v>
      </c>
      <c r="G35" s="116">
        <f>SUM(O35,W35,AE35,AM35,AU35,BC35)</f>
        <v>63686</v>
      </c>
      <c r="H35" s="116">
        <f>SUM(P35,X35,AF35,AN35,AV35,BD35)</f>
        <v>284891</v>
      </c>
      <c r="I35" s="116">
        <f>SUM(G35:H35)</f>
        <v>348577</v>
      </c>
      <c r="J35" s="115" t="s">
        <v>408</v>
      </c>
      <c r="K35" s="114" t="s">
        <v>409</v>
      </c>
      <c r="L35" s="116">
        <v>0</v>
      </c>
      <c r="M35" s="116">
        <v>1897838</v>
      </c>
      <c r="N35" s="116">
        <f>IF(AND(L35&lt;&gt;"",M35&lt;&gt;""),SUM(L35:M35),"")</f>
        <v>1897838</v>
      </c>
      <c r="O35" s="116">
        <v>63686</v>
      </c>
      <c r="P35" s="116">
        <v>240769</v>
      </c>
      <c r="Q35" s="116">
        <f>IF(AND(O35&lt;&gt;"",P35&lt;&gt;""),SUM(O35:P35),"")</f>
        <v>304455</v>
      </c>
      <c r="R35" s="115" t="s">
        <v>364</v>
      </c>
      <c r="S35" s="114" t="s">
        <v>365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44122</v>
      </c>
      <c r="Y35" s="116">
        <f>IF(AND(W35&lt;&gt;"",X35&lt;&gt;""),SUM(W35:X35),"")</f>
        <v>44122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13</v>
      </c>
      <c r="B36" s="115" t="s">
        <v>410</v>
      </c>
      <c r="C36" s="114" t="s">
        <v>411</v>
      </c>
      <c r="D36" s="116">
        <f>SUM(L36,T36,AB36,AJ36,AR36,AZ36)</f>
        <v>6333</v>
      </c>
      <c r="E36" s="116">
        <f>SUM(M36,U36,AC36,AK36,AS36,BA36)</f>
        <v>194656</v>
      </c>
      <c r="F36" s="116">
        <f>SUM(D36:E36)</f>
        <v>200989</v>
      </c>
      <c r="G36" s="116">
        <f>SUM(O36,W36,AE36,AM36,AU36,BC36)</f>
        <v>0</v>
      </c>
      <c r="H36" s="116">
        <f>SUM(P36,X36,AF36,AN36,AV36,BD36)</f>
        <v>56381</v>
      </c>
      <c r="I36" s="116">
        <f>SUM(G36:H36)</f>
        <v>56381</v>
      </c>
      <c r="J36" s="115" t="s">
        <v>366</v>
      </c>
      <c r="K36" s="114" t="s">
        <v>367</v>
      </c>
      <c r="L36" s="116">
        <v>6333</v>
      </c>
      <c r="M36" s="116">
        <v>194656</v>
      </c>
      <c r="N36" s="116">
        <f>IF(AND(L36&lt;&gt;"",M36&lt;&gt;""),SUM(L36:M36),"")</f>
        <v>200989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364</v>
      </c>
      <c r="S36" s="114" t="s">
        <v>365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56381</v>
      </c>
      <c r="Y36" s="116">
        <f>IF(AND(W36&lt;&gt;"",X36&lt;&gt;""),SUM(W36:X36),"")</f>
        <v>56381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13</v>
      </c>
      <c r="B37" s="115" t="s">
        <v>412</v>
      </c>
      <c r="C37" s="114" t="s">
        <v>413</v>
      </c>
      <c r="D37" s="116">
        <f>SUM(L37,T37,AB37,AJ37,AR37,AZ37)</f>
        <v>15231</v>
      </c>
      <c r="E37" s="116">
        <f>SUM(M37,U37,AC37,AK37,AS37,BA37)</f>
        <v>216210</v>
      </c>
      <c r="F37" s="116">
        <f>SUM(D37:E37)</f>
        <v>231441</v>
      </c>
      <c r="G37" s="116">
        <f>SUM(O37,W37,AE37,AM37,AU37,BC37)</f>
        <v>291</v>
      </c>
      <c r="H37" s="116">
        <f>SUM(P37,X37,AF37,AN37,AV37,BD37)</f>
        <v>27984</v>
      </c>
      <c r="I37" s="116">
        <f>SUM(G37:H37)</f>
        <v>28275</v>
      </c>
      <c r="J37" s="115" t="s">
        <v>376</v>
      </c>
      <c r="K37" s="114" t="s">
        <v>377</v>
      </c>
      <c r="L37" s="116">
        <v>15231</v>
      </c>
      <c r="M37" s="116">
        <v>216210</v>
      </c>
      <c r="N37" s="116">
        <f>IF(AND(L37&lt;&gt;"",M37&lt;&gt;""),SUM(L37:M37),"")</f>
        <v>231441</v>
      </c>
      <c r="O37" s="116">
        <v>291</v>
      </c>
      <c r="P37" s="116">
        <v>27984</v>
      </c>
      <c r="Q37" s="116">
        <f>IF(AND(O37&lt;&gt;"",P37&lt;&gt;""),SUM(O37:P37),"")</f>
        <v>28275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13</v>
      </c>
      <c r="B38" s="115" t="s">
        <v>414</v>
      </c>
      <c r="C38" s="114" t="s">
        <v>415</v>
      </c>
      <c r="D38" s="116">
        <f>SUM(L38,T38,AB38,AJ38,AR38,AZ38)</f>
        <v>0</v>
      </c>
      <c r="E38" s="116">
        <f>SUM(M38,U38,AC38,AK38,AS38,BA38)</f>
        <v>868558</v>
      </c>
      <c r="F38" s="116">
        <f>SUM(D38:E38)</f>
        <v>868558</v>
      </c>
      <c r="G38" s="116">
        <f>SUM(O38,W38,AE38,AM38,AU38,BC38)</f>
        <v>0</v>
      </c>
      <c r="H38" s="116">
        <f>SUM(P38,X38,AF38,AN38,AV38,BD38)</f>
        <v>42907</v>
      </c>
      <c r="I38" s="116">
        <f>SUM(G38:H38)</f>
        <v>42907</v>
      </c>
      <c r="J38" s="115" t="s">
        <v>398</v>
      </c>
      <c r="K38" s="114" t="s">
        <v>399</v>
      </c>
      <c r="L38" s="116">
        <v>0</v>
      </c>
      <c r="M38" s="116">
        <v>868558</v>
      </c>
      <c r="N38" s="116">
        <f>IF(AND(L38&lt;&gt;"",M38&lt;&gt;""),SUM(L38:M38),"")</f>
        <v>868558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416</v>
      </c>
      <c r="S38" s="114" t="s">
        <v>417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0</v>
      </c>
      <c r="X38" s="116">
        <v>42907</v>
      </c>
      <c r="Y38" s="116">
        <f>IF(AND(W38&lt;&gt;"",X38&lt;&gt;""),SUM(W38:X38),"")</f>
        <v>42907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13</v>
      </c>
      <c r="B39" s="115" t="s">
        <v>418</v>
      </c>
      <c r="C39" s="114" t="s">
        <v>419</v>
      </c>
      <c r="D39" s="116">
        <f>SUM(L39,T39,AB39,AJ39,AR39,AZ39)</f>
        <v>21374</v>
      </c>
      <c r="E39" s="116">
        <f>SUM(M39,U39,AC39,AK39,AS39,BA39)</f>
        <v>303429</v>
      </c>
      <c r="F39" s="116">
        <f>SUM(D39:E39)</f>
        <v>324803</v>
      </c>
      <c r="G39" s="116">
        <f>SUM(O39,W39,AE39,AM39,AU39,BC39)</f>
        <v>321</v>
      </c>
      <c r="H39" s="116">
        <f>SUM(P39,X39,AF39,AN39,AV39,BD39)</f>
        <v>30905</v>
      </c>
      <c r="I39" s="116">
        <f>SUM(G39:H39)</f>
        <v>31226</v>
      </c>
      <c r="J39" s="115" t="s">
        <v>376</v>
      </c>
      <c r="K39" s="114" t="s">
        <v>377</v>
      </c>
      <c r="L39" s="116">
        <v>21374</v>
      </c>
      <c r="M39" s="116">
        <v>303429</v>
      </c>
      <c r="N39" s="116">
        <f>IF(AND(L39&lt;&gt;"",M39&lt;&gt;""),SUM(L39:M39),"")</f>
        <v>324803</v>
      </c>
      <c r="O39" s="116">
        <v>321</v>
      </c>
      <c r="P39" s="116">
        <v>30905</v>
      </c>
      <c r="Q39" s="116">
        <f>IF(AND(O39&lt;&gt;"",P39&lt;&gt;""),SUM(O39:P39),"")</f>
        <v>31226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13</v>
      </c>
      <c r="B40" s="115" t="s">
        <v>420</v>
      </c>
      <c r="C40" s="114" t="s">
        <v>421</v>
      </c>
      <c r="D40" s="116">
        <f>SUM(L40,T40,AB40,AJ40,AR40,AZ40)</f>
        <v>52623</v>
      </c>
      <c r="E40" s="116">
        <f>SUM(M40,U40,AC40,AK40,AS40,BA40)</f>
        <v>433235</v>
      </c>
      <c r="F40" s="116">
        <f>SUM(D40:E40)</f>
        <v>485858</v>
      </c>
      <c r="G40" s="116">
        <f>SUM(O40,W40,AE40,AM40,AU40,BC40)</f>
        <v>1302</v>
      </c>
      <c r="H40" s="116">
        <f>SUM(P40,X40,AF40,AN40,AV40,BD40)</f>
        <v>48015</v>
      </c>
      <c r="I40" s="116">
        <f>SUM(G40:H40)</f>
        <v>49317</v>
      </c>
      <c r="J40" s="115" t="s">
        <v>422</v>
      </c>
      <c r="K40" s="114" t="s">
        <v>423</v>
      </c>
      <c r="L40" s="116">
        <v>52623</v>
      </c>
      <c r="M40" s="116">
        <v>433235</v>
      </c>
      <c r="N40" s="116">
        <f>IF(AND(L40&lt;&gt;"",M40&lt;&gt;""),SUM(L40:M40),"")</f>
        <v>485858</v>
      </c>
      <c r="O40" s="116">
        <v>1302</v>
      </c>
      <c r="P40" s="116">
        <v>48015</v>
      </c>
      <c r="Q40" s="116">
        <f>IF(AND(O40&lt;&gt;"",P40&lt;&gt;""),SUM(O40:P40),"")</f>
        <v>49317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13</v>
      </c>
      <c r="B41" s="115" t="s">
        <v>424</v>
      </c>
      <c r="C41" s="114" t="s">
        <v>425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107316</v>
      </c>
      <c r="I41" s="116">
        <f>SUM(G41:H41)</f>
        <v>107316</v>
      </c>
      <c r="J41" s="115" t="s">
        <v>426</v>
      </c>
      <c r="K41" s="114" t="s">
        <v>427</v>
      </c>
      <c r="L41" s="116">
        <v>0</v>
      </c>
      <c r="M41" s="116">
        <v>0</v>
      </c>
      <c r="N41" s="116">
        <f>IF(AND(L41&lt;&gt;"",M41&lt;&gt;""),SUM(L41:M41),"")</f>
        <v>0</v>
      </c>
      <c r="O41" s="116">
        <v>0</v>
      </c>
      <c r="P41" s="116">
        <v>107316</v>
      </c>
      <c r="Q41" s="116">
        <f>IF(AND(O41&lt;&gt;"",P41&lt;&gt;""),SUM(O41:P41),"")</f>
        <v>107316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13</v>
      </c>
      <c r="B42" s="115" t="s">
        <v>428</v>
      </c>
      <c r="C42" s="114" t="s">
        <v>429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13</v>
      </c>
      <c r="B43" s="115" t="s">
        <v>430</v>
      </c>
      <c r="C43" s="114" t="s">
        <v>431</v>
      </c>
      <c r="D43" s="116">
        <f>SUM(L43,T43,AB43,AJ43,AR43,AZ43)</f>
        <v>1249</v>
      </c>
      <c r="E43" s="116">
        <f>SUM(M43,U43,AC43,AK43,AS43,BA43)</f>
        <v>486889</v>
      </c>
      <c r="F43" s="116">
        <f>SUM(D43:E43)</f>
        <v>488138</v>
      </c>
      <c r="G43" s="116">
        <f>SUM(O43,W43,AE43,AM43,AU43,BC43)</f>
        <v>0</v>
      </c>
      <c r="H43" s="116">
        <f>SUM(P43,X43,AF43,AN43,AV43,BD43)</f>
        <v>45528</v>
      </c>
      <c r="I43" s="116">
        <f>SUM(G43:H43)</f>
        <v>45528</v>
      </c>
      <c r="J43" s="115" t="s">
        <v>426</v>
      </c>
      <c r="K43" s="114" t="s">
        <v>427</v>
      </c>
      <c r="L43" s="116">
        <v>0</v>
      </c>
      <c r="M43" s="116">
        <v>0</v>
      </c>
      <c r="N43" s="116">
        <f>IF(AND(L43&lt;&gt;"",M43&lt;&gt;""),SUM(L43:M43),"")</f>
        <v>0</v>
      </c>
      <c r="O43" s="116">
        <v>0</v>
      </c>
      <c r="P43" s="116">
        <v>45528</v>
      </c>
      <c r="Q43" s="116">
        <f>IF(AND(O43&lt;&gt;"",P43&lt;&gt;""),SUM(O43:P43),"")</f>
        <v>45528</v>
      </c>
      <c r="R43" s="115" t="s">
        <v>432</v>
      </c>
      <c r="S43" s="114" t="s">
        <v>433</v>
      </c>
      <c r="T43" s="116">
        <v>1249</v>
      </c>
      <c r="U43" s="116">
        <v>486889</v>
      </c>
      <c r="V43" s="116">
        <f>IF(AND(T43&lt;&gt;"",U43&lt;&gt;""),SUM(T43:U43),"")</f>
        <v>488138</v>
      </c>
      <c r="W43" s="116">
        <v>0</v>
      </c>
      <c r="X43" s="116">
        <v>0</v>
      </c>
      <c r="Y43" s="116">
        <f>IF(AND(W43&lt;&gt;"",X43&lt;&gt;""),SUM(W43:X43),"")</f>
        <v>0</v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13</v>
      </c>
      <c r="B44" s="115" t="s">
        <v>434</v>
      </c>
      <c r="C44" s="114" t="s">
        <v>435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56402</v>
      </c>
      <c r="I44" s="116">
        <f>SUM(G44:H44)</f>
        <v>56402</v>
      </c>
      <c r="J44" s="115" t="s">
        <v>388</v>
      </c>
      <c r="K44" s="114" t="s">
        <v>389</v>
      </c>
      <c r="L44" s="116">
        <v>0</v>
      </c>
      <c r="M44" s="116">
        <v>0</v>
      </c>
      <c r="N44" s="116">
        <f>IF(AND(L44&lt;&gt;"",M44&lt;&gt;""),SUM(L44:M44),"")</f>
        <v>0</v>
      </c>
      <c r="O44" s="116">
        <v>0</v>
      </c>
      <c r="P44" s="116">
        <v>56402</v>
      </c>
      <c r="Q44" s="116">
        <f>IF(AND(O44&lt;&gt;"",P44&lt;&gt;""),SUM(O44:P44),"")</f>
        <v>56402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13</v>
      </c>
      <c r="B45" s="115" t="s">
        <v>436</v>
      </c>
      <c r="C45" s="114" t="s">
        <v>437</v>
      </c>
      <c r="D45" s="116">
        <f>SUM(L45,T45,AB45,AJ45,AR45,AZ45)</f>
        <v>12210</v>
      </c>
      <c r="E45" s="116">
        <f>SUM(M45,U45,AC45,AK45,AS45,BA45)</f>
        <v>173329</v>
      </c>
      <c r="F45" s="116">
        <f>SUM(D45:E45)</f>
        <v>185539</v>
      </c>
      <c r="G45" s="116">
        <f>SUM(O45,W45,AE45,AM45,AU45,BC45)</f>
        <v>0</v>
      </c>
      <c r="H45" s="116">
        <f>SUM(P45,X45,AF45,AN45,AV45,BD45)</f>
        <v>15647</v>
      </c>
      <c r="I45" s="116">
        <f>SUM(G45:H45)</f>
        <v>15647</v>
      </c>
      <c r="J45" s="115" t="s">
        <v>376</v>
      </c>
      <c r="K45" s="114" t="s">
        <v>377</v>
      </c>
      <c r="L45" s="116">
        <v>12210</v>
      </c>
      <c r="M45" s="116">
        <v>173329</v>
      </c>
      <c r="N45" s="116">
        <f>IF(AND(L45&lt;&gt;"",M45&lt;&gt;""),SUM(L45:M45),"")</f>
        <v>185539</v>
      </c>
      <c r="O45" s="116">
        <v>0</v>
      </c>
      <c r="P45" s="116">
        <v>15647</v>
      </c>
      <c r="Q45" s="116">
        <f>IF(AND(O45&lt;&gt;"",P45&lt;&gt;""),SUM(O45:P45),"")</f>
        <v>15647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13</v>
      </c>
      <c r="B46" s="115" t="s">
        <v>438</v>
      </c>
      <c r="C46" s="114" t="s">
        <v>439</v>
      </c>
      <c r="D46" s="116">
        <f>SUM(L46,T46,AB46,AJ46,AR46,AZ46)</f>
        <v>0</v>
      </c>
      <c r="E46" s="116">
        <f>SUM(M46,U46,AC46,AK46,AS46,BA46)</f>
        <v>0</v>
      </c>
      <c r="F46" s="116">
        <f>SUM(D46:E46)</f>
        <v>0</v>
      </c>
      <c r="G46" s="116">
        <f>SUM(O46,W46,AE46,AM46,AU46,BC46)</f>
        <v>0</v>
      </c>
      <c r="H46" s="116">
        <f>SUM(P46,X46,AF46,AN46,AV46,BD46)</f>
        <v>69167</v>
      </c>
      <c r="I46" s="116">
        <f>SUM(G46:H46)</f>
        <v>69167</v>
      </c>
      <c r="J46" s="115" t="s">
        <v>416</v>
      </c>
      <c r="K46" s="114" t="s">
        <v>440</v>
      </c>
      <c r="L46" s="116">
        <v>0</v>
      </c>
      <c r="M46" s="116">
        <v>0</v>
      </c>
      <c r="N46" s="116">
        <f>IF(AND(L46&lt;&gt;"",M46&lt;&gt;""),SUM(L46:M46),"")</f>
        <v>0</v>
      </c>
      <c r="O46" s="116">
        <v>0</v>
      </c>
      <c r="P46" s="116">
        <v>69167</v>
      </c>
      <c r="Q46" s="116">
        <f>IF(AND(O46&lt;&gt;"",P46&lt;&gt;""),SUM(O46:P46),"")</f>
        <v>69167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13</v>
      </c>
      <c r="B47" s="115" t="s">
        <v>441</v>
      </c>
      <c r="C47" s="114" t="s">
        <v>442</v>
      </c>
      <c r="D47" s="116">
        <f>SUM(L47,T47,AB47,AJ47,AR47,AZ47)</f>
        <v>46470</v>
      </c>
      <c r="E47" s="116">
        <f>SUM(M47,U47,AC47,AK47,AS47,BA47)</f>
        <v>382583</v>
      </c>
      <c r="F47" s="116">
        <f>SUM(D47:E47)</f>
        <v>429053</v>
      </c>
      <c r="G47" s="116">
        <f>SUM(O47,W47,AE47,AM47,AU47,BC47)</f>
        <v>1149</v>
      </c>
      <c r="H47" s="116">
        <f>SUM(P47,X47,AF47,AN47,AV47,BD47)</f>
        <v>42401</v>
      </c>
      <c r="I47" s="116">
        <f>SUM(G47:H47)</f>
        <v>43550</v>
      </c>
      <c r="J47" s="115" t="s">
        <v>422</v>
      </c>
      <c r="K47" s="114" t="s">
        <v>423</v>
      </c>
      <c r="L47" s="116">
        <v>46470</v>
      </c>
      <c r="M47" s="116">
        <v>382583</v>
      </c>
      <c r="N47" s="116">
        <f>IF(AND(L47&lt;&gt;"",M47&lt;&gt;""),SUM(L47:M47),"")</f>
        <v>429053</v>
      </c>
      <c r="O47" s="116">
        <v>1149</v>
      </c>
      <c r="P47" s="116">
        <v>42401</v>
      </c>
      <c r="Q47" s="116">
        <f>IF(AND(O47&lt;&gt;"",P47&lt;&gt;""),SUM(O47:P47),"")</f>
        <v>43550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13</v>
      </c>
      <c r="B48" s="115" t="s">
        <v>443</v>
      </c>
      <c r="C48" s="114" t="s">
        <v>444</v>
      </c>
      <c r="D48" s="116">
        <f>SUM(L48,T48,AB48,AJ48,AR48,AZ48)</f>
        <v>0</v>
      </c>
      <c r="E48" s="116">
        <f>SUM(M48,U48,AC48,AK48,AS48,BA48)</f>
        <v>0</v>
      </c>
      <c r="F48" s="116">
        <f>SUM(D48:E48)</f>
        <v>0</v>
      </c>
      <c r="G48" s="116">
        <f>SUM(O48,W48,AE48,AM48,AU48,BC48)</f>
        <v>0</v>
      </c>
      <c r="H48" s="116">
        <f>SUM(P48,X48,AF48,AN48,AV48,BD48)</f>
        <v>32881</v>
      </c>
      <c r="I48" s="116">
        <f>SUM(G48:H48)</f>
        <v>32881</v>
      </c>
      <c r="J48" s="115" t="s">
        <v>372</v>
      </c>
      <c r="K48" s="114" t="s">
        <v>373</v>
      </c>
      <c r="L48" s="116">
        <v>0</v>
      </c>
      <c r="M48" s="116">
        <v>0</v>
      </c>
      <c r="N48" s="116">
        <f>IF(AND(L48&lt;&gt;"",M48&lt;&gt;""),SUM(L48:M48),"")</f>
        <v>0</v>
      </c>
      <c r="O48" s="116">
        <v>0</v>
      </c>
      <c r="P48" s="116">
        <v>32881</v>
      </c>
      <c r="Q48" s="116">
        <f>IF(AND(O48&lt;&gt;"",P48&lt;&gt;""),SUM(O48:P48),"")</f>
        <v>32881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 t="s">
        <v>13</v>
      </c>
      <c r="B49" s="115" t="s">
        <v>445</v>
      </c>
      <c r="C49" s="114" t="s">
        <v>446</v>
      </c>
      <c r="D49" s="116">
        <f>SUM(L49,T49,AB49,AJ49,AR49,AZ49)</f>
        <v>0</v>
      </c>
      <c r="E49" s="116">
        <f>SUM(M49,U49,AC49,AK49,AS49,BA49)</f>
        <v>0</v>
      </c>
      <c r="F49" s="116">
        <f>SUM(D49:E49)</f>
        <v>0</v>
      </c>
      <c r="G49" s="116">
        <f>SUM(O49,W49,AE49,AM49,AU49,BC49)</f>
        <v>0</v>
      </c>
      <c r="H49" s="116">
        <f>SUM(P49,X49,AF49,AN49,AV49,BD49)</f>
        <v>26079</v>
      </c>
      <c r="I49" s="116">
        <f>SUM(G49:H49)</f>
        <v>26079</v>
      </c>
      <c r="J49" s="115" t="s">
        <v>416</v>
      </c>
      <c r="K49" s="114" t="s">
        <v>440</v>
      </c>
      <c r="L49" s="116">
        <v>0</v>
      </c>
      <c r="M49" s="116">
        <v>0</v>
      </c>
      <c r="N49" s="116">
        <f>IF(AND(L49&lt;&gt;"",M49&lt;&gt;""),SUM(L49:M49),"")</f>
        <v>0</v>
      </c>
      <c r="O49" s="116">
        <v>0</v>
      </c>
      <c r="P49" s="116">
        <v>26079</v>
      </c>
      <c r="Q49" s="116">
        <f>IF(AND(O49&lt;&gt;"",P49&lt;&gt;""),SUM(O49:P49),"")</f>
        <v>26079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2">
      <c r="A50" s="114" t="s">
        <v>13</v>
      </c>
      <c r="B50" s="115" t="s">
        <v>447</v>
      </c>
      <c r="C50" s="114" t="s">
        <v>448</v>
      </c>
      <c r="D50" s="116">
        <f>SUM(L50,T50,AB50,AJ50,AR50,AZ50)</f>
        <v>679</v>
      </c>
      <c r="E50" s="116">
        <f>SUM(M50,U50,AC50,AK50,AS50,BA50)</f>
        <v>264662</v>
      </c>
      <c r="F50" s="116">
        <f>SUM(D50:E50)</f>
        <v>265341</v>
      </c>
      <c r="G50" s="116">
        <f>SUM(O50,W50,AE50,AM50,AU50,BC50)</f>
        <v>0</v>
      </c>
      <c r="H50" s="116">
        <f>SUM(P50,X50,AF50,AN50,AV50,BD50)</f>
        <v>56801</v>
      </c>
      <c r="I50" s="116">
        <f>SUM(G50:H50)</f>
        <v>56801</v>
      </c>
      <c r="J50" s="115" t="s">
        <v>426</v>
      </c>
      <c r="K50" s="114" t="s">
        <v>427</v>
      </c>
      <c r="L50" s="116">
        <v>0</v>
      </c>
      <c r="M50" s="116">
        <v>0</v>
      </c>
      <c r="N50" s="116">
        <f>IF(AND(L50&lt;&gt;"",M50&lt;&gt;""),SUM(L50:M50),"")</f>
        <v>0</v>
      </c>
      <c r="O50" s="116">
        <v>0</v>
      </c>
      <c r="P50" s="116">
        <v>56801</v>
      </c>
      <c r="Q50" s="116">
        <f>IF(AND(O50&lt;&gt;"",P50&lt;&gt;""),SUM(O50:P50),"")</f>
        <v>56801</v>
      </c>
      <c r="R50" s="115" t="s">
        <v>432</v>
      </c>
      <c r="S50" s="114" t="s">
        <v>433</v>
      </c>
      <c r="T50" s="116">
        <v>679</v>
      </c>
      <c r="U50" s="116">
        <v>264662</v>
      </c>
      <c r="V50" s="116">
        <f>IF(AND(T50&lt;&gt;"",U50&lt;&gt;""),SUM(T50:U50),"")</f>
        <v>265341</v>
      </c>
      <c r="W50" s="116">
        <v>0</v>
      </c>
      <c r="X50" s="116">
        <v>0</v>
      </c>
      <c r="Y50" s="116">
        <f>IF(AND(W50&lt;&gt;"",X50&lt;&gt;""),SUM(W50:X50),"")</f>
        <v>0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2">
      <c r="A51" s="114" t="s">
        <v>13</v>
      </c>
      <c r="B51" s="115" t="s">
        <v>449</v>
      </c>
      <c r="C51" s="114" t="s">
        <v>450</v>
      </c>
      <c r="D51" s="116">
        <f>SUM(L51,T51,AB51,AJ51,AR51,AZ51)</f>
        <v>290</v>
      </c>
      <c r="E51" s="116">
        <f>SUM(M51,U51,AC51,AK51,AS51,BA51)</f>
        <v>112982</v>
      </c>
      <c r="F51" s="116">
        <f>SUM(D51:E51)</f>
        <v>113272</v>
      </c>
      <c r="G51" s="116">
        <f>SUM(O51,W51,AE51,AM51,AU51,BC51)</f>
        <v>0</v>
      </c>
      <c r="H51" s="116">
        <f>SUM(P51,X51,AF51,AN51,AV51,BD51)</f>
        <v>34038</v>
      </c>
      <c r="I51" s="116">
        <f>SUM(G51:H51)</f>
        <v>34038</v>
      </c>
      <c r="J51" s="115" t="s">
        <v>432</v>
      </c>
      <c r="K51" s="114" t="s">
        <v>433</v>
      </c>
      <c r="L51" s="116">
        <v>290</v>
      </c>
      <c r="M51" s="116">
        <v>112982</v>
      </c>
      <c r="N51" s="116">
        <f>IF(AND(L51&lt;&gt;"",M51&lt;&gt;""),SUM(L51:M51),"")</f>
        <v>113272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426</v>
      </c>
      <c r="S51" s="114" t="s">
        <v>427</v>
      </c>
      <c r="T51" s="116">
        <v>0</v>
      </c>
      <c r="U51" s="116">
        <v>0</v>
      </c>
      <c r="V51" s="116">
        <f>IF(AND(T51&lt;&gt;"",U51&lt;&gt;""),SUM(T51:U51),"")</f>
        <v>0</v>
      </c>
      <c r="W51" s="116">
        <v>0</v>
      </c>
      <c r="X51" s="116">
        <v>34038</v>
      </c>
      <c r="Y51" s="116">
        <f>IF(AND(W51&lt;&gt;"",X51&lt;&gt;""),SUM(W51:X51),"")</f>
        <v>34038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2">
      <c r="A52" s="114" t="s">
        <v>13</v>
      </c>
      <c r="B52" s="115" t="s">
        <v>451</v>
      </c>
      <c r="C52" s="114" t="s">
        <v>452</v>
      </c>
      <c r="D52" s="116">
        <f>SUM(L52,T52,AB52,AJ52,AR52,AZ52)</f>
        <v>0</v>
      </c>
      <c r="E52" s="116">
        <f>SUM(M52,U52,AC52,AK52,AS52,BA52)</f>
        <v>247260</v>
      </c>
      <c r="F52" s="116">
        <f>SUM(D52:E52)</f>
        <v>247260</v>
      </c>
      <c r="G52" s="116">
        <f>SUM(O52,W52,AE52,AM52,AU52,BC52)</f>
        <v>0</v>
      </c>
      <c r="H52" s="116">
        <f>SUM(P52,X52,AF52,AN52,AV52,BD52)</f>
        <v>34011</v>
      </c>
      <c r="I52" s="116">
        <f>SUM(G52:H52)</f>
        <v>34011</v>
      </c>
      <c r="J52" s="115" t="s">
        <v>453</v>
      </c>
      <c r="K52" s="114" t="s">
        <v>454</v>
      </c>
      <c r="L52" s="116">
        <v>0</v>
      </c>
      <c r="M52" s="116">
        <v>247260</v>
      </c>
      <c r="N52" s="116">
        <f>IF(AND(L52&lt;&gt;"",M52&lt;&gt;""),SUM(L52:M52),"")</f>
        <v>247260</v>
      </c>
      <c r="O52" s="116">
        <v>0</v>
      </c>
      <c r="P52" s="116">
        <v>34011</v>
      </c>
      <c r="Q52" s="116">
        <f>IF(AND(O52&lt;&gt;"",P52&lt;&gt;""),SUM(O52:P52),"")</f>
        <v>34011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2">
      <c r="A53" s="114" t="s">
        <v>13</v>
      </c>
      <c r="B53" s="115" t="s">
        <v>455</v>
      </c>
      <c r="C53" s="114" t="s">
        <v>456</v>
      </c>
      <c r="D53" s="116">
        <f>SUM(L53,T53,AB53,AJ53,AR53,AZ53)</f>
        <v>0</v>
      </c>
      <c r="E53" s="116">
        <f>SUM(M53,U53,AC53,AK53,AS53,BA53)</f>
        <v>244272</v>
      </c>
      <c r="F53" s="116">
        <f>SUM(D53:E53)</f>
        <v>244272</v>
      </c>
      <c r="G53" s="116">
        <f>SUM(O53,W53,AE53,AM53,AU53,BC53)</f>
        <v>0</v>
      </c>
      <c r="H53" s="116">
        <f>SUM(P53,X53,AF53,AN53,AV53,BD53)</f>
        <v>33717</v>
      </c>
      <c r="I53" s="116">
        <f>SUM(G53:H53)</f>
        <v>33717</v>
      </c>
      <c r="J53" s="115" t="s">
        <v>453</v>
      </c>
      <c r="K53" s="114" t="s">
        <v>454</v>
      </c>
      <c r="L53" s="116">
        <v>0</v>
      </c>
      <c r="M53" s="116">
        <v>244272</v>
      </c>
      <c r="N53" s="116">
        <f>IF(AND(L53&lt;&gt;"",M53&lt;&gt;""),SUM(L53:M53),"")</f>
        <v>244272</v>
      </c>
      <c r="O53" s="116">
        <v>0</v>
      </c>
      <c r="P53" s="116">
        <v>33717</v>
      </c>
      <c r="Q53" s="116">
        <f>IF(AND(O53&lt;&gt;"",P53&lt;&gt;""),SUM(O53:P53),"")</f>
        <v>33717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2">
      <c r="A54" s="114" t="s">
        <v>13</v>
      </c>
      <c r="B54" s="115" t="s">
        <v>457</v>
      </c>
      <c r="C54" s="114" t="s">
        <v>458</v>
      </c>
      <c r="D54" s="116">
        <f>SUM(L54,T54,AB54,AJ54,AR54,AZ54)</f>
        <v>0</v>
      </c>
      <c r="E54" s="116">
        <f>SUM(M54,U54,AC54,AK54,AS54,BA54)</f>
        <v>410060</v>
      </c>
      <c r="F54" s="116">
        <f>SUM(D54:E54)</f>
        <v>410060</v>
      </c>
      <c r="G54" s="116">
        <f>SUM(O54,W54,AE54,AM54,AU54,BC54)</f>
        <v>0</v>
      </c>
      <c r="H54" s="116">
        <f>SUM(P54,X54,AF54,AN54,AV54,BD54)</f>
        <v>53025</v>
      </c>
      <c r="I54" s="116">
        <f>SUM(G54:H54)</f>
        <v>53025</v>
      </c>
      <c r="J54" s="115" t="s">
        <v>453</v>
      </c>
      <c r="K54" s="114" t="s">
        <v>454</v>
      </c>
      <c r="L54" s="116">
        <v>0</v>
      </c>
      <c r="M54" s="116">
        <v>410060</v>
      </c>
      <c r="N54" s="116">
        <f>IF(AND(L54&lt;&gt;"",M54&lt;&gt;""),SUM(L54:M54),"")</f>
        <v>410060</v>
      </c>
      <c r="O54" s="116">
        <v>0</v>
      </c>
      <c r="P54" s="116">
        <v>53025</v>
      </c>
      <c r="Q54" s="116">
        <f>IF(AND(O54&lt;&gt;"",P54&lt;&gt;""),SUM(O54:P54),"")</f>
        <v>53025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2">
      <c r="A55" s="114" t="s">
        <v>13</v>
      </c>
      <c r="B55" s="115" t="s">
        <v>459</v>
      </c>
      <c r="C55" s="114" t="s">
        <v>460</v>
      </c>
      <c r="D55" s="116">
        <f>SUM(L55,T55,AB55,AJ55,AR55,AZ55)</f>
        <v>0</v>
      </c>
      <c r="E55" s="116">
        <f>SUM(M55,U55,AC55,AK55,AS55,BA55)</f>
        <v>0</v>
      </c>
      <c r="F55" s="116">
        <f>SUM(D55:E55)</f>
        <v>0</v>
      </c>
      <c r="G55" s="116">
        <f>SUM(O55,W55,AE55,AM55,AU55,BC55)</f>
        <v>0</v>
      </c>
      <c r="H55" s="116">
        <f>SUM(P55,X55,AF55,AN55,AV55,BD55)</f>
        <v>0</v>
      </c>
      <c r="I55" s="116">
        <f>SUM(G55:H55)</f>
        <v>0</v>
      </c>
      <c r="J55" s="115"/>
      <c r="K55" s="114"/>
      <c r="L55" s="116"/>
      <c r="M55" s="116"/>
      <c r="N55" s="116" t="str">
        <f>IF(AND(L55&lt;&gt;"",M55&lt;&gt;""),SUM(L55:M55),"")</f>
        <v/>
      </c>
      <c r="O55" s="116"/>
      <c r="P55" s="116"/>
      <c r="Q55" s="116" t="str">
        <f>IF(AND(O55&lt;&gt;"",P55&lt;&gt;""),SUM(O55:P55),"")</f>
        <v/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2">
      <c r="A56" s="114" t="s">
        <v>13</v>
      </c>
      <c r="B56" s="115" t="s">
        <v>461</v>
      </c>
      <c r="C56" s="114" t="s">
        <v>462</v>
      </c>
      <c r="D56" s="116">
        <f>SUM(L56,T56,AB56,AJ56,AR56,AZ56)</f>
        <v>1770</v>
      </c>
      <c r="E56" s="116">
        <f>SUM(M56,U56,AC56,AK56,AS56,BA56)</f>
        <v>54397</v>
      </c>
      <c r="F56" s="116">
        <f>SUM(D56:E56)</f>
        <v>56167</v>
      </c>
      <c r="G56" s="116">
        <f>SUM(O56,W56,AE56,AM56,AU56,BC56)</f>
        <v>0</v>
      </c>
      <c r="H56" s="116">
        <f>SUM(P56,X56,AF56,AN56,AV56,BD56)</f>
        <v>56966</v>
      </c>
      <c r="I56" s="116">
        <f>SUM(G56:H56)</f>
        <v>56966</v>
      </c>
      <c r="J56" s="115" t="s">
        <v>366</v>
      </c>
      <c r="K56" s="114" t="s">
        <v>367</v>
      </c>
      <c r="L56" s="116">
        <v>1770</v>
      </c>
      <c r="M56" s="116">
        <v>54397</v>
      </c>
      <c r="N56" s="116">
        <f>IF(AND(L56&lt;&gt;"",M56&lt;&gt;""),SUM(L56:M56),"")</f>
        <v>56167</v>
      </c>
      <c r="O56" s="116">
        <v>0</v>
      </c>
      <c r="P56" s="116">
        <v>0</v>
      </c>
      <c r="Q56" s="116">
        <f>IF(AND(O56&lt;&gt;"",P56&lt;&gt;""),SUM(O56:P56),"")</f>
        <v>0</v>
      </c>
      <c r="R56" s="115" t="s">
        <v>364</v>
      </c>
      <c r="S56" s="114" t="s">
        <v>365</v>
      </c>
      <c r="T56" s="116">
        <v>0</v>
      </c>
      <c r="U56" s="116">
        <v>0</v>
      </c>
      <c r="V56" s="116">
        <f>IF(AND(T56&lt;&gt;"",U56&lt;&gt;""),SUM(T56:U56),"")</f>
        <v>0</v>
      </c>
      <c r="W56" s="116">
        <v>0</v>
      </c>
      <c r="X56" s="116">
        <v>56966</v>
      </c>
      <c r="Y56" s="116">
        <f>IF(AND(W56&lt;&gt;"",X56&lt;&gt;""),SUM(W56:X56),"")</f>
        <v>56966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2">
      <c r="A57" s="114" t="s">
        <v>13</v>
      </c>
      <c r="B57" s="115" t="s">
        <v>463</v>
      </c>
      <c r="C57" s="114" t="s">
        <v>464</v>
      </c>
      <c r="D57" s="116">
        <f>SUM(L57,T57,AB57,AJ57,AR57,AZ57)</f>
        <v>345</v>
      </c>
      <c r="E57" s="116">
        <f>SUM(M57,U57,AC57,AK57,AS57,BA57)</f>
        <v>134579</v>
      </c>
      <c r="F57" s="116">
        <f>SUM(D57:E57)</f>
        <v>134924</v>
      </c>
      <c r="G57" s="116">
        <f>SUM(O57,W57,AE57,AM57,AU57,BC57)</f>
        <v>0</v>
      </c>
      <c r="H57" s="116">
        <f>SUM(P57,X57,AF57,AN57,AV57,BD57)</f>
        <v>27317</v>
      </c>
      <c r="I57" s="116">
        <f>SUM(G57:H57)</f>
        <v>27317</v>
      </c>
      <c r="J57" s="115" t="s">
        <v>426</v>
      </c>
      <c r="K57" s="114" t="s">
        <v>427</v>
      </c>
      <c r="L57" s="116">
        <v>0</v>
      </c>
      <c r="M57" s="116">
        <v>0</v>
      </c>
      <c r="N57" s="116">
        <f>IF(AND(L57&lt;&gt;"",M57&lt;&gt;""),SUM(L57:M57),"")</f>
        <v>0</v>
      </c>
      <c r="O57" s="116">
        <v>0</v>
      </c>
      <c r="P57" s="116">
        <v>27317</v>
      </c>
      <c r="Q57" s="116">
        <f>IF(AND(O57&lt;&gt;"",P57&lt;&gt;""),SUM(O57:P57),"")</f>
        <v>27317</v>
      </c>
      <c r="R57" s="115" t="s">
        <v>432</v>
      </c>
      <c r="S57" s="114" t="s">
        <v>433</v>
      </c>
      <c r="T57" s="116">
        <v>345</v>
      </c>
      <c r="U57" s="116">
        <v>134579</v>
      </c>
      <c r="V57" s="116">
        <f>IF(AND(T57&lt;&gt;"",U57&lt;&gt;""),SUM(T57:U57),"")</f>
        <v>134924</v>
      </c>
      <c r="W57" s="116">
        <v>0</v>
      </c>
      <c r="X57" s="116">
        <v>0</v>
      </c>
      <c r="Y57" s="116">
        <f>IF(AND(W57&lt;&gt;"",X57&lt;&gt;""),SUM(W57:X57),"")</f>
        <v>0</v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2">
      <c r="A58" s="114" t="s">
        <v>13</v>
      </c>
      <c r="B58" s="115" t="s">
        <v>465</v>
      </c>
      <c r="C58" s="114" t="s">
        <v>466</v>
      </c>
      <c r="D58" s="116">
        <f>SUM(L58,T58,AB58,AJ58,AR58,AZ58)</f>
        <v>0</v>
      </c>
      <c r="E58" s="116">
        <f>SUM(M58,U58,AC58,AK58,AS58,BA58)</f>
        <v>163038</v>
      </c>
      <c r="F58" s="116">
        <f>SUM(D58:E58)</f>
        <v>163038</v>
      </c>
      <c r="G58" s="116">
        <f>SUM(O58,W58,AE58,AM58,AU58,BC58)</f>
        <v>0</v>
      </c>
      <c r="H58" s="116">
        <f>SUM(P58,X58,AF58,AN58,AV58,BD58)</f>
        <v>44309</v>
      </c>
      <c r="I58" s="116">
        <f>SUM(G58:H58)</f>
        <v>44309</v>
      </c>
      <c r="J58" s="115" t="s">
        <v>453</v>
      </c>
      <c r="K58" s="114" t="s">
        <v>454</v>
      </c>
      <c r="L58" s="116">
        <v>0</v>
      </c>
      <c r="M58" s="116">
        <v>163038</v>
      </c>
      <c r="N58" s="116">
        <f>IF(AND(L58&lt;&gt;"",M58&lt;&gt;""),SUM(L58:M58),"")</f>
        <v>163038</v>
      </c>
      <c r="O58" s="116">
        <v>0</v>
      </c>
      <c r="P58" s="116">
        <v>44309</v>
      </c>
      <c r="Q58" s="116">
        <f>IF(AND(O58&lt;&gt;"",P58&lt;&gt;""),SUM(O58:P58),"")</f>
        <v>44309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2">
      <c r="A59" s="114" t="s">
        <v>13</v>
      </c>
      <c r="B59" s="115" t="s">
        <v>467</v>
      </c>
      <c r="C59" s="114" t="s">
        <v>468</v>
      </c>
      <c r="D59" s="116">
        <f>SUM(L59,T59,AB59,AJ59,AR59,AZ59)</f>
        <v>0</v>
      </c>
      <c r="E59" s="116">
        <f>SUM(M59,U59,AC59,AK59,AS59,BA59)</f>
        <v>51738</v>
      </c>
      <c r="F59" s="116">
        <f>SUM(D59:E59)</f>
        <v>51738</v>
      </c>
      <c r="G59" s="116">
        <f>SUM(O59,W59,AE59,AM59,AU59,BC59)</f>
        <v>0</v>
      </c>
      <c r="H59" s="116">
        <f>SUM(P59,X59,AF59,AN59,AV59,BD59)</f>
        <v>0</v>
      </c>
      <c r="I59" s="116">
        <f>SUM(G59:H59)</f>
        <v>0</v>
      </c>
      <c r="J59" s="115" t="s">
        <v>342</v>
      </c>
      <c r="K59" s="114" t="s">
        <v>343</v>
      </c>
      <c r="L59" s="116">
        <v>0</v>
      </c>
      <c r="M59" s="116">
        <v>51738</v>
      </c>
      <c r="N59" s="116">
        <f>IF(AND(L59&lt;&gt;"",M59&lt;&gt;""),SUM(L59:M59),"")</f>
        <v>51738</v>
      </c>
      <c r="O59" s="116">
        <v>0</v>
      </c>
      <c r="P59" s="116">
        <v>0</v>
      </c>
      <c r="Q59" s="116">
        <f>IF(AND(O59&lt;&gt;"",P59&lt;&gt;""),SUM(O59:P59),"")</f>
        <v>0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2">
      <c r="A60" s="114" t="s">
        <v>13</v>
      </c>
      <c r="B60" s="115" t="s">
        <v>469</v>
      </c>
      <c r="C60" s="114" t="s">
        <v>470</v>
      </c>
      <c r="D60" s="116">
        <f>SUM(L60,T60,AB60,AJ60,AR60,AZ60)</f>
        <v>0</v>
      </c>
      <c r="E60" s="116">
        <f>SUM(M60,U60,AC60,AK60,AS60,BA60)</f>
        <v>56994</v>
      </c>
      <c r="F60" s="116">
        <f>SUM(D60:E60)</f>
        <v>56994</v>
      </c>
      <c r="G60" s="116">
        <f>SUM(O60,W60,AE60,AM60,AU60,BC60)</f>
        <v>0</v>
      </c>
      <c r="H60" s="116">
        <f>SUM(P60,X60,AF60,AN60,AV60,BD60)</f>
        <v>50082</v>
      </c>
      <c r="I60" s="116">
        <f>SUM(G60:H60)</f>
        <v>50082</v>
      </c>
      <c r="J60" s="115" t="s">
        <v>471</v>
      </c>
      <c r="K60" s="114" t="s">
        <v>472</v>
      </c>
      <c r="L60" s="116">
        <v>0</v>
      </c>
      <c r="M60" s="116">
        <v>0</v>
      </c>
      <c r="N60" s="116">
        <f>IF(AND(L60&lt;&gt;"",M60&lt;&gt;""),SUM(L60:M60),"")</f>
        <v>0</v>
      </c>
      <c r="O60" s="116">
        <v>0</v>
      </c>
      <c r="P60" s="116">
        <v>50082</v>
      </c>
      <c r="Q60" s="116">
        <f>IF(AND(O60&lt;&gt;"",P60&lt;&gt;""),SUM(O60:P60),"")</f>
        <v>50082</v>
      </c>
      <c r="R60" s="115" t="s">
        <v>342</v>
      </c>
      <c r="S60" s="114" t="s">
        <v>343</v>
      </c>
      <c r="T60" s="116">
        <v>0</v>
      </c>
      <c r="U60" s="116">
        <v>56994</v>
      </c>
      <c r="V60" s="116">
        <f>IF(AND(T60&lt;&gt;"",U60&lt;&gt;""),SUM(T60:U60),"")</f>
        <v>56994</v>
      </c>
      <c r="W60" s="116">
        <v>0</v>
      </c>
      <c r="X60" s="116">
        <v>0</v>
      </c>
      <c r="Y60" s="116">
        <f>IF(AND(W60&lt;&gt;"",X60&lt;&gt;""),SUM(W60:X60),"")</f>
        <v>0</v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2">
      <c r="A61" s="114" t="s">
        <v>13</v>
      </c>
      <c r="B61" s="115" t="s">
        <v>473</v>
      </c>
      <c r="C61" s="114" t="s">
        <v>474</v>
      </c>
      <c r="D61" s="116">
        <f>SUM(L61,T61,AB61,AJ61,AR61,AZ61)</f>
        <v>0</v>
      </c>
      <c r="E61" s="116">
        <f>SUM(M61,U61,AC61,AK61,AS61,BA61)</f>
        <v>48659</v>
      </c>
      <c r="F61" s="116">
        <f>SUM(D61:E61)</f>
        <v>48659</v>
      </c>
      <c r="G61" s="116">
        <f>SUM(O61,W61,AE61,AM61,AU61,BC61)</f>
        <v>0</v>
      </c>
      <c r="H61" s="116">
        <f>SUM(P61,X61,AF61,AN61,AV61,BD61)</f>
        <v>50082</v>
      </c>
      <c r="I61" s="116">
        <f>SUM(G61:H61)</f>
        <v>50082</v>
      </c>
      <c r="J61" s="115" t="s">
        <v>471</v>
      </c>
      <c r="K61" s="114" t="s">
        <v>475</v>
      </c>
      <c r="L61" s="116">
        <v>0</v>
      </c>
      <c r="M61" s="116">
        <v>0</v>
      </c>
      <c r="N61" s="116">
        <f>IF(AND(L61&lt;&gt;"",M61&lt;&gt;""),SUM(L61:M61),"")</f>
        <v>0</v>
      </c>
      <c r="O61" s="116">
        <v>0</v>
      </c>
      <c r="P61" s="116">
        <v>50082</v>
      </c>
      <c r="Q61" s="116">
        <f>IF(AND(O61&lt;&gt;"",P61&lt;&gt;""),SUM(O61:P61),"")</f>
        <v>50082</v>
      </c>
      <c r="R61" s="115" t="s">
        <v>342</v>
      </c>
      <c r="S61" s="114" t="s">
        <v>476</v>
      </c>
      <c r="T61" s="116">
        <v>0</v>
      </c>
      <c r="U61" s="116">
        <v>48659</v>
      </c>
      <c r="V61" s="116">
        <f>IF(AND(T61&lt;&gt;"",U61&lt;&gt;""),SUM(T61:U61),"")</f>
        <v>48659</v>
      </c>
      <c r="W61" s="116">
        <v>0</v>
      </c>
      <c r="X61" s="116">
        <v>0</v>
      </c>
      <c r="Y61" s="116">
        <f>IF(AND(W61&lt;&gt;"",X61&lt;&gt;""),SUM(W61:X61),"")</f>
        <v>0</v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2">
      <c r="A62" s="114" t="s">
        <v>13</v>
      </c>
      <c r="B62" s="115" t="s">
        <v>477</v>
      </c>
      <c r="C62" s="114" t="s">
        <v>478</v>
      </c>
      <c r="D62" s="116">
        <f>SUM(L62,T62,AB62,AJ62,AR62,AZ62)</f>
        <v>0</v>
      </c>
      <c r="E62" s="116">
        <f>SUM(M62,U62,AC62,AK62,AS62,BA62)</f>
        <v>69004</v>
      </c>
      <c r="F62" s="116">
        <f>SUM(D62:E62)</f>
        <v>69004</v>
      </c>
      <c r="G62" s="116">
        <f>SUM(O62,W62,AE62,AM62,AU62,BC62)</f>
        <v>0</v>
      </c>
      <c r="H62" s="116">
        <f>SUM(P62,X62,AF62,AN62,AV62,BD62)</f>
        <v>0</v>
      </c>
      <c r="I62" s="116">
        <f>SUM(G62:H62)</f>
        <v>0</v>
      </c>
      <c r="J62" s="115" t="s">
        <v>342</v>
      </c>
      <c r="K62" s="114" t="s">
        <v>343</v>
      </c>
      <c r="L62" s="116">
        <v>0</v>
      </c>
      <c r="M62" s="116">
        <v>69004</v>
      </c>
      <c r="N62" s="116">
        <f>IF(AND(L62&lt;&gt;"",M62&lt;&gt;""),SUM(L62:M62),"")</f>
        <v>69004</v>
      </c>
      <c r="O62" s="116">
        <v>0</v>
      </c>
      <c r="P62" s="116">
        <v>0</v>
      </c>
      <c r="Q62" s="116">
        <f>IF(AND(O62&lt;&gt;"",P62&lt;&gt;""),SUM(O62:P62),"")</f>
        <v>0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2">
      <c r="A63" s="114" t="s">
        <v>13</v>
      </c>
      <c r="B63" s="115" t="s">
        <v>479</v>
      </c>
      <c r="C63" s="114" t="s">
        <v>480</v>
      </c>
      <c r="D63" s="116">
        <f>SUM(L63,T63,AB63,AJ63,AR63,AZ63)</f>
        <v>0</v>
      </c>
      <c r="E63" s="116">
        <f>SUM(M63,U63,AC63,AK63,AS63,BA63)</f>
        <v>75658</v>
      </c>
      <c r="F63" s="116">
        <f>SUM(D63:E63)</f>
        <v>75658</v>
      </c>
      <c r="G63" s="116">
        <f>SUM(O63,W63,AE63,AM63,AU63,BC63)</f>
        <v>0</v>
      </c>
      <c r="H63" s="116">
        <f>SUM(P63,X63,AF63,AN63,AV63,BD63)</f>
        <v>16474</v>
      </c>
      <c r="I63" s="116">
        <f>SUM(G63:H63)</f>
        <v>16474</v>
      </c>
      <c r="J63" s="115" t="s">
        <v>453</v>
      </c>
      <c r="K63" s="114" t="s">
        <v>454</v>
      </c>
      <c r="L63" s="116">
        <v>0</v>
      </c>
      <c r="M63" s="116">
        <v>75658</v>
      </c>
      <c r="N63" s="116">
        <f>IF(AND(L63&lt;&gt;"",M63&lt;&gt;""),SUM(L63:M63),"")</f>
        <v>75658</v>
      </c>
      <c r="O63" s="116">
        <v>0</v>
      </c>
      <c r="P63" s="116">
        <v>16474</v>
      </c>
      <c r="Q63" s="116">
        <f>IF(AND(O63&lt;&gt;"",P63&lt;&gt;""),SUM(O63:P63),"")</f>
        <v>16474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2">
      <c r="A64" s="114" t="s">
        <v>13</v>
      </c>
      <c r="B64" s="115" t="s">
        <v>481</v>
      </c>
      <c r="C64" s="114" t="s">
        <v>482</v>
      </c>
      <c r="D64" s="116">
        <f>SUM(L64,T64,AB64,AJ64,AR64,AZ64)</f>
        <v>0</v>
      </c>
      <c r="E64" s="116">
        <f>SUM(M64,U64,AC64,AK64,AS64,BA64)</f>
        <v>61162</v>
      </c>
      <c r="F64" s="116">
        <f>SUM(D64:E64)</f>
        <v>61162</v>
      </c>
      <c r="G64" s="116">
        <f>SUM(O64,W64,AE64,AM64,AU64,BC64)</f>
        <v>1605</v>
      </c>
      <c r="H64" s="116">
        <f>SUM(P64,X64,AF64,AN64,AV64,BD64)</f>
        <v>27253</v>
      </c>
      <c r="I64" s="116">
        <f>SUM(G64:H64)</f>
        <v>28858</v>
      </c>
      <c r="J64" s="115" t="s">
        <v>352</v>
      </c>
      <c r="K64" s="114" t="s">
        <v>353</v>
      </c>
      <c r="L64" s="116">
        <v>0</v>
      </c>
      <c r="M64" s="116">
        <v>61162</v>
      </c>
      <c r="N64" s="116">
        <f>IF(AND(L64&lt;&gt;"",M64&lt;&gt;""),SUM(L64:M64),"")</f>
        <v>61162</v>
      </c>
      <c r="O64" s="116">
        <v>1605</v>
      </c>
      <c r="P64" s="116">
        <v>27253</v>
      </c>
      <c r="Q64" s="116">
        <f>IF(AND(O64&lt;&gt;"",P64&lt;&gt;""),SUM(O64:P64),"")</f>
        <v>28858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2">
      <c r="A65" s="114" t="s">
        <v>13</v>
      </c>
      <c r="B65" s="115" t="s">
        <v>483</v>
      </c>
      <c r="C65" s="114" t="s">
        <v>484</v>
      </c>
      <c r="D65" s="116">
        <f>SUM(L65,T65,AB65,AJ65,AR65,AZ65)</f>
        <v>0</v>
      </c>
      <c r="E65" s="116">
        <f>SUM(M65,U65,AC65,AK65,AS65,BA65)</f>
        <v>75452</v>
      </c>
      <c r="F65" s="116">
        <f>SUM(D65:E65)</f>
        <v>75452</v>
      </c>
      <c r="G65" s="116">
        <f>SUM(O65,W65,AE65,AM65,AU65,BC65)</f>
        <v>1864</v>
      </c>
      <c r="H65" s="116">
        <f>SUM(P65,X65,AF65,AN65,AV65,BD65)</f>
        <v>31660</v>
      </c>
      <c r="I65" s="116">
        <f>SUM(G65:H65)</f>
        <v>33524</v>
      </c>
      <c r="J65" s="115" t="s">
        <v>352</v>
      </c>
      <c r="K65" s="114" t="s">
        <v>353</v>
      </c>
      <c r="L65" s="116">
        <v>0</v>
      </c>
      <c r="M65" s="116">
        <v>75452</v>
      </c>
      <c r="N65" s="116">
        <f>IF(AND(L65&lt;&gt;"",M65&lt;&gt;""),SUM(L65:M65),"")</f>
        <v>75452</v>
      </c>
      <c r="O65" s="116">
        <v>1864</v>
      </c>
      <c r="P65" s="116">
        <v>31660</v>
      </c>
      <c r="Q65" s="116">
        <f>IF(AND(O65&lt;&gt;"",P65&lt;&gt;""),SUM(O65:P65),"")</f>
        <v>33524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2">
      <c r="A66" s="114" t="s">
        <v>13</v>
      </c>
      <c r="B66" s="115" t="s">
        <v>485</v>
      </c>
      <c r="C66" s="114" t="s">
        <v>486</v>
      </c>
      <c r="D66" s="116">
        <f>SUM(L66,T66,AB66,AJ66,AR66,AZ66)</f>
        <v>0</v>
      </c>
      <c r="E66" s="116">
        <f>SUM(M66,U66,AC66,AK66,AS66,BA66)</f>
        <v>129462</v>
      </c>
      <c r="F66" s="116">
        <f>SUM(D66:E66)</f>
        <v>129462</v>
      </c>
      <c r="G66" s="116">
        <f>SUM(O66,W66,AE66,AM66,AU66,BC66)</f>
        <v>3465</v>
      </c>
      <c r="H66" s="116">
        <f>SUM(P66,X66,AF66,AN66,AV66,BD66)</f>
        <v>58843</v>
      </c>
      <c r="I66" s="116">
        <f>SUM(G66:H66)</f>
        <v>62308</v>
      </c>
      <c r="J66" s="115" t="s">
        <v>352</v>
      </c>
      <c r="K66" s="114" t="s">
        <v>353</v>
      </c>
      <c r="L66" s="116">
        <v>0</v>
      </c>
      <c r="M66" s="116">
        <v>129462</v>
      </c>
      <c r="N66" s="116">
        <f>IF(AND(L66&lt;&gt;"",M66&lt;&gt;""),SUM(L66:M66),"")</f>
        <v>129462</v>
      </c>
      <c r="O66" s="116">
        <v>3465</v>
      </c>
      <c r="P66" s="116">
        <v>58843</v>
      </c>
      <c r="Q66" s="116">
        <f>IF(AND(O66&lt;&gt;"",P66&lt;&gt;""),SUM(O66:P66),"")</f>
        <v>62308</v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2">
      <c r="A67" s="114" t="s">
        <v>13</v>
      </c>
      <c r="B67" s="115" t="s">
        <v>487</v>
      </c>
      <c r="C67" s="114" t="s">
        <v>488</v>
      </c>
      <c r="D67" s="116">
        <f>SUM(L67,T67,AB67,AJ67,AR67,AZ67)</f>
        <v>82039</v>
      </c>
      <c r="E67" s="116">
        <f>SUM(M67,U67,AC67,AK67,AS67,BA67)</f>
        <v>260173</v>
      </c>
      <c r="F67" s="116">
        <f>SUM(D67:E67)</f>
        <v>342212</v>
      </c>
      <c r="G67" s="116">
        <f>SUM(O67,W67,AE67,AM67,AU67,BC67)</f>
        <v>0</v>
      </c>
      <c r="H67" s="116">
        <f>SUM(P67,X67,AF67,AN67,AV67,BD67)</f>
        <v>0</v>
      </c>
      <c r="I67" s="116">
        <f>SUM(G67:H67)</f>
        <v>0</v>
      </c>
      <c r="J67" s="115" t="s">
        <v>330</v>
      </c>
      <c r="K67" s="114" t="s">
        <v>331</v>
      </c>
      <c r="L67" s="116">
        <v>82039</v>
      </c>
      <c r="M67" s="116">
        <v>260173</v>
      </c>
      <c r="N67" s="116">
        <f>IF(AND(L67&lt;&gt;"",M67&lt;&gt;""),SUM(L67:M67),"")</f>
        <v>342212</v>
      </c>
      <c r="O67" s="116">
        <v>0</v>
      </c>
      <c r="P67" s="116">
        <v>0</v>
      </c>
      <c r="Q67" s="116">
        <f>IF(AND(O67&lt;&gt;"",P67&lt;&gt;""),SUM(O67:P67),"")</f>
        <v>0</v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2">
      <c r="A68" s="114" t="s">
        <v>13</v>
      </c>
      <c r="B68" s="115" t="s">
        <v>489</v>
      </c>
      <c r="C68" s="114" t="s">
        <v>490</v>
      </c>
      <c r="D68" s="116">
        <f>SUM(L68,T68,AB68,AJ68,AR68,AZ68)</f>
        <v>0</v>
      </c>
      <c r="E68" s="116">
        <f>SUM(M68,U68,AC68,AK68,AS68,BA68)</f>
        <v>368219</v>
      </c>
      <c r="F68" s="116">
        <f>SUM(D68:E68)</f>
        <v>368219</v>
      </c>
      <c r="G68" s="116">
        <f>SUM(O68,W68,AE68,AM68,AU68,BC68)</f>
        <v>0</v>
      </c>
      <c r="H68" s="116">
        <f>SUM(P68,X68,AF68,AN68,AV68,BD68)</f>
        <v>68559</v>
      </c>
      <c r="I68" s="116">
        <f>SUM(G68:H68)</f>
        <v>68559</v>
      </c>
      <c r="J68" s="115" t="s">
        <v>408</v>
      </c>
      <c r="K68" s="114" t="s">
        <v>409</v>
      </c>
      <c r="L68" s="116">
        <v>0</v>
      </c>
      <c r="M68" s="116">
        <v>368219</v>
      </c>
      <c r="N68" s="116">
        <f>IF(AND(L68&lt;&gt;"",M68&lt;&gt;""),SUM(L68:M68),"")</f>
        <v>368219</v>
      </c>
      <c r="O68" s="116">
        <v>0</v>
      </c>
      <c r="P68" s="116">
        <v>68559</v>
      </c>
      <c r="Q68" s="116">
        <f>IF(AND(O68&lt;&gt;"",P68&lt;&gt;""),SUM(O68:P68),"")</f>
        <v>68559</v>
      </c>
      <c r="R68" s="115"/>
      <c r="S68" s="114"/>
      <c r="T68" s="116"/>
      <c r="U68" s="116"/>
      <c r="V68" s="116" t="str">
        <f>IF(AND(T68&lt;&gt;"",U68&lt;&gt;""),SUM(T68:U68),"")</f>
        <v/>
      </c>
      <c r="W68" s="116"/>
      <c r="X68" s="116"/>
      <c r="Y68" s="116" t="str">
        <f>IF(AND(W68&lt;&gt;"",X68&lt;&gt;""),SUM(W68:X68),"")</f>
        <v/>
      </c>
      <c r="Z68" s="115"/>
      <c r="AA68" s="114"/>
      <c r="AB68" s="116"/>
      <c r="AC68" s="116"/>
      <c r="AD68" s="116" t="str">
        <f>IF(AND(AB68&lt;&gt;"",AC68&lt;&gt;""),SUM(AB68:AC68),"")</f>
        <v/>
      </c>
      <c r="AE68" s="116"/>
      <c r="AF68" s="116"/>
      <c r="AG68" s="116" t="str">
        <f>IF(AND(AE68&lt;&gt;"",AF68&lt;&gt;""),SUM(AE68:AF68),"")</f>
        <v/>
      </c>
      <c r="AH68" s="115"/>
      <c r="AI68" s="114"/>
      <c r="AJ68" s="116"/>
      <c r="AK68" s="116"/>
      <c r="AL68" s="116" t="str">
        <f>IF(AND(AJ68&lt;&gt;"",AK68&lt;&gt;""),SUM(AJ68:AK68),"")</f>
        <v/>
      </c>
      <c r="AM68" s="116"/>
      <c r="AN68" s="116"/>
      <c r="AO68" s="116" t="str">
        <f>IF(AND(AM68&lt;&gt;"",AN68&lt;&gt;""),SUM(AM68:AN68),"")</f>
        <v/>
      </c>
      <c r="AP68" s="115"/>
      <c r="AQ68" s="114"/>
      <c r="AR68" s="116"/>
      <c r="AS68" s="116"/>
      <c r="AT68" s="116" t="str">
        <f>IF(AND(AR68&lt;&gt;"",AS68&lt;&gt;""),SUM(AR68:AS68),"")</f>
        <v/>
      </c>
      <c r="AU68" s="116"/>
      <c r="AV68" s="116"/>
      <c r="AW68" s="116" t="str">
        <f>IF(AND(AU68&lt;&gt;"",AV68&lt;&gt;""),SUM(AU68:AV68),"")</f>
        <v/>
      </c>
      <c r="AX68" s="115"/>
      <c r="AY68" s="114"/>
      <c r="AZ68" s="116"/>
      <c r="BA68" s="116"/>
      <c r="BB68" s="116" t="str">
        <f>IF(AND(AZ68&lt;&gt;"",BA68&lt;&gt;""),SUM(AZ68:BA68),"")</f>
        <v/>
      </c>
      <c r="BC68" s="116"/>
      <c r="BD68" s="116"/>
      <c r="BE68" s="116" t="str">
        <f>IF(AND(BC68&lt;&gt;"",BD68&lt;&gt;""),SUM(BC68:BD68),"")</f>
        <v/>
      </c>
    </row>
    <row r="69" spans="1:57" ht="13.5" customHeight="1" x14ac:dyDescent="0.2">
      <c r="A69" s="114" t="s">
        <v>13</v>
      </c>
      <c r="B69" s="115" t="s">
        <v>491</v>
      </c>
      <c r="C69" s="114" t="s">
        <v>492</v>
      </c>
      <c r="D69" s="116">
        <f>SUM(L69,T69,AB69,AJ69,AR69,AZ69)</f>
        <v>0</v>
      </c>
      <c r="E69" s="116">
        <f>SUM(M69,U69,AC69,AK69,AS69,BA69)</f>
        <v>0</v>
      </c>
      <c r="F69" s="116">
        <f>SUM(D69:E69)</f>
        <v>0</v>
      </c>
      <c r="G69" s="116">
        <f>SUM(O69,W69,AE69,AM69,AU69,BC69)</f>
        <v>0</v>
      </c>
      <c r="H69" s="116">
        <f>SUM(P69,X69,AF69,AN69,AV69,BD69)</f>
        <v>0</v>
      </c>
      <c r="I69" s="116">
        <f>SUM(G69:H69)</f>
        <v>0</v>
      </c>
      <c r="J69" s="115"/>
      <c r="K69" s="114"/>
      <c r="L69" s="116"/>
      <c r="M69" s="116"/>
      <c r="N69" s="116" t="str">
        <f>IF(AND(L69&lt;&gt;"",M69&lt;&gt;""),SUM(L69:M69),"")</f>
        <v/>
      </c>
      <c r="O69" s="116"/>
      <c r="P69" s="116"/>
      <c r="Q69" s="116" t="str">
        <f>IF(AND(O69&lt;&gt;"",P69&lt;&gt;""),SUM(O69:P69),"")</f>
        <v/>
      </c>
      <c r="R69" s="115"/>
      <c r="S69" s="114"/>
      <c r="T69" s="116"/>
      <c r="U69" s="116"/>
      <c r="V69" s="116" t="str">
        <f>IF(AND(T69&lt;&gt;"",U69&lt;&gt;""),SUM(T69:U69),"")</f>
        <v/>
      </c>
      <c r="W69" s="116"/>
      <c r="X69" s="116"/>
      <c r="Y69" s="116" t="str">
        <f>IF(AND(W69&lt;&gt;"",X69&lt;&gt;""),SUM(W69:X69),"")</f>
        <v/>
      </c>
      <c r="Z69" s="115"/>
      <c r="AA69" s="114"/>
      <c r="AB69" s="116"/>
      <c r="AC69" s="116"/>
      <c r="AD69" s="116" t="str">
        <f>IF(AND(AB69&lt;&gt;"",AC69&lt;&gt;""),SUM(AB69:AC69),"")</f>
        <v/>
      </c>
      <c r="AE69" s="116"/>
      <c r="AF69" s="116"/>
      <c r="AG69" s="116" t="str">
        <f>IF(AND(AE69&lt;&gt;"",AF69&lt;&gt;""),SUM(AE69:AF69),"")</f>
        <v/>
      </c>
      <c r="AH69" s="115"/>
      <c r="AI69" s="114"/>
      <c r="AJ69" s="116"/>
      <c r="AK69" s="116"/>
      <c r="AL69" s="116" t="str">
        <f>IF(AND(AJ69&lt;&gt;"",AK69&lt;&gt;""),SUM(AJ69:AK69),"")</f>
        <v/>
      </c>
      <c r="AM69" s="116"/>
      <c r="AN69" s="116"/>
      <c r="AO69" s="116" t="str">
        <f>IF(AND(AM69&lt;&gt;"",AN69&lt;&gt;""),SUM(AM69:AN69),"")</f>
        <v/>
      </c>
      <c r="AP69" s="115"/>
      <c r="AQ69" s="114"/>
      <c r="AR69" s="116"/>
      <c r="AS69" s="116"/>
      <c r="AT69" s="116" t="str">
        <f>IF(AND(AR69&lt;&gt;"",AS69&lt;&gt;""),SUM(AR69:AS69),"")</f>
        <v/>
      </c>
      <c r="AU69" s="116"/>
      <c r="AV69" s="116"/>
      <c r="AW69" s="116" t="str">
        <f>IF(AND(AU69&lt;&gt;"",AV69&lt;&gt;""),SUM(AU69:AV69),"")</f>
        <v/>
      </c>
      <c r="AX69" s="115"/>
      <c r="AY69" s="114"/>
      <c r="AZ69" s="116"/>
      <c r="BA69" s="116"/>
      <c r="BB69" s="116" t="str">
        <f>IF(AND(AZ69&lt;&gt;"",BA69&lt;&gt;""),SUM(AZ69:BA69),"")</f>
        <v/>
      </c>
      <c r="BC69" s="116"/>
      <c r="BD69" s="116"/>
      <c r="BE69" s="116" t="str">
        <f>IF(AND(BC69&lt;&gt;"",BD69&lt;&gt;""),SUM(BC69:BD69),"")</f>
        <v/>
      </c>
    </row>
    <row r="70" spans="1:57" ht="13.5" customHeight="1" x14ac:dyDescent="0.2">
      <c r="A70" s="114" t="s">
        <v>13</v>
      </c>
      <c r="B70" s="115" t="s">
        <v>493</v>
      </c>
      <c r="C70" s="114" t="s">
        <v>494</v>
      </c>
      <c r="D70" s="116">
        <f>SUM(L70,T70,AB70,AJ70,AR70,AZ70)</f>
        <v>7203</v>
      </c>
      <c r="E70" s="116">
        <f>SUM(M70,U70,AC70,AK70,AS70,BA70)</f>
        <v>102252</v>
      </c>
      <c r="F70" s="116">
        <f>SUM(D70:E70)</f>
        <v>109455</v>
      </c>
      <c r="G70" s="116">
        <f>SUM(O70,W70,AE70,AM70,AU70,BC70)</f>
        <v>147</v>
      </c>
      <c r="H70" s="116">
        <f>SUM(P70,X70,AF70,AN70,AV70,BD70)</f>
        <v>14151</v>
      </c>
      <c r="I70" s="116">
        <f>SUM(G70:H70)</f>
        <v>14298</v>
      </c>
      <c r="J70" s="115" t="s">
        <v>376</v>
      </c>
      <c r="K70" s="114" t="s">
        <v>377</v>
      </c>
      <c r="L70" s="116">
        <v>7203</v>
      </c>
      <c r="M70" s="116">
        <v>102252</v>
      </c>
      <c r="N70" s="116">
        <f>IF(AND(L70&lt;&gt;"",M70&lt;&gt;""),SUM(L70:M70),"")</f>
        <v>109455</v>
      </c>
      <c r="O70" s="116">
        <v>147</v>
      </c>
      <c r="P70" s="116">
        <v>14151</v>
      </c>
      <c r="Q70" s="116">
        <f>IF(AND(O70&lt;&gt;"",P70&lt;&gt;""),SUM(O70:P70),"")</f>
        <v>14298</v>
      </c>
      <c r="R70" s="115"/>
      <c r="S70" s="114"/>
      <c r="T70" s="116"/>
      <c r="U70" s="116"/>
      <c r="V70" s="116" t="str">
        <f>IF(AND(T70&lt;&gt;"",U70&lt;&gt;""),SUM(T70:U70),"")</f>
        <v/>
      </c>
      <c r="W70" s="116"/>
      <c r="X70" s="116"/>
      <c r="Y70" s="116" t="str">
        <f>IF(AND(W70&lt;&gt;"",X70&lt;&gt;""),SUM(W70:X70),"")</f>
        <v/>
      </c>
      <c r="Z70" s="115"/>
      <c r="AA70" s="114"/>
      <c r="AB70" s="116"/>
      <c r="AC70" s="116"/>
      <c r="AD70" s="116" t="str">
        <f>IF(AND(AB70&lt;&gt;"",AC70&lt;&gt;""),SUM(AB70:AC70),"")</f>
        <v/>
      </c>
      <c r="AE70" s="116"/>
      <c r="AF70" s="116"/>
      <c r="AG70" s="116" t="str">
        <f>IF(AND(AE70&lt;&gt;"",AF70&lt;&gt;""),SUM(AE70:AF70),"")</f>
        <v/>
      </c>
      <c r="AH70" s="115"/>
      <c r="AI70" s="114"/>
      <c r="AJ70" s="116"/>
      <c r="AK70" s="116"/>
      <c r="AL70" s="116" t="str">
        <f>IF(AND(AJ70&lt;&gt;"",AK70&lt;&gt;""),SUM(AJ70:AK70),"")</f>
        <v/>
      </c>
      <c r="AM70" s="116"/>
      <c r="AN70" s="116"/>
      <c r="AO70" s="116" t="str">
        <f>IF(AND(AM70&lt;&gt;"",AN70&lt;&gt;""),SUM(AM70:AN70),"")</f>
        <v/>
      </c>
      <c r="AP70" s="115"/>
      <c r="AQ70" s="114"/>
      <c r="AR70" s="116"/>
      <c r="AS70" s="116"/>
      <c r="AT70" s="116" t="str">
        <f>IF(AND(AR70&lt;&gt;"",AS70&lt;&gt;""),SUM(AR70:AS70),"")</f>
        <v/>
      </c>
      <c r="AU70" s="116"/>
      <c r="AV70" s="116"/>
      <c r="AW70" s="116" t="str">
        <f>IF(AND(AU70&lt;&gt;"",AV70&lt;&gt;""),SUM(AU70:AV70),"")</f>
        <v/>
      </c>
      <c r="AX70" s="115"/>
      <c r="AY70" s="114"/>
      <c r="AZ70" s="116"/>
      <c r="BA70" s="116"/>
      <c r="BB70" s="116" t="str">
        <f>IF(AND(AZ70&lt;&gt;"",BA70&lt;&gt;""),SUM(AZ70:BA70),"")</f>
        <v/>
      </c>
      <c r="BC70" s="116"/>
      <c r="BD70" s="116"/>
      <c r="BE70" s="116" t="str">
        <f>IF(AND(BC70&lt;&gt;"",BD70&lt;&gt;""),SUM(BC70:BD70),"")</f>
        <v/>
      </c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70">
    <sortCondition ref="A8:A70"/>
    <sortCondition ref="B8:B70"/>
    <sortCondition ref="C8:C7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69" man="1"/>
    <brk id="17" min="1" max="69" man="1"/>
    <brk id="25" min="1" max="69" man="1"/>
    <brk id="33" min="1" max="69" man="1"/>
    <brk id="41" min="1" max="69" man="1"/>
    <brk id="49" min="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埼玉県</v>
      </c>
      <c r="B7" s="132" t="str">
        <f>'廃棄物事業経費（市町村）'!B7</f>
        <v>11000</v>
      </c>
      <c r="C7" s="131" t="s">
        <v>33</v>
      </c>
      <c r="D7" s="133">
        <f>SUM(H7,L7,P7,T7,X7,AB7,AF7,AJ7,AN7,AR7,AV7,AZ7,BD7,BH7,BL7,BP7,BT7,BX7,CB7,CF7,CJ7,CN7,CR7,CV7,CZ7,DD7,DH7,DL7,DP7,DT7)</f>
        <v>17140249</v>
      </c>
      <c r="E7" s="133">
        <f>SUM(I7,M7,Q7,U7,Y7,AC7,AG7,AK7,AO7,AS7,AW7,BA7,BE7,BI7,BM7,BQ7,BU7,BY7,CC7,CG7,CK7,CO7,CS7,CW7,DA7,DE7,DI7,DM7,DQ7,DU7)</f>
        <v>2407886</v>
      </c>
      <c r="F7" s="134">
        <f>COUNTIF(F$8:F$57,"&lt;&gt;")</f>
        <v>21</v>
      </c>
      <c r="G7" s="134">
        <f>COUNTIF(G$8:G$57,"&lt;&gt;")</f>
        <v>21</v>
      </c>
      <c r="H7" s="133">
        <f>SUM(H$8:H$57)</f>
        <v>8162612</v>
      </c>
      <c r="I7" s="133">
        <f>SUM(I$8:I$57)</f>
        <v>1241044</v>
      </c>
      <c r="J7" s="134">
        <f>COUNTIF(J$8:J$57,"&lt;&gt;")</f>
        <v>21</v>
      </c>
      <c r="K7" s="134">
        <f>COUNTIF(K$8:K$57,"&lt;&gt;")</f>
        <v>21</v>
      </c>
      <c r="L7" s="133">
        <f>SUM(L$8:L$57)</f>
        <v>5745739</v>
      </c>
      <c r="M7" s="133">
        <f>SUM(M$8:M$57)</f>
        <v>558734</v>
      </c>
      <c r="N7" s="134">
        <f>COUNTIF(N$8:N$57,"&lt;&gt;")</f>
        <v>13</v>
      </c>
      <c r="O7" s="134">
        <f>COUNTIF(O$8:O$57,"&lt;&gt;")</f>
        <v>13</v>
      </c>
      <c r="P7" s="133">
        <f>SUM(P$8:P$57)</f>
        <v>1991356</v>
      </c>
      <c r="Q7" s="133">
        <f>SUM(Q$8:Q$57)</f>
        <v>274717</v>
      </c>
      <c r="R7" s="134">
        <f>COUNTIF(R$8:R$57,"&lt;&gt;")</f>
        <v>8</v>
      </c>
      <c r="S7" s="134">
        <f>COUNTIF(S$8:S$57,"&lt;&gt;")</f>
        <v>8</v>
      </c>
      <c r="T7" s="133">
        <f>SUM(T$8:T$57)</f>
        <v>800886</v>
      </c>
      <c r="U7" s="133">
        <f>SUM(U$8:U$57)</f>
        <v>259655</v>
      </c>
      <c r="V7" s="134">
        <f>COUNTIF(V$8:V$57,"&lt;&gt;")</f>
        <v>4</v>
      </c>
      <c r="W7" s="134">
        <f>COUNTIF(W$8:W$57,"&lt;&gt;")</f>
        <v>4</v>
      </c>
      <c r="X7" s="133">
        <f>SUM(X$8:X$57)</f>
        <v>330201</v>
      </c>
      <c r="Y7" s="133">
        <f>SUM(Y$8:Y$57)</f>
        <v>59438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109455</v>
      </c>
      <c r="AC7" s="133">
        <f>SUM(AC$8:AC$57)</f>
        <v>14298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13</v>
      </c>
      <c r="B8" s="115" t="s">
        <v>422</v>
      </c>
      <c r="C8" s="114" t="s">
        <v>423</v>
      </c>
      <c r="D8" s="116">
        <f>SUM(H8,L8,P8,T8,X8,AB8,AF8,AJ8,AN8,AR8,AV8,AZ8,BD8,BH8,BL8,BP8,BT8,BX8,CB8,CF8,CJ8,CN8,CR8,CV8,CZ8,DD8,DH8,DL8,DP8,DT8)</f>
        <v>914911</v>
      </c>
      <c r="E8" s="116">
        <f>SUM(I8,M8,Q8,U8,Y8,AC8,AG8,AK8,AO8,AS8,AW8,BA8,BE8,BI8,BM8,BQ8,BU8,BY8,CC8,CG8,CK8,CO8,CS8,CW8,DA8,DE8,DI8,DM8,DQ8,DU8)</f>
        <v>92867</v>
      </c>
      <c r="F8" s="115" t="s">
        <v>420</v>
      </c>
      <c r="G8" s="114" t="s">
        <v>421</v>
      </c>
      <c r="H8" s="116">
        <v>485858</v>
      </c>
      <c r="I8" s="116">
        <v>49317</v>
      </c>
      <c r="J8" s="115" t="s">
        <v>441</v>
      </c>
      <c r="K8" s="114" t="s">
        <v>442</v>
      </c>
      <c r="L8" s="116">
        <v>429053</v>
      </c>
      <c r="M8" s="116">
        <v>43550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13</v>
      </c>
      <c r="B9" s="115" t="s">
        <v>408</v>
      </c>
      <c r="C9" s="114" t="s">
        <v>409</v>
      </c>
      <c r="D9" s="116">
        <f>SUM(H9,L9,P9,T9,X9,AB9,AF9,AJ9,AN9,AR9,AV9,AZ9,BD9,BH9,BL9,BP9,BT9,BX9,CB9,CF9,CJ9,CN9,CR9,CV9,CZ9,DD9,DH9,DL9,DP9,DT9)</f>
        <v>2266057</v>
      </c>
      <c r="E9" s="116">
        <f>SUM(I9,M9,Q9,U9,Y9,AC9,AG9,AK9,AO9,AS9,AW9,BA9,BE9,BI9,BM9,BQ9,BU9,BY9,CC9,CG9,CK9,CO9,CS9,CW9,DA9,DE9,DI9,DM9,DQ9,DU9)</f>
        <v>373014</v>
      </c>
      <c r="F9" s="115" t="s">
        <v>406</v>
      </c>
      <c r="G9" s="114" t="s">
        <v>407</v>
      </c>
      <c r="H9" s="116">
        <v>1897838</v>
      </c>
      <c r="I9" s="116">
        <v>304455</v>
      </c>
      <c r="J9" s="115" t="s">
        <v>489</v>
      </c>
      <c r="K9" s="114" t="s">
        <v>490</v>
      </c>
      <c r="L9" s="116">
        <v>368219</v>
      </c>
      <c r="M9" s="116">
        <v>68559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13</v>
      </c>
      <c r="B10" s="115" t="s">
        <v>392</v>
      </c>
      <c r="C10" s="114" t="s">
        <v>393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87412</v>
      </c>
      <c r="F10" s="115" t="s">
        <v>390</v>
      </c>
      <c r="G10" s="114" t="s">
        <v>391</v>
      </c>
      <c r="H10" s="116">
        <v>0</v>
      </c>
      <c r="I10" s="116">
        <v>24327</v>
      </c>
      <c r="J10" s="115" t="s">
        <v>396</v>
      </c>
      <c r="K10" s="114" t="s">
        <v>397</v>
      </c>
      <c r="L10" s="116">
        <v>0</v>
      </c>
      <c r="M10" s="116">
        <v>13253</v>
      </c>
      <c r="N10" s="115" t="s">
        <v>400</v>
      </c>
      <c r="O10" s="114" t="s">
        <v>401</v>
      </c>
      <c r="P10" s="116">
        <v>0</v>
      </c>
      <c r="Q10" s="116">
        <v>19024</v>
      </c>
      <c r="R10" s="115" t="s">
        <v>402</v>
      </c>
      <c r="S10" s="114" t="s">
        <v>403</v>
      </c>
      <c r="T10" s="116">
        <v>0</v>
      </c>
      <c r="U10" s="116">
        <v>30808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13</v>
      </c>
      <c r="B11" s="115" t="s">
        <v>471</v>
      </c>
      <c r="C11" s="114" t="s">
        <v>472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100164</v>
      </c>
      <c r="F11" s="115" t="s">
        <v>469</v>
      </c>
      <c r="G11" s="114" t="s">
        <v>470</v>
      </c>
      <c r="H11" s="116">
        <v>0</v>
      </c>
      <c r="I11" s="116">
        <v>50082</v>
      </c>
      <c r="J11" s="115" t="s">
        <v>473</v>
      </c>
      <c r="K11" s="114" t="s">
        <v>474</v>
      </c>
      <c r="L11" s="116">
        <v>0</v>
      </c>
      <c r="M11" s="116">
        <v>50082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13</v>
      </c>
      <c r="B12" s="115" t="s">
        <v>372</v>
      </c>
      <c r="C12" s="114" t="s">
        <v>373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255830</v>
      </c>
      <c r="F12" s="115" t="s">
        <v>370</v>
      </c>
      <c r="G12" s="114" t="s">
        <v>371</v>
      </c>
      <c r="H12" s="116">
        <v>0</v>
      </c>
      <c r="I12" s="116">
        <v>168315</v>
      </c>
      <c r="J12" s="115" t="s">
        <v>404</v>
      </c>
      <c r="K12" s="114" t="s">
        <v>405</v>
      </c>
      <c r="L12" s="116">
        <v>0</v>
      </c>
      <c r="M12" s="116">
        <v>54634</v>
      </c>
      <c r="N12" s="115" t="s">
        <v>443</v>
      </c>
      <c r="O12" s="114" t="s">
        <v>444</v>
      </c>
      <c r="P12" s="116">
        <v>0</v>
      </c>
      <c r="Q12" s="116">
        <v>32881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13</v>
      </c>
      <c r="B13" s="115" t="s">
        <v>398</v>
      </c>
      <c r="C13" s="114" t="s">
        <v>399</v>
      </c>
      <c r="D13" s="116">
        <f>SUM(H13,L13,P13,T13,X13,AB13,AF13,AJ13,AN13,AR13,AV13,AZ13,BD13,BH13,BL13,BP13,BT13,BX13,CB13,CF13,CJ13,CN13,CR13,CV13,CZ13,DD13,DH13,DL13,DP13,DT13)</f>
        <v>2761858</v>
      </c>
      <c r="E13" s="116">
        <f>SUM(I13,M13,Q13,U13,Y13,AC13,AG13,AK13,AO13,AS13,AW13,BA13,BE13,BI13,BM13,BQ13,BU13,BY13,CC13,CG13,CK13,CO13,CS13,CW13,DA13,DE13,DI13,DM13,DQ13,DU13)</f>
        <v>0</v>
      </c>
      <c r="F13" s="115" t="s">
        <v>396</v>
      </c>
      <c r="G13" s="114" t="s">
        <v>397</v>
      </c>
      <c r="H13" s="116">
        <v>648226</v>
      </c>
      <c r="I13" s="116">
        <v>0</v>
      </c>
      <c r="J13" s="115" t="s">
        <v>402</v>
      </c>
      <c r="K13" s="114" t="s">
        <v>403</v>
      </c>
      <c r="L13" s="116">
        <v>1245074</v>
      </c>
      <c r="M13" s="116">
        <v>0</v>
      </c>
      <c r="N13" s="115" t="s">
        <v>414</v>
      </c>
      <c r="O13" s="114" t="s">
        <v>415</v>
      </c>
      <c r="P13" s="116">
        <v>868558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13</v>
      </c>
      <c r="B14" s="115" t="s">
        <v>364</v>
      </c>
      <c r="C14" s="114" t="s">
        <v>365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280000</v>
      </c>
      <c r="F14" s="115" t="s">
        <v>362</v>
      </c>
      <c r="G14" s="114" t="s">
        <v>363</v>
      </c>
      <c r="H14" s="116">
        <v>0</v>
      </c>
      <c r="I14" s="116">
        <v>122531</v>
      </c>
      <c r="J14" s="115" t="s">
        <v>410</v>
      </c>
      <c r="K14" s="114" t="s">
        <v>411</v>
      </c>
      <c r="L14" s="116">
        <v>0</v>
      </c>
      <c r="M14" s="116">
        <v>56381</v>
      </c>
      <c r="N14" s="115" t="s">
        <v>406</v>
      </c>
      <c r="O14" s="114" t="s">
        <v>407</v>
      </c>
      <c r="P14" s="116">
        <v>0</v>
      </c>
      <c r="Q14" s="116">
        <v>44122</v>
      </c>
      <c r="R14" s="115" t="s">
        <v>461</v>
      </c>
      <c r="S14" s="114" t="s">
        <v>462</v>
      </c>
      <c r="T14" s="116">
        <v>0</v>
      </c>
      <c r="U14" s="116">
        <v>56966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13</v>
      </c>
      <c r="B15" s="115" t="s">
        <v>388</v>
      </c>
      <c r="C15" s="114" t="s">
        <v>389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216689</v>
      </c>
      <c r="F15" s="115" t="s">
        <v>386</v>
      </c>
      <c r="G15" s="114" t="s">
        <v>387</v>
      </c>
      <c r="H15" s="116">
        <v>0</v>
      </c>
      <c r="I15" s="116">
        <v>160287</v>
      </c>
      <c r="J15" s="115" t="s">
        <v>434</v>
      </c>
      <c r="K15" s="114" t="s">
        <v>435</v>
      </c>
      <c r="L15" s="116">
        <v>0</v>
      </c>
      <c r="M15" s="116">
        <v>56402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13</v>
      </c>
      <c r="B16" s="115" t="s">
        <v>416</v>
      </c>
      <c r="C16" s="114" t="s">
        <v>440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138153</v>
      </c>
      <c r="F16" s="115" t="s">
        <v>414</v>
      </c>
      <c r="G16" s="114" t="s">
        <v>415</v>
      </c>
      <c r="H16" s="116">
        <v>0</v>
      </c>
      <c r="I16" s="116">
        <v>42907</v>
      </c>
      <c r="J16" s="115" t="s">
        <v>438</v>
      </c>
      <c r="K16" s="114" t="s">
        <v>439</v>
      </c>
      <c r="L16" s="116">
        <v>0</v>
      </c>
      <c r="M16" s="116">
        <v>69167</v>
      </c>
      <c r="N16" s="115" t="s">
        <v>445</v>
      </c>
      <c r="O16" s="114" t="s">
        <v>446</v>
      </c>
      <c r="P16" s="116">
        <v>0</v>
      </c>
      <c r="Q16" s="116">
        <v>26079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13</v>
      </c>
      <c r="B17" s="115" t="s">
        <v>453</v>
      </c>
      <c r="C17" s="114" t="s">
        <v>454</v>
      </c>
      <c r="D17" s="116">
        <f>SUM(H17,L17,P17,T17,X17,AB17,AF17,AJ17,AN17,AR17,AV17,AZ17,BD17,BH17,BL17,BP17,BT17,BX17,CB17,CF17,CJ17,CN17,CR17,CV17,CZ17,DD17,DH17,DL17,DP17,DT17)</f>
        <v>1140288</v>
      </c>
      <c r="E17" s="116">
        <f>SUM(I17,M17,Q17,U17,Y17,AC17,AG17,AK17,AO17,AS17,AW17,BA17,BE17,BI17,BM17,BQ17,BU17,BY17,CC17,CG17,CK17,CO17,CS17,CW17,DA17,DE17,DI17,DM17,DQ17,DU17)</f>
        <v>181536</v>
      </c>
      <c r="F17" s="115" t="s">
        <v>457</v>
      </c>
      <c r="G17" s="114" t="s">
        <v>458</v>
      </c>
      <c r="H17" s="116">
        <v>410060</v>
      </c>
      <c r="I17" s="116">
        <v>53025</v>
      </c>
      <c r="J17" s="115" t="s">
        <v>455</v>
      </c>
      <c r="K17" s="114" t="s">
        <v>456</v>
      </c>
      <c r="L17" s="116">
        <v>244272</v>
      </c>
      <c r="M17" s="116">
        <v>33717</v>
      </c>
      <c r="N17" s="115" t="s">
        <v>451</v>
      </c>
      <c r="O17" s="114" t="s">
        <v>452</v>
      </c>
      <c r="P17" s="116">
        <v>247260</v>
      </c>
      <c r="Q17" s="116">
        <v>34011</v>
      </c>
      <c r="R17" s="115" t="s">
        <v>465</v>
      </c>
      <c r="S17" s="114" t="s">
        <v>466</v>
      </c>
      <c r="T17" s="116">
        <v>163038</v>
      </c>
      <c r="U17" s="116">
        <v>44309</v>
      </c>
      <c r="V17" s="115" t="s">
        <v>479</v>
      </c>
      <c r="W17" s="114" t="s">
        <v>480</v>
      </c>
      <c r="X17" s="116">
        <v>75658</v>
      </c>
      <c r="Y17" s="116">
        <v>16474</v>
      </c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13</v>
      </c>
      <c r="B18" s="115" t="s">
        <v>426</v>
      </c>
      <c r="C18" s="114" t="s">
        <v>427</v>
      </c>
      <c r="D18" s="116">
        <f>SUM(H18,L18,P18,T18,X18,AB18,AF18,AJ18,AN18,AR18,AV18,AZ18,BD18,BH18,BL18,BP18,BT18,BX18,CB18,CF18,CJ18,CN18,CR18,CV18,CZ18,DD18,DH18,DL18,DP18,DT18)</f>
        <v>0</v>
      </c>
      <c r="E18" s="116">
        <f>SUM(I18,M18,Q18,U18,Y18,AC18,AG18,AK18,AO18,AS18,AW18,BA18,BE18,BI18,BM18,BQ18,BU18,BY18,CC18,CG18,CK18,CO18,CS18,CW18,DA18,DE18,DI18,DM18,DQ18,DU18)</f>
        <v>271000</v>
      </c>
      <c r="F18" s="115" t="s">
        <v>424</v>
      </c>
      <c r="G18" s="114" t="s">
        <v>425</v>
      </c>
      <c r="H18" s="116">
        <v>0</v>
      </c>
      <c r="I18" s="116">
        <v>107316</v>
      </c>
      <c r="J18" s="115" t="s">
        <v>430</v>
      </c>
      <c r="K18" s="114" t="s">
        <v>431</v>
      </c>
      <c r="L18" s="116">
        <v>0</v>
      </c>
      <c r="M18" s="116">
        <v>45528</v>
      </c>
      <c r="N18" s="115" t="s">
        <v>447</v>
      </c>
      <c r="O18" s="114" t="s">
        <v>448</v>
      </c>
      <c r="P18" s="116">
        <v>0</v>
      </c>
      <c r="Q18" s="116">
        <v>56801</v>
      </c>
      <c r="R18" s="115" t="s">
        <v>449</v>
      </c>
      <c r="S18" s="114" t="s">
        <v>450</v>
      </c>
      <c r="T18" s="116">
        <v>0</v>
      </c>
      <c r="U18" s="116">
        <v>34038</v>
      </c>
      <c r="V18" s="115" t="s">
        <v>463</v>
      </c>
      <c r="W18" s="114" t="s">
        <v>464</v>
      </c>
      <c r="X18" s="116">
        <v>0</v>
      </c>
      <c r="Y18" s="116">
        <v>27317</v>
      </c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 t="s">
        <v>13</v>
      </c>
      <c r="B19" s="115" t="s">
        <v>376</v>
      </c>
      <c r="C19" s="114" t="s">
        <v>377</v>
      </c>
      <c r="D19" s="116">
        <f>SUM(H19,L19,P19,T19,X19,AB19,AF19,AJ19,AN19,AR19,AV19,AZ19,BD19,BH19,BL19,BP19,BT19,BX19,CB19,CF19,CJ19,CN19,CR19,CV19,CZ19,DD19,DH19,DL19,DP19,DT19)</f>
        <v>2015242</v>
      </c>
      <c r="E19" s="116">
        <f>SUM(I19,M19,Q19,U19,Y19,AC19,AG19,AK19,AO19,AS19,AW19,BA19,BE19,BI19,BM19,BQ19,BU19,BY19,CC19,CG19,CK19,CO19,CS19,CW19,DA19,DE19,DI19,DM19,DQ19,DU19)</f>
        <v>161296</v>
      </c>
      <c r="F19" s="115" t="s">
        <v>378</v>
      </c>
      <c r="G19" s="114" t="s">
        <v>379</v>
      </c>
      <c r="H19" s="116">
        <v>666891</v>
      </c>
      <c r="I19" s="116">
        <v>54979</v>
      </c>
      <c r="J19" s="115" t="s">
        <v>374</v>
      </c>
      <c r="K19" s="114" t="s">
        <v>375</v>
      </c>
      <c r="L19" s="116">
        <v>497113</v>
      </c>
      <c r="M19" s="116">
        <v>16871</v>
      </c>
      <c r="N19" s="115" t="s">
        <v>412</v>
      </c>
      <c r="O19" s="114" t="s">
        <v>413</v>
      </c>
      <c r="P19" s="116">
        <v>231441</v>
      </c>
      <c r="Q19" s="116">
        <v>28275</v>
      </c>
      <c r="R19" s="115" t="s">
        <v>418</v>
      </c>
      <c r="S19" s="114" t="s">
        <v>419</v>
      </c>
      <c r="T19" s="116">
        <v>324803</v>
      </c>
      <c r="U19" s="116">
        <v>31226</v>
      </c>
      <c r="V19" s="115" t="s">
        <v>436</v>
      </c>
      <c r="W19" s="114" t="s">
        <v>437</v>
      </c>
      <c r="X19" s="116">
        <v>185539</v>
      </c>
      <c r="Y19" s="116">
        <v>15647</v>
      </c>
      <c r="Z19" s="115" t="s">
        <v>493</v>
      </c>
      <c r="AA19" s="114" t="s">
        <v>494</v>
      </c>
      <c r="AB19" s="116">
        <v>109455</v>
      </c>
      <c r="AC19" s="116">
        <v>14298</v>
      </c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 t="s">
        <v>13</v>
      </c>
      <c r="B20" s="115" t="s">
        <v>382</v>
      </c>
      <c r="C20" s="114" t="s">
        <v>383</v>
      </c>
      <c r="D20" s="116">
        <f>SUM(H20,L20,P20,T20,X20,AB20,AF20,AJ20,AN20,AR20,AV20,AZ20,BD20,BH20,BL20,BP20,BT20,BX20,CB20,CF20,CJ20,CN20,CR20,CV20,CZ20,DD20,DH20,DL20,DP20,DT20)</f>
        <v>1215889</v>
      </c>
      <c r="E20" s="116">
        <f>SUM(I20,M20,Q20,U20,Y20,AC20,AG20,AK20,AO20,AS20,AW20,BA20,BE20,BI20,BM20,BQ20,BU20,BY20,CC20,CG20,CK20,CO20,CS20,CW20,DA20,DE20,DI20,DM20,DQ20,DU20)</f>
        <v>37605</v>
      </c>
      <c r="F20" s="115" t="s">
        <v>380</v>
      </c>
      <c r="G20" s="114" t="s">
        <v>381</v>
      </c>
      <c r="H20" s="116">
        <v>513227</v>
      </c>
      <c r="I20" s="116">
        <v>15873</v>
      </c>
      <c r="J20" s="115" t="s">
        <v>384</v>
      </c>
      <c r="K20" s="114" t="s">
        <v>385</v>
      </c>
      <c r="L20" s="116">
        <v>702662</v>
      </c>
      <c r="M20" s="116">
        <v>21732</v>
      </c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 t="s">
        <v>13</v>
      </c>
      <c r="B21" s="115" t="s">
        <v>336</v>
      </c>
      <c r="C21" s="114" t="s">
        <v>337</v>
      </c>
      <c r="D21" s="116">
        <f>SUM(H21,L21,P21,T21,X21,AB21,AF21,AJ21,AN21,AR21,AV21,AZ21,BD21,BH21,BL21,BP21,BT21,BX21,CB21,CF21,CJ21,CN21,CR21,CV21,CZ21,DD21,DH21,DL21,DP21,DT21)</f>
        <v>441459</v>
      </c>
      <c r="E21" s="116">
        <f>SUM(I21,M21,Q21,U21,Y21,AC21,AG21,AK21,AO21,AS21,AW21,BA21,BE21,BI21,BM21,BQ21,BU21,BY21,CC21,CG21,CK21,CO21,CS21,CW21,DA21,DE21,DI21,DM21,DQ21,DU21)</f>
        <v>0</v>
      </c>
      <c r="F21" s="115" t="s">
        <v>334</v>
      </c>
      <c r="G21" s="114" t="s">
        <v>335</v>
      </c>
      <c r="H21" s="116">
        <v>293509</v>
      </c>
      <c r="I21" s="116">
        <v>0</v>
      </c>
      <c r="J21" s="115" t="s">
        <v>362</v>
      </c>
      <c r="K21" s="114" t="s">
        <v>363</v>
      </c>
      <c r="L21" s="116">
        <v>147950</v>
      </c>
      <c r="M21" s="116">
        <v>0</v>
      </c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 t="s">
        <v>13</v>
      </c>
      <c r="B22" s="115" t="s">
        <v>342</v>
      </c>
      <c r="C22" s="114" t="s">
        <v>343</v>
      </c>
      <c r="D22" s="116">
        <f>SUM(H22,L22,P22,T22,X22,AB22,AF22,AJ22,AN22,AR22,AV22,AZ22,BD22,BH22,BL22,BP22,BT22,BX22,CB22,CF22,CJ22,CN22,CR22,CV22,CZ22,DD22,DH22,DL22,DP22,DT22)</f>
        <v>613100</v>
      </c>
      <c r="E22" s="116">
        <f>SUM(I22,M22,Q22,U22,Y22,AC22,AG22,AK22,AO22,AS22,AW22,BA22,BE22,BI22,BM22,BQ22,BU22,BY22,CC22,CG22,CK22,CO22,CS22,CW22,DA22,DE22,DI22,DM22,DQ22,DU22)</f>
        <v>0</v>
      </c>
      <c r="F22" s="115" t="s">
        <v>340</v>
      </c>
      <c r="G22" s="114" t="s">
        <v>341</v>
      </c>
      <c r="H22" s="116">
        <v>386705</v>
      </c>
      <c r="I22" s="116">
        <v>0</v>
      </c>
      <c r="J22" s="115" t="s">
        <v>467</v>
      </c>
      <c r="K22" s="114" t="s">
        <v>468</v>
      </c>
      <c r="L22" s="116">
        <v>51738</v>
      </c>
      <c r="M22" s="116">
        <v>0</v>
      </c>
      <c r="N22" s="115" t="s">
        <v>469</v>
      </c>
      <c r="O22" s="114" t="s">
        <v>470</v>
      </c>
      <c r="P22" s="116">
        <v>56994</v>
      </c>
      <c r="Q22" s="116">
        <v>0</v>
      </c>
      <c r="R22" s="115" t="s">
        <v>473</v>
      </c>
      <c r="S22" s="114" t="s">
        <v>474</v>
      </c>
      <c r="T22" s="116">
        <v>48659</v>
      </c>
      <c r="U22" s="116">
        <v>0</v>
      </c>
      <c r="V22" s="115" t="s">
        <v>477</v>
      </c>
      <c r="W22" s="114" t="s">
        <v>478</v>
      </c>
      <c r="X22" s="116">
        <v>69004</v>
      </c>
      <c r="Y22" s="116">
        <v>0</v>
      </c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 t="s">
        <v>13</v>
      </c>
      <c r="B23" s="115" t="s">
        <v>352</v>
      </c>
      <c r="C23" s="114" t="s">
        <v>353</v>
      </c>
      <c r="D23" s="116">
        <f>SUM(H23,L23,P23,T23,X23,AB23,AF23,AJ23,AN23,AR23,AV23,AZ23,BD23,BH23,BL23,BP23,BT23,BX23,CB23,CF23,CJ23,CN23,CR23,CV23,CZ23,DD23,DH23,DL23,DP23,DT23)</f>
        <v>585358</v>
      </c>
      <c r="E23" s="116">
        <f>SUM(I23,M23,Q23,U23,Y23,AC23,AG23,AK23,AO23,AS23,AW23,BA23,BE23,BI23,BM23,BQ23,BU23,BY23,CC23,CG23,CK23,CO23,CS23,CW23,DA23,DE23,DI23,DM23,DQ23,DU23)</f>
        <v>212320</v>
      </c>
      <c r="F23" s="115" t="s">
        <v>350</v>
      </c>
      <c r="G23" s="114" t="s">
        <v>351</v>
      </c>
      <c r="H23" s="116">
        <v>319282</v>
      </c>
      <c r="I23" s="116">
        <v>87630</v>
      </c>
      <c r="J23" s="115" t="s">
        <v>481</v>
      </c>
      <c r="K23" s="114" t="s">
        <v>482</v>
      </c>
      <c r="L23" s="116">
        <v>61162</v>
      </c>
      <c r="M23" s="116">
        <v>28858</v>
      </c>
      <c r="N23" s="115" t="s">
        <v>483</v>
      </c>
      <c r="O23" s="114" t="s">
        <v>484</v>
      </c>
      <c r="P23" s="116">
        <v>75452</v>
      </c>
      <c r="Q23" s="116">
        <v>33524</v>
      </c>
      <c r="R23" s="115" t="s">
        <v>485</v>
      </c>
      <c r="S23" s="114" t="s">
        <v>486</v>
      </c>
      <c r="T23" s="116">
        <v>129462</v>
      </c>
      <c r="U23" s="116">
        <v>62308</v>
      </c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 t="s">
        <v>13</v>
      </c>
      <c r="B24" s="115" t="s">
        <v>432</v>
      </c>
      <c r="C24" s="114" t="s">
        <v>433</v>
      </c>
      <c r="D24" s="116">
        <f>SUM(H24,L24,P24,T24,X24,AB24,AF24,AJ24,AN24,AR24,AV24,AZ24,BD24,BH24,BL24,BP24,BT24,BX24,CB24,CF24,CJ24,CN24,CR24,CV24,CZ24,DD24,DH24,DL24,DP24,DT24)</f>
        <v>1001675</v>
      </c>
      <c r="E24" s="116">
        <f>SUM(I24,M24,Q24,U24,Y24,AC24,AG24,AK24,AO24,AS24,AW24,BA24,BE24,BI24,BM24,BQ24,BU24,BY24,CC24,CG24,CK24,CO24,CS24,CW24,DA24,DE24,DI24,DM24,DQ24,DU24)</f>
        <v>0</v>
      </c>
      <c r="F24" s="115" t="s">
        <v>430</v>
      </c>
      <c r="G24" s="114" t="s">
        <v>431</v>
      </c>
      <c r="H24" s="116">
        <v>488138</v>
      </c>
      <c r="I24" s="116">
        <v>0</v>
      </c>
      <c r="J24" s="115" t="s">
        <v>447</v>
      </c>
      <c r="K24" s="114" t="s">
        <v>448</v>
      </c>
      <c r="L24" s="116">
        <v>265341</v>
      </c>
      <c r="M24" s="116">
        <v>0</v>
      </c>
      <c r="N24" s="115" t="s">
        <v>449</v>
      </c>
      <c r="O24" s="114" t="s">
        <v>450</v>
      </c>
      <c r="P24" s="116">
        <v>113272</v>
      </c>
      <c r="Q24" s="116">
        <v>0</v>
      </c>
      <c r="R24" s="115" t="s">
        <v>463</v>
      </c>
      <c r="S24" s="114" t="s">
        <v>464</v>
      </c>
      <c r="T24" s="116">
        <v>134924</v>
      </c>
      <c r="U24" s="116">
        <v>0</v>
      </c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 t="s">
        <v>13</v>
      </c>
      <c r="B25" s="115" t="s">
        <v>330</v>
      </c>
      <c r="C25" s="114" t="s">
        <v>331</v>
      </c>
      <c r="D25" s="116">
        <f>SUM(H25,L25,P25,T25,X25,AB25,AF25,AJ25,AN25,AR25,AV25,AZ25,BD25,BH25,BL25,BP25,BT25,BX25,CB25,CF25,CJ25,CN25,CR25,CV25,CZ25,DD25,DH25,DL25,DP25,DT25)</f>
        <v>3184913</v>
      </c>
      <c r="E25" s="116">
        <f>SUM(I25,M25,Q25,U25,Y25,AC25,AG25,AK25,AO25,AS25,AW25,BA25,BE25,BI25,BM25,BQ25,BU25,BY25,CC25,CG25,CK25,CO25,CS25,CW25,DA25,DE25,DI25,DM25,DQ25,DU25)</f>
        <v>0</v>
      </c>
      <c r="F25" s="115" t="s">
        <v>328</v>
      </c>
      <c r="G25" s="114" t="s">
        <v>329</v>
      </c>
      <c r="H25" s="116">
        <v>1637778</v>
      </c>
      <c r="I25" s="116">
        <v>0</v>
      </c>
      <c r="J25" s="115" t="s">
        <v>368</v>
      </c>
      <c r="K25" s="114" t="s">
        <v>369</v>
      </c>
      <c r="L25" s="116">
        <v>1204923</v>
      </c>
      <c r="M25" s="116">
        <v>0</v>
      </c>
      <c r="N25" s="115" t="s">
        <v>487</v>
      </c>
      <c r="O25" s="114" t="s">
        <v>488</v>
      </c>
      <c r="P25" s="116">
        <v>342212</v>
      </c>
      <c r="Q25" s="116">
        <v>0</v>
      </c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 t="s">
        <v>13</v>
      </c>
      <c r="B26" s="115" t="s">
        <v>366</v>
      </c>
      <c r="C26" s="114" t="s">
        <v>367</v>
      </c>
      <c r="D26" s="116">
        <f>SUM(H26,L26,P26,T26,X26,AB26,AF26,AJ26,AN26,AR26,AV26,AZ26,BD26,BH26,BL26,BP26,BT26,BX26,CB26,CF26,CJ26,CN26,CR26,CV26,CZ26,DD26,DH26,DL26,DP26,DT26)</f>
        <v>536972</v>
      </c>
      <c r="E26" s="116">
        <f>SUM(I26,M26,Q26,U26,Y26,AC26,AG26,AK26,AO26,AS26,AW26,BA26,BE26,BI26,BM26,BQ26,BU26,BY26,CC26,CG26,CK26,CO26,CS26,CW26,DA26,DE26,DI26,DM26,DQ26,DU26)</f>
        <v>0</v>
      </c>
      <c r="F26" s="115" t="s">
        <v>362</v>
      </c>
      <c r="G26" s="114" t="s">
        <v>363</v>
      </c>
      <c r="H26" s="116">
        <v>279816</v>
      </c>
      <c r="I26" s="116">
        <v>0</v>
      </c>
      <c r="J26" s="115" t="s">
        <v>410</v>
      </c>
      <c r="K26" s="114" t="s">
        <v>411</v>
      </c>
      <c r="L26" s="116">
        <v>200989</v>
      </c>
      <c r="M26" s="116">
        <v>0</v>
      </c>
      <c r="N26" s="115" t="s">
        <v>461</v>
      </c>
      <c r="O26" s="114" t="s">
        <v>462</v>
      </c>
      <c r="P26" s="116">
        <v>56167</v>
      </c>
      <c r="Q26" s="116">
        <v>0</v>
      </c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 t="s">
        <v>13</v>
      </c>
      <c r="B27" s="115" t="s">
        <v>394</v>
      </c>
      <c r="C27" s="114" t="s">
        <v>395</v>
      </c>
      <c r="D27" s="116">
        <f>SUM(H27,L27,P27,T27,X27,AB27,AF27,AJ27,AN27,AR27,AV27,AZ27,BD27,BH27,BL27,BP27,BT27,BX27,CB27,CF27,CJ27,CN27,CR27,CV27,CZ27,DD27,DH27,DL27,DP27,DT27)</f>
        <v>374129</v>
      </c>
      <c r="E27" s="116">
        <f>SUM(I27,M27,Q27,U27,Y27,AC27,AG27,AK27,AO27,AS27,AW27,BA27,BE27,BI27,BM27,BQ27,BU27,BY27,CC27,CG27,CK27,CO27,CS27,CW27,DA27,DE27,DI27,DM27,DQ27,DU27)</f>
        <v>0</v>
      </c>
      <c r="F27" s="115" t="s">
        <v>390</v>
      </c>
      <c r="G27" s="114" t="s">
        <v>391</v>
      </c>
      <c r="H27" s="116">
        <v>84388</v>
      </c>
      <c r="I27" s="116">
        <v>0</v>
      </c>
      <c r="J27" s="115" t="s">
        <v>400</v>
      </c>
      <c r="K27" s="114" t="s">
        <v>401</v>
      </c>
      <c r="L27" s="116">
        <v>289741</v>
      </c>
      <c r="M27" s="116">
        <v>0</v>
      </c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 t="s">
        <v>13</v>
      </c>
      <c r="B28" s="115" t="s">
        <v>338</v>
      </c>
      <c r="C28" s="114" t="s">
        <v>339</v>
      </c>
      <c r="D28" s="116">
        <f>SUM(H28,L28,P28,T28,X28,AB28,AF28,AJ28,AN28,AR28,AV28,AZ28,BD28,BH28,BL28,BP28,BT28,BX28,CB28,CF28,CJ28,CN28,CR28,CV28,CZ28,DD28,DH28,DL28,DP28,DT28)</f>
        <v>88398</v>
      </c>
      <c r="E28" s="116">
        <f>SUM(I28,M28,Q28,U28,Y28,AC28,AG28,AK28,AO28,AS28,AW28,BA28,BE28,BI28,BM28,BQ28,BU28,BY28,CC28,CG28,CK28,CO28,CS28,CW28,DA28,DE28,DI28,DM28,DQ28,DU28)</f>
        <v>0</v>
      </c>
      <c r="F28" s="115" t="s">
        <v>334</v>
      </c>
      <c r="G28" s="114" t="s">
        <v>335</v>
      </c>
      <c r="H28" s="116">
        <v>50896</v>
      </c>
      <c r="I28" s="116">
        <v>0</v>
      </c>
      <c r="J28" s="115" t="s">
        <v>360</v>
      </c>
      <c r="K28" s="114" t="s">
        <v>361</v>
      </c>
      <c r="L28" s="116">
        <v>37502</v>
      </c>
      <c r="M28" s="116">
        <v>0</v>
      </c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8">
    <sortCondition ref="A8:A28"/>
    <sortCondition ref="B8:B28"/>
    <sortCondition ref="C8:C2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7" man="1"/>
    <brk id="21" min="1" max="27" man="1"/>
    <brk id="33" min="1" max="27" man="1"/>
    <brk id="45" min="1" max="27" man="1"/>
    <brk id="57" min="1" max="27" man="1"/>
    <brk id="69" min="1" max="27" man="1"/>
    <brk id="81" min="1" max="27" man="1"/>
    <brk id="93" min="1" max="27" man="1"/>
    <brk id="105" min="1" max="27" man="1"/>
    <brk id="117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11000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11100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11201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11202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11203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11206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11207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11208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11209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11210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11211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11212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11214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11215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11216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11217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11218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11219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11221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11222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11223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11224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11225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11227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11228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11229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11230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11231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11232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11233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11234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11235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11237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11238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11239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11240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11241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11242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11243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11245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11246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11301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11324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11326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11327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11341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11342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11343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11346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11347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11348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11349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11361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11362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11363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11365</v>
      </c>
      <c r="AI62" s="2">
        <v>62</v>
      </c>
    </row>
    <row r="63" spans="28:38" x14ac:dyDescent="0.2">
      <c r="AC63"/>
      <c r="AD63"/>
      <c r="AE63"/>
      <c r="AF63"/>
      <c r="AG63"/>
      <c r="AH63" s="43" t="str">
        <f>+'廃棄物事業経費（歳入）'!B63</f>
        <v>11369</v>
      </c>
      <c r="AI63" s="2">
        <v>63</v>
      </c>
    </row>
    <row r="64" spans="28:38" x14ac:dyDescent="0.2">
      <c r="AC64"/>
      <c r="AD64"/>
      <c r="AE64"/>
      <c r="AF64"/>
      <c r="AG64"/>
      <c r="AH64" s="43" t="str">
        <f>+'廃棄物事業経費（歳入）'!B64</f>
        <v>11381</v>
      </c>
      <c r="AI64" s="2">
        <v>64</v>
      </c>
    </row>
    <row r="65" spans="34:35" x14ac:dyDescent="0.2">
      <c r="AH65" s="43" t="str">
        <f>+'廃棄物事業経費（歳入）'!B65</f>
        <v>11383</v>
      </c>
      <c r="AI65" s="2">
        <v>65</v>
      </c>
    </row>
    <row r="66" spans="34:35" x14ac:dyDescent="0.2">
      <c r="AH66" s="43" t="str">
        <f>+'廃棄物事業経費（歳入）'!B66</f>
        <v>11385</v>
      </c>
      <c r="AI66" s="2">
        <v>66</v>
      </c>
    </row>
    <row r="67" spans="34:35" x14ac:dyDescent="0.2">
      <c r="AH67" s="43" t="str">
        <f>+'廃棄物事業経費（歳入）'!B67</f>
        <v>11408</v>
      </c>
      <c r="AI67" s="2">
        <v>67</v>
      </c>
    </row>
    <row r="68" spans="34:35" x14ac:dyDescent="0.2">
      <c r="AH68" s="43" t="str">
        <f>+'廃棄物事業経費（歳入）'!B68</f>
        <v>11442</v>
      </c>
      <c r="AI68" s="2">
        <v>68</v>
      </c>
    </row>
    <row r="69" spans="34:35" x14ac:dyDescent="0.2">
      <c r="AH69" s="43" t="str">
        <f>+'廃棄物事業経費（歳入）'!B69</f>
        <v>11464</v>
      </c>
      <c r="AI69" s="2">
        <v>69</v>
      </c>
    </row>
    <row r="70" spans="34:35" x14ac:dyDescent="0.2">
      <c r="AH70" s="43" t="str">
        <f>+'廃棄物事業経費（歳入）'!B70</f>
        <v>11465</v>
      </c>
      <c r="AI70" s="2">
        <v>70</v>
      </c>
    </row>
    <row r="71" spans="34:35" x14ac:dyDescent="0.2">
      <c r="AH71" s="43" t="str">
        <f>+'廃棄物事業経費（歳入）'!B71</f>
        <v>11808</v>
      </c>
      <c r="AI71" s="2">
        <v>71</v>
      </c>
    </row>
    <row r="72" spans="34:35" x14ac:dyDescent="0.2">
      <c r="AH72" s="43" t="str">
        <f>+'廃棄物事業経費（歳入）'!B72</f>
        <v>11809</v>
      </c>
      <c r="AI72" s="2">
        <v>72</v>
      </c>
    </row>
    <row r="73" spans="34:35" x14ac:dyDescent="0.2">
      <c r="AH73" s="43" t="str">
        <f>+'廃棄物事業経費（歳入）'!B73</f>
        <v>11810</v>
      </c>
      <c r="AI73" s="2">
        <v>73</v>
      </c>
    </row>
    <row r="74" spans="34:35" x14ac:dyDescent="0.2">
      <c r="AH74" s="43" t="str">
        <f>+'廃棄物事業経費（歳入）'!B74</f>
        <v>11813</v>
      </c>
      <c r="AI74" s="2">
        <v>74</v>
      </c>
    </row>
    <row r="75" spans="34:35" x14ac:dyDescent="0.2">
      <c r="AH75" s="43" t="str">
        <f>+'廃棄物事業経費（歳入）'!B75</f>
        <v>11814</v>
      </c>
      <c r="AI75" s="2">
        <v>75</v>
      </c>
    </row>
    <row r="76" spans="34:35" x14ac:dyDescent="0.2">
      <c r="AH76" s="43" t="str">
        <f>+'廃棄物事業経費（歳入）'!B76</f>
        <v>11815</v>
      </c>
      <c r="AI76" s="2">
        <v>76</v>
      </c>
    </row>
    <row r="77" spans="34:35" x14ac:dyDescent="0.2">
      <c r="AH77" s="43" t="str">
        <f>+'廃棄物事業経費（歳入）'!B77</f>
        <v>11816</v>
      </c>
      <c r="AI77" s="2">
        <v>77</v>
      </c>
    </row>
    <row r="78" spans="34:35" x14ac:dyDescent="0.2">
      <c r="AH78" s="43" t="str">
        <f>+'廃棄物事業経費（歳入）'!B78</f>
        <v>11817</v>
      </c>
      <c r="AI78" s="2">
        <v>78</v>
      </c>
    </row>
    <row r="79" spans="34:35" x14ac:dyDescent="0.2">
      <c r="AH79" s="43" t="str">
        <f>+'廃棄物事業経費（歳入）'!B79</f>
        <v>11818</v>
      </c>
      <c r="AI79" s="2">
        <v>79</v>
      </c>
    </row>
    <row r="80" spans="34:35" x14ac:dyDescent="0.2">
      <c r="AH80" s="43" t="str">
        <f>+'廃棄物事業経費（歳入）'!B80</f>
        <v>11820</v>
      </c>
      <c r="AI80" s="2">
        <v>80</v>
      </c>
    </row>
    <row r="81" spans="34:35" x14ac:dyDescent="0.2">
      <c r="AH81" s="43" t="str">
        <f>+'廃棄物事業経費（歳入）'!B81</f>
        <v>11821</v>
      </c>
      <c r="AI81" s="2">
        <v>81</v>
      </c>
    </row>
    <row r="82" spans="34:35" x14ac:dyDescent="0.2">
      <c r="AH82" s="43" t="str">
        <f>+'廃棄物事業経費（歳入）'!B82</f>
        <v>11824</v>
      </c>
      <c r="AI82" s="2">
        <v>82</v>
      </c>
    </row>
    <row r="83" spans="34:35" x14ac:dyDescent="0.2">
      <c r="AH83" s="43" t="str">
        <f>+'廃棄物事業経費（歳入）'!B83</f>
        <v>11827</v>
      </c>
      <c r="AI83" s="2">
        <v>83</v>
      </c>
    </row>
    <row r="84" spans="34:35" x14ac:dyDescent="0.2">
      <c r="AH84" s="43" t="str">
        <f>+'廃棄物事業経費（歳入）'!B84</f>
        <v>11861</v>
      </c>
      <c r="AI84" s="2">
        <v>84</v>
      </c>
    </row>
    <row r="85" spans="34:35" x14ac:dyDescent="0.2">
      <c r="AH85" s="43" t="str">
        <f>+'廃棄物事業経費（歳入）'!B85</f>
        <v>11863</v>
      </c>
      <c r="AI85" s="2">
        <v>85</v>
      </c>
    </row>
    <row r="86" spans="34:35" x14ac:dyDescent="0.2">
      <c r="AH86" s="43" t="str">
        <f>+'廃棄物事業経費（歳入）'!B86</f>
        <v>11869</v>
      </c>
      <c r="AI86" s="2">
        <v>86</v>
      </c>
    </row>
    <row r="87" spans="34:35" x14ac:dyDescent="0.2">
      <c r="AH87" s="43" t="str">
        <f>+'廃棄物事業経費（歳入）'!B87</f>
        <v>11871</v>
      </c>
      <c r="AI87" s="2">
        <v>87</v>
      </c>
    </row>
    <row r="88" spans="34:35" x14ac:dyDescent="0.2">
      <c r="AH88" s="43" t="str">
        <f>+'廃棄物事業経費（歳入）'!B88</f>
        <v>11872</v>
      </c>
      <c r="AI88" s="2">
        <v>88</v>
      </c>
    </row>
    <row r="89" spans="34:35" x14ac:dyDescent="0.2">
      <c r="AH89" s="43" t="str">
        <f>+'廃棄物事業経費（歳入）'!B89</f>
        <v>11885</v>
      </c>
      <c r="AI89" s="2">
        <v>89</v>
      </c>
    </row>
    <row r="90" spans="34:35" x14ac:dyDescent="0.2">
      <c r="AH90" s="43" t="str">
        <f>+'廃棄物事業経費（歳入）'!B90</f>
        <v>11906</v>
      </c>
      <c r="AI90" s="2">
        <v>90</v>
      </c>
    </row>
    <row r="91" spans="34:35" x14ac:dyDescent="0.2">
      <c r="AH91" s="43" t="str">
        <f>+'廃棄物事業経費（歳入）'!B91</f>
        <v>11907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2024-02-05T01:40:28Z</dcterms:modified>
</cp:coreProperties>
</file>