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10群馬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O8" i="2"/>
  <c r="O9" i="2"/>
  <c r="N9" i="2" s="1"/>
  <c r="O10" i="2"/>
  <c r="O11" i="2"/>
  <c r="O12" i="2"/>
  <c r="N12" i="2" s="1"/>
  <c r="O13" i="2"/>
  <c r="O14" i="2"/>
  <c r="O15" i="2"/>
  <c r="N15" i="2" s="1"/>
  <c r="O16" i="2"/>
  <c r="O17" i="2"/>
  <c r="O18" i="2"/>
  <c r="N18" i="2" s="1"/>
  <c r="O19" i="2"/>
  <c r="O20" i="2"/>
  <c r="O21" i="2"/>
  <c r="N21" i="2" s="1"/>
  <c r="O22" i="2"/>
  <c r="O23" i="2"/>
  <c r="O24" i="2"/>
  <c r="N24" i="2" s="1"/>
  <c r="O25" i="2"/>
  <c r="O26" i="2"/>
  <c r="O27" i="2"/>
  <c r="N27" i="2" s="1"/>
  <c r="O28" i="2"/>
  <c r="O29" i="2"/>
  <c r="O30" i="2"/>
  <c r="N30" i="2" s="1"/>
  <c r="O31" i="2"/>
  <c r="O32" i="2"/>
  <c r="O33" i="2"/>
  <c r="N33" i="2" s="1"/>
  <c r="O34" i="2"/>
  <c r="O35" i="2"/>
  <c r="O36" i="2"/>
  <c r="N36" i="2" s="1"/>
  <c r="O37" i="2"/>
  <c r="O38" i="2"/>
  <c r="O39" i="2"/>
  <c r="N39" i="2" s="1"/>
  <c r="O40" i="2"/>
  <c r="O41" i="2"/>
  <c r="O42" i="2"/>
  <c r="N42" i="2" s="1"/>
  <c r="N13" i="2"/>
  <c r="N19" i="2"/>
  <c r="N25" i="2"/>
  <c r="N31" i="2"/>
  <c r="N37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E8" i="2"/>
  <c r="E9" i="2"/>
  <c r="E10" i="2"/>
  <c r="D10" i="2" s="1"/>
  <c r="E11" i="2"/>
  <c r="E12" i="2"/>
  <c r="E13" i="2"/>
  <c r="D13" i="2" s="1"/>
  <c r="E14" i="2"/>
  <c r="E15" i="2"/>
  <c r="E16" i="2"/>
  <c r="D16" i="2" s="1"/>
  <c r="E17" i="2"/>
  <c r="E18" i="2"/>
  <c r="E19" i="2"/>
  <c r="D19" i="2" s="1"/>
  <c r="E20" i="2"/>
  <c r="E21" i="2"/>
  <c r="E22" i="2"/>
  <c r="D22" i="2" s="1"/>
  <c r="E23" i="2"/>
  <c r="E24" i="2"/>
  <c r="E25" i="2"/>
  <c r="D25" i="2" s="1"/>
  <c r="E26" i="2"/>
  <c r="E27" i="2"/>
  <c r="E28" i="2"/>
  <c r="D28" i="2" s="1"/>
  <c r="E29" i="2"/>
  <c r="E30" i="2"/>
  <c r="E31" i="2"/>
  <c r="D31" i="2" s="1"/>
  <c r="E32" i="2"/>
  <c r="E33" i="2"/>
  <c r="E34" i="2"/>
  <c r="D34" i="2" s="1"/>
  <c r="E35" i="2"/>
  <c r="E36" i="2"/>
  <c r="E37" i="2"/>
  <c r="D37" i="2" s="1"/>
  <c r="E38" i="2"/>
  <c r="E39" i="2"/>
  <c r="E40" i="2"/>
  <c r="D40" i="2" s="1"/>
  <c r="E41" i="2"/>
  <c r="E42" i="2"/>
  <c r="D11" i="2"/>
  <c r="D17" i="2"/>
  <c r="D23" i="2"/>
  <c r="D29" i="2"/>
  <c r="D35" i="2"/>
  <c r="D41" i="2"/>
  <c r="P8" i="1"/>
  <c r="P9" i="1"/>
  <c r="I9" i="1" s="1"/>
  <c r="D9" i="1" s="1"/>
  <c r="P10" i="1"/>
  <c r="I10" i="1" s="1"/>
  <c r="D10" i="1" s="1"/>
  <c r="P11" i="1"/>
  <c r="P12" i="1"/>
  <c r="P13" i="1"/>
  <c r="I13" i="1" s="1"/>
  <c r="D13" i="1" s="1"/>
  <c r="P14" i="1"/>
  <c r="P15" i="1"/>
  <c r="I15" i="1" s="1"/>
  <c r="D15" i="1" s="1"/>
  <c r="P16" i="1"/>
  <c r="I16" i="1" s="1"/>
  <c r="D16" i="1" s="1"/>
  <c r="P17" i="1"/>
  <c r="P18" i="1"/>
  <c r="P19" i="1"/>
  <c r="I19" i="1" s="1"/>
  <c r="D19" i="1" s="1"/>
  <c r="P20" i="1"/>
  <c r="P21" i="1"/>
  <c r="P22" i="1"/>
  <c r="I22" i="1" s="1"/>
  <c r="D22" i="1" s="1"/>
  <c r="P23" i="1"/>
  <c r="P24" i="1"/>
  <c r="P25" i="1"/>
  <c r="I25" i="1" s="1"/>
  <c r="D25" i="1" s="1"/>
  <c r="P26" i="1"/>
  <c r="P27" i="1"/>
  <c r="P28" i="1"/>
  <c r="I28" i="1" s="1"/>
  <c r="D28" i="1" s="1"/>
  <c r="P29" i="1"/>
  <c r="P30" i="1"/>
  <c r="P31" i="1"/>
  <c r="I31" i="1" s="1"/>
  <c r="D31" i="1" s="1"/>
  <c r="P32" i="1"/>
  <c r="P33" i="1"/>
  <c r="P34" i="1"/>
  <c r="I34" i="1" s="1"/>
  <c r="D34" i="1" s="1"/>
  <c r="P35" i="1"/>
  <c r="P36" i="1"/>
  <c r="P37" i="1"/>
  <c r="I37" i="1" s="1"/>
  <c r="D37" i="1" s="1"/>
  <c r="P38" i="1"/>
  <c r="P39" i="1"/>
  <c r="P40" i="1"/>
  <c r="I40" i="1" s="1"/>
  <c r="D40" i="1" s="1"/>
  <c r="P41" i="1"/>
  <c r="P42" i="1"/>
  <c r="L21" i="1"/>
  <c r="L27" i="1"/>
  <c r="L33" i="1"/>
  <c r="L39" i="1"/>
  <c r="I8" i="1"/>
  <c r="I11" i="1"/>
  <c r="D11" i="1" s="1"/>
  <c r="I12" i="1"/>
  <c r="I14" i="1"/>
  <c r="I17" i="1"/>
  <c r="D17" i="1" s="1"/>
  <c r="I18" i="1"/>
  <c r="I20" i="1"/>
  <c r="I21" i="1"/>
  <c r="I23" i="1"/>
  <c r="D23" i="1" s="1"/>
  <c r="I24" i="1"/>
  <c r="I26" i="1"/>
  <c r="I27" i="1"/>
  <c r="I29" i="1"/>
  <c r="D29" i="1" s="1"/>
  <c r="I30" i="1"/>
  <c r="I32" i="1"/>
  <c r="I33" i="1"/>
  <c r="I35" i="1"/>
  <c r="D35" i="1" s="1"/>
  <c r="I36" i="1"/>
  <c r="I38" i="1"/>
  <c r="I39" i="1"/>
  <c r="I41" i="1"/>
  <c r="D41" i="1" s="1"/>
  <c r="I42" i="1"/>
  <c r="F21" i="1"/>
  <c r="F27" i="1"/>
  <c r="F33" i="1"/>
  <c r="F39" i="1"/>
  <c r="E8" i="1"/>
  <c r="E9" i="1"/>
  <c r="E10" i="1"/>
  <c r="E11" i="1"/>
  <c r="E12" i="1"/>
  <c r="D12" i="1" s="1"/>
  <c r="E13" i="1"/>
  <c r="E14" i="1"/>
  <c r="E15" i="1"/>
  <c r="E16" i="1"/>
  <c r="E17" i="1"/>
  <c r="E18" i="1"/>
  <c r="D18" i="1" s="1"/>
  <c r="E19" i="1"/>
  <c r="E20" i="1"/>
  <c r="E21" i="1"/>
  <c r="E22" i="1"/>
  <c r="E23" i="1"/>
  <c r="E24" i="1"/>
  <c r="D24" i="1" s="1"/>
  <c r="E25" i="1"/>
  <c r="E26" i="1"/>
  <c r="E27" i="1"/>
  <c r="E28" i="1"/>
  <c r="E29" i="1"/>
  <c r="E30" i="1"/>
  <c r="D30" i="1" s="1"/>
  <c r="E31" i="1"/>
  <c r="E32" i="1"/>
  <c r="E33" i="1"/>
  <c r="E34" i="1"/>
  <c r="E35" i="1"/>
  <c r="E36" i="1"/>
  <c r="D36" i="1" s="1"/>
  <c r="E37" i="1"/>
  <c r="E38" i="1"/>
  <c r="E39" i="1"/>
  <c r="E40" i="1"/>
  <c r="E41" i="1"/>
  <c r="E42" i="1"/>
  <c r="D42" i="1" s="1"/>
  <c r="D8" i="1"/>
  <c r="T8" i="1" s="1"/>
  <c r="D14" i="1"/>
  <c r="T14" i="1" s="1"/>
  <c r="D20" i="1"/>
  <c r="T20" i="1" s="1"/>
  <c r="D21" i="1"/>
  <c r="T21" i="1" s="1"/>
  <c r="D26" i="1"/>
  <c r="T26" i="1" s="1"/>
  <c r="D27" i="1"/>
  <c r="T27" i="1" s="1"/>
  <c r="D32" i="1"/>
  <c r="T32" i="1" s="1"/>
  <c r="D33" i="1"/>
  <c r="T33" i="1" s="1"/>
  <c r="D38" i="1"/>
  <c r="T38" i="1" s="1"/>
  <c r="D39" i="1"/>
  <c r="T39" i="1" s="1"/>
  <c r="L41" i="1" l="1"/>
  <c r="N41" i="1"/>
  <c r="T41" i="1"/>
  <c r="F41" i="1"/>
  <c r="J41" i="1"/>
  <c r="L23" i="1"/>
  <c r="N23" i="1"/>
  <c r="T23" i="1"/>
  <c r="F23" i="1"/>
  <c r="J23" i="1"/>
  <c r="L37" i="1"/>
  <c r="N37" i="1"/>
  <c r="T37" i="1"/>
  <c r="F37" i="1"/>
  <c r="J37" i="1"/>
  <c r="J31" i="1"/>
  <c r="L31" i="1"/>
  <c r="N31" i="1"/>
  <c r="T31" i="1"/>
  <c r="F31" i="1"/>
  <c r="J25" i="1"/>
  <c r="L25" i="1"/>
  <c r="N25" i="1"/>
  <c r="T25" i="1"/>
  <c r="F25" i="1"/>
  <c r="J19" i="1"/>
  <c r="L19" i="1"/>
  <c r="N19" i="1"/>
  <c r="T19" i="1"/>
  <c r="F19" i="1"/>
  <c r="J13" i="1"/>
  <c r="L13" i="1"/>
  <c r="N13" i="1"/>
  <c r="T13" i="1"/>
  <c r="F13" i="1"/>
  <c r="L11" i="1"/>
  <c r="N11" i="1"/>
  <c r="T11" i="1"/>
  <c r="F11" i="1"/>
  <c r="J11" i="1"/>
  <c r="J42" i="1"/>
  <c r="T42" i="1"/>
  <c r="L42" i="1"/>
  <c r="N42" i="1"/>
  <c r="F42" i="1"/>
  <c r="J36" i="1"/>
  <c r="L36" i="1"/>
  <c r="F36" i="1"/>
  <c r="N36" i="1"/>
  <c r="T36" i="1"/>
  <c r="J30" i="1"/>
  <c r="L30" i="1"/>
  <c r="T30" i="1"/>
  <c r="N30" i="1"/>
  <c r="F30" i="1"/>
  <c r="J24" i="1"/>
  <c r="L24" i="1"/>
  <c r="N24" i="1"/>
  <c r="T24" i="1"/>
  <c r="F24" i="1"/>
  <c r="J18" i="1"/>
  <c r="T18" i="1"/>
  <c r="L18" i="1"/>
  <c r="F18" i="1"/>
  <c r="N18" i="1"/>
  <c r="J12" i="1"/>
  <c r="L12" i="1"/>
  <c r="N12" i="1"/>
  <c r="T12" i="1"/>
  <c r="F12" i="1"/>
  <c r="L29" i="1"/>
  <c r="N29" i="1"/>
  <c r="T29" i="1"/>
  <c r="F29" i="1"/>
  <c r="J29" i="1"/>
  <c r="N40" i="1"/>
  <c r="T40" i="1"/>
  <c r="F40" i="1"/>
  <c r="L40" i="1"/>
  <c r="J40" i="1"/>
  <c r="N34" i="1"/>
  <c r="J34" i="1"/>
  <c r="T34" i="1"/>
  <c r="F34" i="1"/>
  <c r="L34" i="1"/>
  <c r="N28" i="1"/>
  <c r="T28" i="1"/>
  <c r="F28" i="1"/>
  <c r="J28" i="1"/>
  <c r="L28" i="1"/>
  <c r="N22" i="1"/>
  <c r="J22" i="1"/>
  <c r="T22" i="1"/>
  <c r="F22" i="1"/>
  <c r="L22" i="1"/>
  <c r="N16" i="1"/>
  <c r="J16" i="1"/>
  <c r="T16" i="1"/>
  <c r="F16" i="1"/>
  <c r="L16" i="1"/>
  <c r="N10" i="1"/>
  <c r="T10" i="1"/>
  <c r="F10" i="1"/>
  <c r="J10" i="1"/>
  <c r="L10" i="1"/>
  <c r="L35" i="1"/>
  <c r="N35" i="1"/>
  <c r="T35" i="1"/>
  <c r="F35" i="1"/>
  <c r="J35" i="1"/>
  <c r="L17" i="1"/>
  <c r="N17" i="1"/>
  <c r="T17" i="1"/>
  <c r="F17" i="1"/>
  <c r="J17" i="1"/>
  <c r="T15" i="1"/>
  <c r="L15" i="1"/>
  <c r="J15" i="1"/>
  <c r="N15" i="1"/>
  <c r="F15" i="1"/>
  <c r="L9" i="1"/>
  <c r="T9" i="1"/>
  <c r="F9" i="1"/>
  <c r="J9" i="1"/>
  <c r="N9" i="1"/>
  <c r="N26" i="1"/>
  <c r="N39" i="1"/>
  <c r="N33" i="1"/>
  <c r="N27" i="1"/>
  <c r="N21" i="1"/>
  <c r="N38" i="1"/>
  <c r="N8" i="1"/>
  <c r="J39" i="1"/>
  <c r="J33" i="1"/>
  <c r="J27" i="1"/>
  <c r="J21" i="1"/>
  <c r="L38" i="1"/>
  <c r="L32" i="1"/>
  <c r="L26" i="1"/>
  <c r="L20" i="1"/>
  <c r="L14" i="1"/>
  <c r="L8" i="1"/>
  <c r="N14" i="1"/>
  <c r="J38" i="1"/>
  <c r="J32" i="1"/>
  <c r="J26" i="1"/>
  <c r="J20" i="1"/>
  <c r="J14" i="1"/>
  <c r="J8" i="1"/>
  <c r="N32" i="1"/>
  <c r="N20" i="1"/>
  <c r="F38" i="1"/>
  <c r="F32" i="1"/>
  <c r="F26" i="1"/>
  <c r="F20" i="1"/>
  <c r="F14" i="1"/>
  <c r="F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<sst xmlns="http://schemas.openxmlformats.org/spreadsheetml/2006/main" count="809" uniqueCount="332">
  <si>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</si>
  <si>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</si>
  <si>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</si>
  <si>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</si>
  <si>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</si>
  <si>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</si>
  <si>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</si>
  <si>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</si>
  <si>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</si>
  <si>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</si>
  <si>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</si>
  <si>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</si>
  <si>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</si>
  <si>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</si>
  <si>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</si>
  <si>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</si>
  <si>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</si>
  <si>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</si>
  <si>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</si>
  <si>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</si>
  <si>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</si>
  <si>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</si>
  <si>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</si>
  <si>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</si>
  <si>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</si>
  <si>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</si>
  <si>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</si>
  <si>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</si>
  <si>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</si>
  <si>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</si>
  <si>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</si>
  <si>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</si>
  <si>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</si>
  <si>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</si>
  <si>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</si>
  <si>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</si>
  <si>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</si>
  <si>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</si>
  <si>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</si>
  <si>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</si>
  <si>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</si>
  <si>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</si>
  <si>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</si>
  <si>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</si>
  <si>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</si>
  <si>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</si>
  <si>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</si>
  <si>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</si>
  <si>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</si>
  <si>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</si>
  <si>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</si>
  <si>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</si>
  <si>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</si>
  <si>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</si>
  <si>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</si>
  <si>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</si>
  <si>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</si>
  <si>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</si>
  <si>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</si>
  <si>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</si>
  <si>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</si>
  <si>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</si>
  <si>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</si>
  <si>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</si>
  <si>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</si>
  <si>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</si>
  <si>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</si>
  <si>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</si>
  <si>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</si>
  <si>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</si>
  <si>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</si>
  <si>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</si>
  <si>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</si>
  <si>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</si>
  <si>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</si>
  <si>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</si>
  <si>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</si>
  <si>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</si>
  <si>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</si>
  <si>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</si>
  <si>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</si>
  <si>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</si>
  <si>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</si>
  <si>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</si>
  <si>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</si>
  <si>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</si>
  <si>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</si>
  <si>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</si>
  <si>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</si>
  <si>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</si>
  <si>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</si>
  <si>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</si>
  <si>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</si>
  <si>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</si>
  <si>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</si>
  <si>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</si>
  <si>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</si>
  <si>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</si>
  <si>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</si>
  <si>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</si>
  <si>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</si>
  <si>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</si>
  <si>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</si>
  <si>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</si>
  <si>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</si>
  <si>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</si>
  <si>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</si>
  <si>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</si>
  <si>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</si>
  <si>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</si>
  <si>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</si>
  <si>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</si>
  <si>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</si>
  <si>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</si>
  <si>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</si>
  <si>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</si>
  <si>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</si>
  <si>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</si>
  <si>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</si>
  <si>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</si>
  <si>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</si>
  <si>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</si>
  <si>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</si>
  <si>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</si>
  <si>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</si>
  <si>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</si>
  <si>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</si>
  <si>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</si>
  <si>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</si>
  <si>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</si>
  <si>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</si>
  <si>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</si>
  <si>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</si>
  <si>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</si>
  <si>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</si>
  <si>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</si>
  <si>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</si>
  <si>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</si>
  <si>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</si>
  <si>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</si>
  <si>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</si>
  <si>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</si>
  <si>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</si>
  <si>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</si>
  <si>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</si>
  <si>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</si>
  <si>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</si>
  <si>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</si>
  <si>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</si>
  <si>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</si>
  <si>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</si>
  <si>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</si>
  <si>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</si>
  <si>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</si>
  <si>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</si>
  <si>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</si>
  <si>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</si>
  <si>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</si>
  <si>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</si>
  <si>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</si>
  <si>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</si>
  <si>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</si>
  <si>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</si>
  <si>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</si>
  <si>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</si>
  <si>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</si>
  <si>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</si>
  <si>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</si>
  <si>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</si>
  <si>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</si>
  <si>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</si>
  <si>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</si>
  <si>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</si>
  <si>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</si>
  <si>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</si>
  <si>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</si>
  <si>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</si>
  <si>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</si>
  <si>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</si>
  <si>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</si>
  <si>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</si>
  <si>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</si>
  <si>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</si>
  <si>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</si>
  <si>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</si>
  <si>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</si>
  <si>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</si>
  <si>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</si>
  <si>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</si>
  <si>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</si>
  <si>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</si>
  <si>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</si>
  <si>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</si>
  <si>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</si>
  <si>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</si>
  <si>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</si>
  <si>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</si>
  <si>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</si>
  <si>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</si>
  <si>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</si>
  <si>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</si>
  <si>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</si>
  <si>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</si>
  <si>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</si>
  <si>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</si>
  <si>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</si>
  <si>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</si>
  <si>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</si>
  <si>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</si>
  <si>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</si>
  <si>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</si>
  <si>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</si>
  <si>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</si>
  <si>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</si>
  <si>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</si>
  <si>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</si>
  <si>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</si>
  <si>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</si>
  <si>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</si>
  <si>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</si>
  <si>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</si>
  <si>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</si>
  <si>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</si>
  <si>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</si>
  <si>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</si>
  <si>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</si>
  <si>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</si>
  <si>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</si>
  <si>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</si>
  <si>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</si>
  <si>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</si>
  <si>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</si>
  <si>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</si>
  <si>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</si>
  <si>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</si>
  <si>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</si>
  <si>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</si>
  <si>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</si>
  <si>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</si>
  <si>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</si>
  <si>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</si>
  <si>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</si>
  <si>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</si>
  <si>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</si>
  <si>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</si>
  <si>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</si>
  <si>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</si>
  <si>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</si>
  <si>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</si>
  <si>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</si>
  <si>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</si>
  <si>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</si>
  <si>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</si>
  <si>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</si>
  <si>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</si>
  <si>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</si>
  <si>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</si>
  <si>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10000</t>
  </si>
  <si>
    <t>水洗化人口等（令和4年度実績）</t>
    <phoneticPr fontId="3"/>
  </si>
  <si>
    <t>し尿処理の状況（令和4年度実績）</t>
    <phoneticPr fontId="3"/>
  </si>
  <si>
    <t>10201</t>
  </si>
  <si>
    <t>前橋市</t>
  </si>
  <si>
    <t/>
  </si>
  <si>
    <t>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</si>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</sst>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44</v>
      </c>
      <c r="B7" s="108" t="s">
        <v>257</v>
      </c>
      <c r="C7" s="92" t="s">
        <v>199</v>
      </c>
      <c r="D7" s="93">
        <f>+SUM(E7,+I7)</f>
        <v>1934299</v>
      </c>
      <c r="E7" s="93">
        <f>+SUM(G7+H7)</f>
        <v>72569</v>
      </c>
      <c r="F7" s="94">
        <f>IF(D7&gt;0,E7/D7*100,"-")</f>
        <v>3.7516950585199083</v>
      </c>
      <c r="G7" s="93">
        <f>SUM(G$8:G$207)</f>
        <v>72544</v>
      </c>
      <c r="H7" s="93">
        <f>SUM(H$8:H$207)</f>
        <v>25</v>
      </c>
      <c r="I7" s="93">
        <f>+SUM(K7,+M7,O7+P7)</f>
        <v>1861730</v>
      </c>
      <c r="J7" s="94">
        <f>IF(D7&gt;0,I7/D7*100,"-")</f>
        <v>96.248304941480086</v>
      </c>
      <c r="K7" s="93">
        <f>SUM(K$8:K$207)</f>
        <v>982344</v>
      </c>
      <c r="L7" s="94">
        <f>IF(D7&gt;0,K7/D7*100,"-")</f>
        <v>50.785530055074211</v>
      </c>
      <c r="M7" s="93">
        <f>SUM(M$8:M$207)</f>
        <v>20240</v>
      </c>
      <c r="N7" s="94">
        <f>IF(D7&gt;0,M7/D7*100,"-")</f>
        <v>1.0463739059990209</v>
      </c>
      <c r="O7" s="91">
        <f>SUM(O$8:O$207)</f>
        <v>94693</v>
      </c>
      <c r="P7" s="93">
        <f>SUM(Q7:S7)</f>
        <v>764453</v>
      </c>
      <c r="Q7" s="93">
        <f>SUM(Q$8:Q$207)</f>
        <v>343414</v>
      </c>
      <c r="R7" s="93">
        <f>SUM(R$8:R$207)</f>
        <v>421039</v>
      </c>
      <c r="S7" s="93">
        <f>SUM(S$8:S$207)</f>
        <v>0</v>
      </c>
      <c r="T7" s="94">
        <f>IF(D7&gt;0,P7/D7*100,"-")</f>
        <v>39.520932389459958</v>
      </c>
      <c r="U7" s="93">
        <f>SUM(U$8:U$207)</f>
        <v>64975</v>
      </c>
      <c r="V7" s="95">
        <f t="shared" ref="V7:AC7" si="0">COUNTIF(V$8:V$207,"○")</f>
        <v>21</v>
      </c>
      <c r="W7" s="95">
        <f t="shared" si="0"/>
        <v>1</v>
      </c>
      <c r="X7" s="95">
        <f t="shared" si="0"/>
        <v>0</v>
      </c>
      <c r="Y7" s="95">
        <f t="shared" si="0"/>
        <v>13</v>
      </c>
      <c r="Z7" s="95">
        <f t="shared" si="0"/>
        <v>12</v>
      </c>
      <c r="AA7" s="95">
        <f t="shared" si="0"/>
        <v>1</v>
      </c>
      <c r="AB7" s="95">
        <f t="shared" si="0"/>
        <v>3</v>
      </c>
      <c r="AC7" s="95">
        <f t="shared" si="0"/>
        <v>19</v>
      </c>
    </row>
    <row r="8" spans="1:31" ht="13.5" customHeight="1">
      <c r="A8" s="85" t="s">
        <v>44</v>
      </c>
      <c r="B8" s="86" t="s">
        <v>260</v>
      </c>
      <c r="C8" s="85" t="s">
        <v>261</v>
      </c>
      <c r="D8" s="87">
        <f>+SUM(E8,+I8)</f>
        <v>331972</v>
      </c>
      <c r="E8" s="87">
        <f>+SUM(G8+H8)</f>
        <v>5064</v>
      </c>
      <c r="F8" s="106">
        <f>IF(D8&gt;0,E8/D8*100,"-")</f>
        <v>1.5254298555299843</v>
      </c>
      <c r="G8" s="87">
        <v>5064</v>
      </c>
      <c r="H8" s="87">
        <v>0</v>
      </c>
      <c r="I8" s="87">
        <f>+SUM(K8,+M8,O8+P8)</f>
        <v>326908</v>
      </c>
      <c r="J8" s="88">
        <f>IF(D8&gt;0,I8/D8*100,"-")</f>
        <v>98.474570144470022</v>
      </c>
      <c r="K8" s="87">
        <v>229860</v>
      </c>
      <c r="L8" s="88">
        <f>IF(D8&gt;0,K8/D8*100,"-")</f>
        <v>69.240779342836149</v>
      </c>
      <c r="M8" s="87">
        <v>2905</v>
      </c>
      <c r="N8" s="88">
        <f>IF(D8&gt;0,M8/D8*100,"-")</f>
        <v>0.87507380140493773</v>
      </c>
      <c r="O8" s="87">
        <v>23747</v>
      </c>
      <c r="P8" s="87">
        <f>SUM(Q8:S8)</f>
        <v>70396</v>
      </c>
      <c r="Q8" s="87">
        <v>21552</v>
      </c>
      <c r="R8" s="87">
        <v>48844</v>
      </c>
      <c r="S8" s="87">
        <v>0</v>
      </c>
      <c r="T8" s="88">
        <f>IF(D8&gt;0,P8/D8*100,"-")</f>
        <v>21.205402865301892</v>
      </c>
      <c r="U8" s="87">
        <v>7423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44</v>
      </c>
      <c r="B9" s="86" t="s">
        <v>264</v>
      </c>
      <c r="C9" s="85" t="s">
        <v>265</v>
      </c>
      <c r="D9" s="87">
        <f>+SUM(E9,+I9)</f>
        <v>369584</v>
      </c>
      <c r="E9" s="87">
        <f>+SUM(G9+H9)</f>
        <v>5319</v>
      </c>
      <c r="F9" s="106">
        <f>IF(D9&gt;0,E9/D9*100,"-")</f>
        <v>1.4391856790337243</v>
      </c>
      <c r="G9" s="87">
        <v>5319</v>
      </c>
      <c r="H9" s="87">
        <v>0</v>
      </c>
      <c r="I9" s="87">
        <f>+SUM(K9,+M9,O9+P9)</f>
        <v>364265</v>
      </c>
      <c r="J9" s="88">
        <f>IF(D9&gt;0,I9/D9*100,"-")</f>
        <v>98.560814320966273</v>
      </c>
      <c r="K9" s="87">
        <v>270206</v>
      </c>
      <c r="L9" s="88">
        <f>IF(D9&gt;0,K9/D9*100,"-")</f>
        <v>73.110848954500199</v>
      </c>
      <c r="M9" s="87">
        <v>0</v>
      </c>
      <c r="N9" s="88">
        <f>IF(D9&gt;0,M9/D9*100,"-")</f>
        <v>0</v>
      </c>
      <c r="O9" s="87">
        <v>2640</v>
      </c>
      <c r="P9" s="87">
        <f>SUM(Q9:S9)</f>
        <v>91419</v>
      </c>
      <c r="Q9" s="87">
        <v>53981</v>
      </c>
      <c r="R9" s="87">
        <v>37438</v>
      </c>
      <c r="S9" s="87">
        <v>0</v>
      </c>
      <c r="T9" s="88">
        <f>IF(D9&gt;0,P9/D9*100,"-")</f>
        <v>24.735648729382223</v>
      </c>
      <c r="U9" s="87">
        <v>6167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44</v>
      </c>
      <c r="B10" s="86" t="s">
        <v>266</v>
      </c>
      <c r="C10" s="85" t="s">
        <v>267</v>
      </c>
      <c r="D10" s="87">
        <f>+SUM(E10,+I10)</f>
        <v>105034</v>
      </c>
      <c r="E10" s="87">
        <f>+SUM(G10+H10)</f>
        <v>4222</v>
      </c>
      <c r="F10" s="106">
        <f>IF(D10&gt;0,E10/D10*100,"-")</f>
        <v>4.0196507797475105</v>
      </c>
      <c r="G10" s="87">
        <v>4222</v>
      </c>
      <c r="H10" s="87">
        <v>0</v>
      </c>
      <c r="I10" s="87">
        <f>+SUM(K10,+M10,O10+P10)</f>
        <v>100812</v>
      </c>
      <c r="J10" s="88">
        <f>IF(D10&gt;0,I10/D10*100,"-")</f>
        <v>95.980349220252492</v>
      </c>
      <c r="K10" s="87">
        <v>78410</v>
      </c>
      <c r="L10" s="88">
        <f>IF(D10&gt;0,K10/D10*100,"-")</f>
        <v>74.652017441971168</v>
      </c>
      <c r="M10" s="87">
        <v>228</v>
      </c>
      <c r="N10" s="88">
        <f>IF(D10&gt;0,M10/D10*100,"-")</f>
        <v>0.21707256697831179</v>
      </c>
      <c r="O10" s="87">
        <v>3484</v>
      </c>
      <c r="P10" s="87">
        <f>SUM(Q10:S10)</f>
        <v>18690</v>
      </c>
      <c r="Q10" s="87">
        <v>10159</v>
      </c>
      <c r="R10" s="87">
        <v>8531</v>
      </c>
      <c r="S10" s="87">
        <v>0</v>
      </c>
      <c r="T10" s="88">
        <f>IF(D10&gt;0,P10/D10*100,"-")</f>
        <v>17.794238056248453</v>
      </c>
      <c r="U10" s="87">
        <v>2119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44</v>
      </c>
      <c r="B11" s="86" t="s">
        <v>268</v>
      </c>
      <c r="C11" s="85" t="s">
        <v>269</v>
      </c>
      <c r="D11" s="87">
        <f>+SUM(E11,+I11)</f>
        <v>212305</v>
      </c>
      <c r="E11" s="87">
        <f>+SUM(G11+H11)</f>
        <v>15955</v>
      </c>
      <c r="F11" s="106">
        <f>IF(D11&gt;0,E11/D11*100,"-")</f>
        <v>7.5151315324650856</v>
      </c>
      <c r="G11" s="87">
        <v>15955</v>
      </c>
      <c r="H11" s="87">
        <v>0</v>
      </c>
      <c r="I11" s="87">
        <f>+SUM(K11,+M11,O11+P11)</f>
        <v>196350</v>
      </c>
      <c r="J11" s="88">
        <f>IF(D11&gt;0,I11/D11*100,"-")</f>
        <v>92.484868467534923</v>
      </c>
      <c r="K11" s="87">
        <v>67816</v>
      </c>
      <c r="L11" s="88">
        <f>IF(D11&gt;0,K11/D11*100,"-")</f>
        <v>31.942723911353948</v>
      </c>
      <c r="M11" s="87">
        <v>0</v>
      </c>
      <c r="N11" s="88">
        <f>IF(D11&gt;0,M11/D11*100,"-")</f>
        <v>0</v>
      </c>
      <c r="O11" s="87">
        <v>8295</v>
      </c>
      <c r="P11" s="87">
        <f>SUM(Q11:S11)</f>
        <v>120239</v>
      </c>
      <c r="Q11" s="87">
        <v>59688</v>
      </c>
      <c r="R11" s="87">
        <v>60551</v>
      </c>
      <c r="S11" s="87">
        <v>0</v>
      </c>
      <c r="T11" s="88">
        <f>IF(D11&gt;0,P11/D11*100,"-")</f>
        <v>56.635029792044463</v>
      </c>
      <c r="U11" s="87">
        <v>13927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44</v>
      </c>
      <c r="B12" s="86" t="s">
        <v>270</v>
      </c>
      <c r="C12" s="85" t="s">
        <v>271</v>
      </c>
      <c r="D12" s="87">
        <f>+SUM(E12,+I12)</f>
        <v>222524</v>
      </c>
      <c r="E12" s="87">
        <f>+SUM(G12+H12)</f>
        <v>4514</v>
      </c>
      <c r="F12" s="106">
        <f>IF(D12&gt;0,E12/D12*100,"-")</f>
        <v>2.0285452355700957</v>
      </c>
      <c r="G12" s="87">
        <v>4514</v>
      </c>
      <c r="H12" s="87">
        <v>0</v>
      </c>
      <c r="I12" s="87">
        <f>+SUM(K12,+M12,O12+P12)</f>
        <v>218010</v>
      </c>
      <c r="J12" s="88">
        <f>IF(D12&gt;0,I12/D12*100,"-")</f>
        <v>97.971454764429893</v>
      </c>
      <c r="K12" s="87">
        <v>81735</v>
      </c>
      <c r="L12" s="88">
        <f>IF(D12&gt;0,K12/D12*100,"-")</f>
        <v>36.730869479247183</v>
      </c>
      <c r="M12" s="87">
        <v>13834</v>
      </c>
      <c r="N12" s="88">
        <f>IF(D12&gt;0,M12/D12*100,"-")</f>
        <v>6.216857507504808</v>
      </c>
      <c r="O12" s="87">
        <v>12750</v>
      </c>
      <c r="P12" s="87">
        <f>SUM(Q12:S12)</f>
        <v>109691</v>
      </c>
      <c r="Q12" s="87">
        <v>49694</v>
      </c>
      <c r="R12" s="87">
        <v>59997</v>
      </c>
      <c r="S12" s="87">
        <v>0</v>
      </c>
      <c r="T12" s="88">
        <f>IF(D12&gt;0,P12/D12*100,"-")</f>
        <v>49.294008736136327</v>
      </c>
      <c r="U12" s="87">
        <v>12021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44</v>
      </c>
      <c r="B13" s="86" t="s">
        <v>272</v>
      </c>
      <c r="C13" s="85" t="s">
        <v>273</v>
      </c>
      <c r="D13" s="87">
        <f>+SUM(E13,+I13)</f>
        <v>45541</v>
      </c>
      <c r="E13" s="87">
        <f>+SUM(G13+H13)</f>
        <v>3286</v>
      </c>
      <c r="F13" s="106">
        <f>IF(D13&gt;0,E13/D13*100,"-")</f>
        <v>7.2154761643354339</v>
      </c>
      <c r="G13" s="87">
        <v>3286</v>
      </c>
      <c r="H13" s="87">
        <v>0</v>
      </c>
      <c r="I13" s="87">
        <f>+SUM(K13,+M13,O13+P13)</f>
        <v>42255</v>
      </c>
      <c r="J13" s="88">
        <f>IF(D13&gt;0,I13/D13*100,"-")</f>
        <v>92.784523835664572</v>
      </c>
      <c r="K13" s="87">
        <v>25727</v>
      </c>
      <c r="L13" s="88">
        <f>IF(D13&gt;0,K13/D13*100,"-")</f>
        <v>56.491952306712633</v>
      </c>
      <c r="M13" s="87">
        <v>0</v>
      </c>
      <c r="N13" s="88">
        <f>IF(D13&gt;0,M13/D13*100,"-")</f>
        <v>0</v>
      </c>
      <c r="O13" s="87">
        <v>1974</v>
      </c>
      <c r="P13" s="87">
        <f>SUM(Q13:S13)</f>
        <v>14554</v>
      </c>
      <c r="Q13" s="87">
        <v>7452</v>
      </c>
      <c r="R13" s="87">
        <v>7102</v>
      </c>
      <c r="S13" s="87">
        <v>0</v>
      </c>
      <c r="T13" s="88">
        <f>IF(D13&gt;0,P13/D13*100,"-")</f>
        <v>31.958015853845982</v>
      </c>
      <c r="U13" s="87">
        <v>793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44</v>
      </c>
      <c r="B14" s="86" t="s">
        <v>274</v>
      </c>
      <c r="C14" s="85" t="s">
        <v>275</v>
      </c>
      <c r="D14" s="87">
        <f>+SUM(E14,+I14)</f>
        <v>74556</v>
      </c>
      <c r="E14" s="87">
        <f>+SUM(G14+H14)</f>
        <v>3031</v>
      </c>
      <c r="F14" s="106">
        <f>IF(D14&gt;0,E14/D14*100,"-")</f>
        <v>4.0654005043189017</v>
      </c>
      <c r="G14" s="87">
        <v>3031</v>
      </c>
      <c r="H14" s="87">
        <v>0</v>
      </c>
      <c r="I14" s="87">
        <f>+SUM(K14,+M14,O14+P14)</f>
        <v>71525</v>
      </c>
      <c r="J14" s="88">
        <f>IF(D14&gt;0,I14/D14*100,"-")</f>
        <v>95.934599495681098</v>
      </c>
      <c r="K14" s="87">
        <v>32960</v>
      </c>
      <c r="L14" s="88">
        <f>IF(D14&gt;0,K14/D14*100,"-")</f>
        <v>44.208380277911907</v>
      </c>
      <c r="M14" s="87">
        <v>1886</v>
      </c>
      <c r="N14" s="88">
        <f>IF(D14&gt;0,M14/D14*100,"-")</f>
        <v>2.5296421481839153</v>
      </c>
      <c r="O14" s="87">
        <v>663</v>
      </c>
      <c r="P14" s="87">
        <f>SUM(Q14:S14)</f>
        <v>36016</v>
      </c>
      <c r="Q14" s="87">
        <v>10900</v>
      </c>
      <c r="R14" s="87">
        <v>25116</v>
      </c>
      <c r="S14" s="87">
        <v>0</v>
      </c>
      <c r="T14" s="88">
        <f>IF(D14&gt;0,P14/D14*100,"-")</f>
        <v>48.307312624067819</v>
      </c>
      <c r="U14" s="87">
        <v>3072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44</v>
      </c>
      <c r="B15" s="86" t="s">
        <v>276</v>
      </c>
      <c r="C15" s="85" t="s">
        <v>277</v>
      </c>
      <c r="D15" s="87">
        <f>+SUM(E15,+I15)</f>
        <v>74158</v>
      </c>
      <c r="E15" s="87">
        <f>+SUM(G15+H15)</f>
        <v>7437</v>
      </c>
      <c r="F15" s="106">
        <f>IF(D15&gt;0,E15/D15*100,"-")</f>
        <v>10.028587610237601</v>
      </c>
      <c r="G15" s="87">
        <v>7437</v>
      </c>
      <c r="H15" s="87">
        <v>0</v>
      </c>
      <c r="I15" s="87">
        <f>+SUM(K15,+M15,O15+P15)</f>
        <v>66721</v>
      </c>
      <c r="J15" s="88">
        <f>IF(D15&gt;0,I15/D15*100,"-")</f>
        <v>89.971412389762392</v>
      </c>
      <c r="K15" s="87">
        <v>29202</v>
      </c>
      <c r="L15" s="88">
        <f>IF(D15&gt;0,K15/D15*100,"-")</f>
        <v>39.378084630114081</v>
      </c>
      <c r="M15" s="87">
        <v>759</v>
      </c>
      <c r="N15" s="88">
        <f>IF(D15&gt;0,M15/D15*100,"-")</f>
        <v>1.0234903853933492</v>
      </c>
      <c r="O15" s="87">
        <v>17010</v>
      </c>
      <c r="P15" s="87">
        <f>SUM(Q15:S15)</f>
        <v>19750</v>
      </c>
      <c r="Q15" s="87">
        <v>10232</v>
      </c>
      <c r="R15" s="87">
        <v>9518</v>
      </c>
      <c r="S15" s="87">
        <v>0</v>
      </c>
      <c r="T15" s="88">
        <f>IF(D15&gt;0,P15/D15*100,"-")</f>
        <v>26.632325575123382</v>
      </c>
      <c r="U15" s="87">
        <v>1011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44</v>
      </c>
      <c r="B16" s="86" t="s">
        <v>278</v>
      </c>
      <c r="C16" s="85" t="s">
        <v>279</v>
      </c>
      <c r="D16" s="87">
        <f>+SUM(E16,+I16)</f>
        <v>63072</v>
      </c>
      <c r="E16" s="87">
        <f>+SUM(G16+H16)</f>
        <v>2775</v>
      </c>
      <c r="F16" s="106">
        <f>IF(D16&gt;0,E16/D16*100,"-")</f>
        <v>4.3997336377473362</v>
      </c>
      <c r="G16" s="87">
        <v>2775</v>
      </c>
      <c r="H16" s="87">
        <v>0</v>
      </c>
      <c r="I16" s="87">
        <f>+SUM(K16,+M16,O16+P16)</f>
        <v>60297</v>
      </c>
      <c r="J16" s="88">
        <f>IF(D16&gt;0,I16/D16*100,"-")</f>
        <v>95.600266362252668</v>
      </c>
      <c r="K16" s="87">
        <v>16565</v>
      </c>
      <c r="L16" s="88">
        <f>IF(D16&gt;0,K16/D16*100,"-")</f>
        <v>26.263635210553023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43732</v>
      </c>
      <c r="Q16" s="87">
        <v>17235</v>
      </c>
      <c r="R16" s="87">
        <v>26497</v>
      </c>
      <c r="S16" s="87">
        <v>0</v>
      </c>
      <c r="T16" s="88">
        <f>IF(D16&gt;0,P16/D16*100,"-")</f>
        <v>69.336631151699649</v>
      </c>
      <c r="U16" s="87">
        <v>838</v>
      </c>
      <c r="V16" s="85" t="s">
        <v>263</v>
      </c>
      <c r="W16" s="85"/>
      <c r="X16" s="85"/>
      <c r="Y16" s="85"/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44</v>
      </c>
      <c r="B17" s="86" t="s">
        <v>280</v>
      </c>
      <c r="C17" s="85" t="s">
        <v>281</v>
      </c>
      <c r="D17" s="87">
        <f>+SUM(E17,+I17)</f>
        <v>46515</v>
      </c>
      <c r="E17" s="87">
        <f>+SUM(G17+H17)</f>
        <v>2026</v>
      </c>
      <c r="F17" s="106">
        <f>IF(D17&gt;0,E17/D17*100,"-")</f>
        <v>4.3555842201440393</v>
      </c>
      <c r="G17" s="87">
        <v>2021</v>
      </c>
      <c r="H17" s="87">
        <v>5</v>
      </c>
      <c r="I17" s="87">
        <f>+SUM(K17,+M17,O17+P17)</f>
        <v>44489</v>
      </c>
      <c r="J17" s="88">
        <f>IF(D17&gt;0,I17/D17*100,"-")</f>
        <v>95.644415779855962</v>
      </c>
      <c r="K17" s="87">
        <v>9548</v>
      </c>
      <c r="L17" s="88">
        <f>IF(D17&gt;0,K17/D17*100,"-")</f>
        <v>20.526711813393529</v>
      </c>
      <c r="M17" s="87">
        <v>0</v>
      </c>
      <c r="N17" s="88">
        <f>IF(D17&gt;0,M17/D17*100,"-")</f>
        <v>0</v>
      </c>
      <c r="O17" s="87">
        <v>1474</v>
      </c>
      <c r="P17" s="87">
        <f>SUM(Q17:S17)</f>
        <v>33467</v>
      </c>
      <c r="Q17" s="87">
        <v>16173</v>
      </c>
      <c r="R17" s="87">
        <v>17294</v>
      </c>
      <c r="S17" s="87">
        <v>0</v>
      </c>
      <c r="T17" s="88">
        <f>IF(D17&gt;0,P17/D17*100,"-")</f>
        <v>71.948833709556055</v>
      </c>
      <c r="U17" s="87">
        <v>998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44</v>
      </c>
      <c r="B18" s="86" t="s">
        <v>282</v>
      </c>
      <c r="C18" s="85" t="s">
        <v>283</v>
      </c>
      <c r="D18" s="87">
        <f>+SUM(E18,+I18)</f>
        <v>55516</v>
      </c>
      <c r="E18" s="87">
        <f>+SUM(G18+H18)</f>
        <v>2239</v>
      </c>
      <c r="F18" s="106">
        <f>IF(D18&gt;0,E18/D18*100,"-")</f>
        <v>4.0330715469414224</v>
      </c>
      <c r="G18" s="87">
        <v>2239</v>
      </c>
      <c r="H18" s="87">
        <v>0</v>
      </c>
      <c r="I18" s="87">
        <f>+SUM(K18,+M18,O18+P18)</f>
        <v>53277</v>
      </c>
      <c r="J18" s="88">
        <f>IF(D18&gt;0,I18/D18*100,"-")</f>
        <v>95.966928453058571</v>
      </c>
      <c r="K18" s="87">
        <v>16811</v>
      </c>
      <c r="L18" s="88">
        <f>IF(D18&gt;0,K18/D18*100,"-")</f>
        <v>30.28136032855393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36466</v>
      </c>
      <c r="Q18" s="87">
        <v>18419</v>
      </c>
      <c r="R18" s="87">
        <v>18047</v>
      </c>
      <c r="S18" s="87">
        <v>0</v>
      </c>
      <c r="T18" s="88">
        <f>IF(D18&gt;0,P18/D18*100,"-")</f>
        <v>65.685568124504641</v>
      </c>
      <c r="U18" s="87">
        <v>753</v>
      </c>
      <c r="V18" s="85"/>
      <c r="W18" s="85"/>
      <c r="X18" s="85"/>
      <c r="Y18" s="85" t="s">
        <v>263</v>
      </c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44</v>
      </c>
      <c r="B19" s="86" t="s">
        <v>284</v>
      </c>
      <c r="C19" s="85" t="s">
        <v>285</v>
      </c>
      <c r="D19" s="87">
        <f>+SUM(E19,+I19)</f>
        <v>49507</v>
      </c>
      <c r="E19" s="87">
        <f>+SUM(G19+H19)</f>
        <v>2565</v>
      </c>
      <c r="F19" s="106">
        <f>IF(D19&gt;0,E19/D19*100,"-")</f>
        <v>5.1810855030601735</v>
      </c>
      <c r="G19" s="87">
        <v>2565</v>
      </c>
      <c r="H19" s="87">
        <v>0</v>
      </c>
      <c r="I19" s="87">
        <f>+SUM(K19,+M19,O19+P19)</f>
        <v>46942</v>
      </c>
      <c r="J19" s="88">
        <f>IF(D19&gt;0,I19/D19*100,"-")</f>
        <v>94.818914496939826</v>
      </c>
      <c r="K19" s="87">
        <v>14698</v>
      </c>
      <c r="L19" s="88">
        <f>IF(D19&gt;0,K19/D19*100,"-")</f>
        <v>29.688730886541297</v>
      </c>
      <c r="M19" s="87">
        <v>0</v>
      </c>
      <c r="N19" s="88">
        <f>IF(D19&gt;0,M19/D19*100,"-")</f>
        <v>0</v>
      </c>
      <c r="O19" s="87">
        <v>747</v>
      </c>
      <c r="P19" s="87">
        <f>SUM(Q19:S19)</f>
        <v>31497</v>
      </c>
      <c r="Q19" s="87">
        <v>13616</v>
      </c>
      <c r="R19" s="87">
        <v>17881</v>
      </c>
      <c r="S19" s="87">
        <v>0</v>
      </c>
      <c r="T19" s="88">
        <f>IF(D19&gt;0,P19/D19*100,"-")</f>
        <v>63.621306077928374</v>
      </c>
      <c r="U19" s="87">
        <v>886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44</v>
      </c>
      <c r="B20" s="86" t="s">
        <v>286</v>
      </c>
      <c r="C20" s="85" t="s">
        <v>287</v>
      </c>
      <c r="D20" s="87">
        <f>+SUM(E20,+I20)</f>
        <v>14631</v>
      </c>
      <c r="E20" s="87">
        <f>+SUM(G20+H20)</f>
        <v>171</v>
      </c>
      <c r="F20" s="106">
        <f>IF(D20&gt;0,E20/D20*100,"-")</f>
        <v>1.1687512815255281</v>
      </c>
      <c r="G20" s="87">
        <v>171</v>
      </c>
      <c r="H20" s="87">
        <v>0</v>
      </c>
      <c r="I20" s="87">
        <f>+SUM(K20,+M20,O20+P20)</f>
        <v>14460</v>
      </c>
      <c r="J20" s="88">
        <f>IF(D20&gt;0,I20/D20*100,"-")</f>
        <v>98.83124871847447</v>
      </c>
      <c r="K20" s="87">
        <v>5713</v>
      </c>
      <c r="L20" s="88">
        <f>IF(D20&gt;0,K20/D20*100,"-")</f>
        <v>39.047228487458135</v>
      </c>
      <c r="M20" s="87">
        <v>0</v>
      </c>
      <c r="N20" s="88">
        <f>IF(D20&gt;0,M20/D20*100,"-")</f>
        <v>0</v>
      </c>
      <c r="O20" s="87">
        <v>3265</v>
      </c>
      <c r="P20" s="87">
        <f>SUM(Q20:S20)</f>
        <v>5482</v>
      </c>
      <c r="Q20" s="87">
        <v>1751</v>
      </c>
      <c r="R20" s="87">
        <v>3731</v>
      </c>
      <c r="S20" s="87">
        <v>0</v>
      </c>
      <c r="T20" s="88">
        <f>IF(D20&gt;0,P20/D20*100,"-")</f>
        <v>37.468389036976284</v>
      </c>
      <c r="U20" s="87">
        <v>223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44</v>
      </c>
      <c r="B21" s="86" t="s">
        <v>288</v>
      </c>
      <c r="C21" s="85" t="s">
        <v>289</v>
      </c>
      <c r="D21" s="87">
        <f>+SUM(E21,+I21)</f>
        <v>22331</v>
      </c>
      <c r="E21" s="87">
        <f>+SUM(G21+H21)</f>
        <v>130</v>
      </c>
      <c r="F21" s="106">
        <f>IF(D21&gt;0,E21/D21*100,"-")</f>
        <v>0.58215037391966318</v>
      </c>
      <c r="G21" s="87">
        <v>130</v>
      </c>
      <c r="H21" s="87">
        <v>0</v>
      </c>
      <c r="I21" s="87">
        <f>+SUM(K21,+M21,O21+P21)</f>
        <v>22201</v>
      </c>
      <c r="J21" s="88">
        <f>IF(D21&gt;0,I21/D21*100,"-")</f>
        <v>99.41784962608034</v>
      </c>
      <c r="K21" s="87">
        <v>11412</v>
      </c>
      <c r="L21" s="88">
        <f>IF(D21&gt;0,K21/D21*100,"-")</f>
        <v>51.103846670547668</v>
      </c>
      <c r="M21" s="87">
        <v>0</v>
      </c>
      <c r="N21" s="88">
        <f>IF(D21&gt;0,M21/D21*100,"-")</f>
        <v>0</v>
      </c>
      <c r="O21" s="87">
        <v>3094</v>
      </c>
      <c r="P21" s="87">
        <f>SUM(Q21:S21)</f>
        <v>7695</v>
      </c>
      <c r="Q21" s="87">
        <v>2030</v>
      </c>
      <c r="R21" s="87">
        <v>5665</v>
      </c>
      <c r="S21" s="87">
        <v>0</v>
      </c>
      <c r="T21" s="88">
        <f>IF(D21&gt;0,P21/D21*100,"-")</f>
        <v>34.45882405624468</v>
      </c>
      <c r="U21" s="87">
        <v>186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44</v>
      </c>
      <c r="B22" s="86" t="s">
        <v>290</v>
      </c>
      <c r="C22" s="85" t="s">
        <v>291</v>
      </c>
      <c r="D22" s="87">
        <f>+SUM(E22,+I22)</f>
        <v>1089</v>
      </c>
      <c r="E22" s="87">
        <f>+SUM(G22+H22)</f>
        <v>35</v>
      </c>
      <c r="F22" s="106">
        <f>IF(D22&gt;0,E22/D22*100,"-")</f>
        <v>3.2139577594123052</v>
      </c>
      <c r="G22" s="87">
        <v>35</v>
      </c>
      <c r="H22" s="87">
        <v>0</v>
      </c>
      <c r="I22" s="87">
        <f>+SUM(K22,+M22,O22+P22)</f>
        <v>1054</v>
      </c>
      <c r="J22" s="88">
        <f>IF(D22&gt;0,I22/D22*100,"-")</f>
        <v>96.786042240587705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1054</v>
      </c>
      <c r="Q22" s="87">
        <v>0</v>
      </c>
      <c r="R22" s="87">
        <v>1054</v>
      </c>
      <c r="S22" s="87">
        <v>0</v>
      </c>
      <c r="T22" s="88">
        <f>IF(D22&gt;0,P22/D22*100,"-")</f>
        <v>96.786042240587705</v>
      </c>
      <c r="U22" s="87">
        <v>19</v>
      </c>
      <c r="V22" s="85" t="s">
        <v>263</v>
      </c>
      <c r="W22" s="85"/>
      <c r="X22" s="85"/>
      <c r="Y22" s="85"/>
      <c r="Z22" s="85"/>
      <c r="AA22" s="85"/>
      <c r="AB22" s="85" t="s">
        <v>263</v>
      </c>
      <c r="AC22" s="85"/>
      <c r="AD22" s="184" t="s">
        <v>262</v>
      </c>
    </row>
    <row r="23" spans="1:30" ht="13.5" customHeight="1">
      <c r="A23" s="85" t="s">
        <v>44</v>
      </c>
      <c r="B23" s="86" t="s">
        <v>292</v>
      </c>
      <c r="C23" s="85" t="s">
        <v>293</v>
      </c>
      <c r="D23" s="87">
        <f>+SUM(E23,+I23)</f>
        <v>1657</v>
      </c>
      <c r="E23" s="87">
        <f>+SUM(G23+H23)</f>
        <v>243</v>
      </c>
      <c r="F23" s="106">
        <f>IF(D23&gt;0,E23/D23*100,"-")</f>
        <v>14.665057332528667</v>
      </c>
      <c r="G23" s="87">
        <v>243</v>
      </c>
      <c r="H23" s="87">
        <v>0</v>
      </c>
      <c r="I23" s="87">
        <f>+SUM(K23,+M23,O23+P23)</f>
        <v>1414</v>
      </c>
      <c r="J23" s="88">
        <f>IF(D23&gt;0,I23/D23*100,"-")</f>
        <v>85.334942667471338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1414</v>
      </c>
      <c r="Q23" s="87">
        <v>535</v>
      </c>
      <c r="R23" s="87">
        <v>879</v>
      </c>
      <c r="S23" s="87">
        <v>0</v>
      </c>
      <c r="T23" s="88">
        <f>IF(D23&gt;0,P23/D23*100,"-")</f>
        <v>85.334942667471338</v>
      </c>
      <c r="U23" s="87">
        <v>15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44</v>
      </c>
      <c r="B24" s="86" t="s">
        <v>294</v>
      </c>
      <c r="C24" s="85" t="s">
        <v>295</v>
      </c>
      <c r="D24" s="87">
        <f>+SUM(E24,+I24)</f>
        <v>6452</v>
      </c>
      <c r="E24" s="87">
        <f>+SUM(G24+H24)</f>
        <v>1242</v>
      </c>
      <c r="F24" s="106">
        <f>IF(D24&gt;0,E24/D24*100,"-")</f>
        <v>19.249845009299442</v>
      </c>
      <c r="G24" s="87">
        <v>1222</v>
      </c>
      <c r="H24" s="87">
        <v>20</v>
      </c>
      <c r="I24" s="87">
        <f>+SUM(K24,+M24,O24+P24)</f>
        <v>5210</v>
      </c>
      <c r="J24" s="88">
        <f>IF(D24&gt;0,I24/D24*100,"-")</f>
        <v>80.750154990700565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5210</v>
      </c>
      <c r="Q24" s="87">
        <v>2908</v>
      </c>
      <c r="R24" s="87">
        <v>2302</v>
      </c>
      <c r="S24" s="87">
        <v>0</v>
      </c>
      <c r="T24" s="88">
        <f>IF(D24&gt;0,P24/D24*100,"-")</f>
        <v>80.750154990700565</v>
      </c>
      <c r="U24" s="87">
        <v>40</v>
      </c>
      <c r="V24" s="85" t="s">
        <v>263</v>
      </c>
      <c r="W24" s="85"/>
      <c r="X24" s="85"/>
      <c r="Y24" s="85"/>
      <c r="Z24" s="85"/>
      <c r="AA24" s="85"/>
      <c r="AB24" s="85" t="s">
        <v>263</v>
      </c>
      <c r="AC24" s="85"/>
      <c r="AD24" s="184" t="s">
        <v>262</v>
      </c>
    </row>
    <row r="25" spans="1:30" ht="13.5" customHeight="1">
      <c r="A25" s="85" t="s">
        <v>44</v>
      </c>
      <c r="B25" s="86" t="s">
        <v>296</v>
      </c>
      <c r="C25" s="85" t="s">
        <v>297</v>
      </c>
      <c r="D25" s="87">
        <f>+SUM(E25,+I25)</f>
        <v>1591</v>
      </c>
      <c r="E25" s="87">
        <f>+SUM(G25+H25)</f>
        <v>488</v>
      </c>
      <c r="F25" s="106">
        <f>IF(D25&gt;0,E25/D25*100,"-")</f>
        <v>30.672532998114395</v>
      </c>
      <c r="G25" s="87">
        <v>488</v>
      </c>
      <c r="H25" s="87">
        <v>0</v>
      </c>
      <c r="I25" s="87">
        <f>+SUM(K25,+M25,O25+P25)</f>
        <v>1103</v>
      </c>
      <c r="J25" s="88">
        <f>IF(D25&gt;0,I25/D25*100,"-")</f>
        <v>69.327467001885609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1103</v>
      </c>
      <c r="Q25" s="87">
        <v>444</v>
      </c>
      <c r="R25" s="87">
        <v>659</v>
      </c>
      <c r="S25" s="87">
        <v>0</v>
      </c>
      <c r="T25" s="88">
        <f>IF(D25&gt;0,P25/D25*100,"-")</f>
        <v>69.327467001885609</v>
      </c>
      <c r="U25" s="87">
        <v>8</v>
      </c>
      <c r="V25" s="85" t="s">
        <v>263</v>
      </c>
      <c r="W25" s="85"/>
      <c r="X25" s="85"/>
      <c r="Y25" s="85"/>
      <c r="Z25" s="85"/>
      <c r="AA25" s="85"/>
      <c r="AB25" s="85" t="s">
        <v>263</v>
      </c>
      <c r="AC25" s="85"/>
      <c r="AD25" s="184" t="s">
        <v>262</v>
      </c>
    </row>
    <row r="26" spans="1:30" ht="13.5" customHeight="1">
      <c r="A26" s="85" t="s">
        <v>44</v>
      </c>
      <c r="B26" s="86" t="s">
        <v>298</v>
      </c>
      <c r="C26" s="85" t="s">
        <v>299</v>
      </c>
      <c r="D26" s="87">
        <f>+SUM(E26,+I26)</f>
        <v>12661</v>
      </c>
      <c r="E26" s="87">
        <f>+SUM(G26+H26)</f>
        <v>468</v>
      </c>
      <c r="F26" s="106">
        <f>IF(D26&gt;0,E26/D26*100,"-")</f>
        <v>3.6963904904825844</v>
      </c>
      <c r="G26" s="87">
        <v>468</v>
      </c>
      <c r="H26" s="87">
        <v>0</v>
      </c>
      <c r="I26" s="87">
        <f>+SUM(K26,+M26,O26+P26)</f>
        <v>12193</v>
      </c>
      <c r="J26" s="88">
        <f>IF(D26&gt;0,I26/D26*100,"-")</f>
        <v>96.303609509517415</v>
      </c>
      <c r="K26" s="87">
        <v>8187</v>
      </c>
      <c r="L26" s="88">
        <f>IF(D26&gt;0,K26/D26*100,"-")</f>
        <v>64.663138772608804</v>
      </c>
      <c r="M26" s="87">
        <v>0</v>
      </c>
      <c r="N26" s="88">
        <f>IF(D26&gt;0,M26/D26*100,"-")</f>
        <v>0</v>
      </c>
      <c r="O26" s="87">
        <v>1838</v>
      </c>
      <c r="P26" s="87">
        <f>SUM(Q26:S26)</f>
        <v>2168</v>
      </c>
      <c r="Q26" s="87">
        <v>1374</v>
      </c>
      <c r="R26" s="87">
        <v>794</v>
      </c>
      <c r="S26" s="87">
        <v>0</v>
      </c>
      <c r="T26" s="88">
        <f>IF(D26&gt;0,P26/D26*100,"-")</f>
        <v>17.123449964457784</v>
      </c>
      <c r="U26" s="87">
        <v>189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44</v>
      </c>
      <c r="B27" s="86" t="s">
        <v>300</v>
      </c>
      <c r="C27" s="85" t="s">
        <v>301</v>
      </c>
      <c r="D27" s="87">
        <f>+SUM(E27,+I27)</f>
        <v>15006</v>
      </c>
      <c r="E27" s="87">
        <f>+SUM(G27+H27)</f>
        <v>871</v>
      </c>
      <c r="F27" s="106">
        <f>IF(D27&gt;0,E27/D27*100,"-")</f>
        <v>5.8043449286951887</v>
      </c>
      <c r="G27" s="87">
        <v>871</v>
      </c>
      <c r="H27" s="87">
        <v>0</v>
      </c>
      <c r="I27" s="87">
        <f>+SUM(K27,+M27,O27+P27)</f>
        <v>14135</v>
      </c>
      <c r="J27" s="88">
        <f>IF(D27&gt;0,I27/D27*100,"-")</f>
        <v>94.195655071304813</v>
      </c>
      <c r="K27" s="87">
        <v>7798</v>
      </c>
      <c r="L27" s="88">
        <f>IF(D27&gt;0,K27/D27*100,"-")</f>
        <v>51.965880314540847</v>
      </c>
      <c r="M27" s="87">
        <v>0</v>
      </c>
      <c r="N27" s="88">
        <f>IF(D27&gt;0,M27/D27*100,"-")</f>
        <v>0</v>
      </c>
      <c r="O27" s="87">
        <v>2815</v>
      </c>
      <c r="P27" s="87">
        <f>SUM(Q27:S27)</f>
        <v>3522</v>
      </c>
      <c r="Q27" s="87">
        <v>1243</v>
      </c>
      <c r="R27" s="87">
        <v>2279</v>
      </c>
      <c r="S27" s="87">
        <v>0</v>
      </c>
      <c r="T27" s="88">
        <f>IF(D27&gt;0,P27/D27*100,"-")</f>
        <v>23.470611755297881</v>
      </c>
      <c r="U27" s="87">
        <v>249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44</v>
      </c>
      <c r="B28" s="86" t="s">
        <v>302</v>
      </c>
      <c r="C28" s="85" t="s">
        <v>303</v>
      </c>
      <c r="D28" s="87">
        <f>+SUM(E28,+I28)</f>
        <v>5391</v>
      </c>
      <c r="E28" s="87">
        <f>+SUM(G28+H28)</f>
        <v>393</v>
      </c>
      <c r="F28" s="106">
        <f>IF(D28&gt;0,E28/D28*100,"-")</f>
        <v>7.2899276572064551</v>
      </c>
      <c r="G28" s="87">
        <v>393</v>
      </c>
      <c r="H28" s="87">
        <v>0</v>
      </c>
      <c r="I28" s="87">
        <f>+SUM(K28,+M28,O28+P28)</f>
        <v>4998</v>
      </c>
      <c r="J28" s="88">
        <f>IF(D28&gt;0,I28/D28*100,"-")</f>
        <v>92.710072342793552</v>
      </c>
      <c r="K28" s="87">
        <v>1943</v>
      </c>
      <c r="L28" s="88">
        <f>IF(D28&gt;0,K28/D28*100,"-")</f>
        <v>36.041550732702653</v>
      </c>
      <c r="M28" s="87">
        <v>0</v>
      </c>
      <c r="N28" s="88">
        <f>IF(D28&gt;0,M28/D28*100,"-")</f>
        <v>0</v>
      </c>
      <c r="O28" s="87">
        <v>960</v>
      </c>
      <c r="P28" s="87">
        <f>SUM(Q28:S28)</f>
        <v>2095</v>
      </c>
      <c r="Q28" s="87">
        <v>1327</v>
      </c>
      <c r="R28" s="87">
        <v>768</v>
      </c>
      <c r="S28" s="87">
        <v>0</v>
      </c>
      <c r="T28" s="88">
        <f>IF(D28&gt;0,P28/D28*100,"-")</f>
        <v>38.86106473752551</v>
      </c>
      <c r="U28" s="87">
        <v>167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44</v>
      </c>
      <c r="B29" s="86" t="s">
        <v>304</v>
      </c>
      <c r="C29" s="85" t="s">
        <v>305</v>
      </c>
      <c r="D29" s="87">
        <f>+SUM(E29,+I29)</f>
        <v>9543</v>
      </c>
      <c r="E29" s="87">
        <f>+SUM(G29+H29)</f>
        <v>615</v>
      </c>
      <c r="F29" s="106">
        <f>IF(D29&gt;0,E29/D29*100,"-")</f>
        <v>6.4445143036780879</v>
      </c>
      <c r="G29" s="87">
        <v>615</v>
      </c>
      <c r="H29" s="87">
        <v>0</v>
      </c>
      <c r="I29" s="87">
        <f>+SUM(K29,+M29,O29+P29)</f>
        <v>8928</v>
      </c>
      <c r="J29" s="88">
        <f>IF(D29&gt;0,I29/D29*100,"-")</f>
        <v>93.555485696321909</v>
      </c>
      <c r="K29" s="87">
        <v>3402</v>
      </c>
      <c r="L29" s="88">
        <f>IF(D29&gt;0,K29/D29*100,"-")</f>
        <v>35.649166928638792</v>
      </c>
      <c r="M29" s="87">
        <v>0</v>
      </c>
      <c r="N29" s="88">
        <f>IF(D29&gt;0,M29/D29*100,"-")</f>
        <v>0</v>
      </c>
      <c r="O29" s="87">
        <v>2398</v>
      </c>
      <c r="P29" s="87">
        <f>SUM(Q29:S29)</f>
        <v>3128</v>
      </c>
      <c r="Q29" s="87">
        <v>1113</v>
      </c>
      <c r="R29" s="87">
        <v>2015</v>
      </c>
      <c r="S29" s="87">
        <v>0</v>
      </c>
      <c r="T29" s="88">
        <f>IF(D29&gt;0,P29/D29*100,"-")</f>
        <v>32.777952425861891</v>
      </c>
      <c r="U29" s="87">
        <v>549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44</v>
      </c>
      <c r="B30" s="86" t="s">
        <v>306</v>
      </c>
      <c r="C30" s="85" t="s">
        <v>307</v>
      </c>
      <c r="D30" s="87">
        <f>+SUM(E30,+I30)</f>
        <v>6061</v>
      </c>
      <c r="E30" s="87">
        <f>+SUM(G30+H30)</f>
        <v>10</v>
      </c>
      <c r="F30" s="106">
        <f>IF(D30&gt;0,E30/D30*100,"-")</f>
        <v>0.16498927569707969</v>
      </c>
      <c r="G30" s="87">
        <v>10</v>
      </c>
      <c r="H30" s="87">
        <v>0</v>
      </c>
      <c r="I30" s="87">
        <f>+SUM(K30,+M30,O30+P30)</f>
        <v>6051</v>
      </c>
      <c r="J30" s="88">
        <f>IF(D30&gt;0,I30/D30*100,"-")</f>
        <v>99.835010724302919</v>
      </c>
      <c r="K30" s="87">
        <v>4494</v>
      </c>
      <c r="L30" s="88">
        <f>IF(D30&gt;0,K30/D30*100,"-")</f>
        <v>74.146180498267611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1557</v>
      </c>
      <c r="Q30" s="87">
        <v>628</v>
      </c>
      <c r="R30" s="87">
        <v>929</v>
      </c>
      <c r="S30" s="87">
        <v>0</v>
      </c>
      <c r="T30" s="88">
        <f>IF(D30&gt;0,P30/D30*100,"-")</f>
        <v>25.688830226035307</v>
      </c>
      <c r="U30" s="87">
        <v>355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44</v>
      </c>
      <c r="B31" s="86" t="s">
        <v>308</v>
      </c>
      <c r="C31" s="85" t="s">
        <v>309</v>
      </c>
      <c r="D31" s="87">
        <f>+SUM(E31,+I31)</f>
        <v>3338</v>
      </c>
      <c r="E31" s="87">
        <f>+SUM(G31+H31)</f>
        <v>169</v>
      </c>
      <c r="F31" s="106">
        <f>IF(D31&gt;0,E31/D31*100,"-")</f>
        <v>5.0629119233073698</v>
      </c>
      <c r="G31" s="87">
        <v>169</v>
      </c>
      <c r="H31" s="87">
        <v>0</v>
      </c>
      <c r="I31" s="87">
        <f>+SUM(K31,+M31,O31+P31)</f>
        <v>3169</v>
      </c>
      <c r="J31" s="88">
        <f>IF(D31&gt;0,I31/D31*100,"-")</f>
        <v>94.937088076692632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1337</v>
      </c>
      <c r="P31" s="87">
        <f>SUM(Q31:S31)</f>
        <v>1832</v>
      </c>
      <c r="Q31" s="87">
        <v>298</v>
      </c>
      <c r="R31" s="87">
        <v>1534</v>
      </c>
      <c r="S31" s="87">
        <v>0</v>
      </c>
      <c r="T31" s="88">
        <f>IF(D31&gt;0,P31/D31*100,"-")</f>
        <v>54.883163571000601</v>
      </c>
      <c r="U31" s="87">
        <v>36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44</v>
      </c>
      <c r="B32" s="86" t="s">
        <v>310</v>
      </c>
      <c r="C32" s="85" t="s">
        <v>311</v>
      </c>
      <c r="D32" s="87">
        <f>+SUM(E32,+I32)</f>
        <v>12735</v>
      </c>
      <c r="E32" s="87">
        <f>+SUM(G32+H32)</f>
        <v>1621</v>
      </c>
      <c r="F32" s="106">
        <f>IF(D32&gt;0,E32/D32*100,"-")</f>
        <v>12.728700431880643</v>
      </c>
      <c r="G32" s="87">
        <v>1621</v>
      </c>
      <c r="H32" s="87">
        <v>0</v>
      </c>
      <c r="I32" s="87">
        <f>+SUM(K32,+M32,O32+P32)</f>
        <v>11114</v>
      </c>
      <c r="J32" s="88">
        <f>IF(D32&gt;0,I32/D32*100,"-")</f>
        <v>87.27129956811936</v>
      </c>
      <c r="K32" s="87">
        <v>2093</v>
      </c>
      <c r="L32" s="88">
        <f>IF(D32&gt;0,K32/D32*100,"-")</f>
        <v>16.435021594032197</v>
      </c>
      <c r="M32" s="87">
        <v>0</v>
      </c>
      <c r="N32" s="88">
        <f>IF(D32&gt;0,M32/D32*100,"-")</f>
        <v>0</v>
      </c>
      <c r="O32" s="87">
        <v>1471</v>
      </c>
      <c r="P32" s="87">
        <f>SUM(Q32:S32)</f>
        <v>7550</v>
      </c>
      <c r="Q32" s="87">
        <v>2079</v>
      </c>
      <c r="R32" s="87">
        <v>5471</v>
      </c>
      <c r="S32" s="87">
        <v>0</v>
      </c>
      <c r="T32" s="88">
        <f>IF(D32&gt;0,P32/D32*100,"-")</f>
        <v>59.285433843737735</v>
      </c>
      <c r="U32" s="87">
        <v>267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44</v>
      </c>
      <c r="B33" s="86" t="s">
        <v>312</v>
      </c>
      <c r="C33" s="85" t="s">
        <v>313</v>
      </c>
      <c r="D33" s="87">
        <f>+SUM(E33,+I33)</f>
        <v>4026</v>
      </c>
      <c r="E33" s="87">
        <f>+SUM(G33+H33)</f>
        <v>124</v>
      </c>
      <c r="F33" s="106">
        <f>IF(D33&gt;0,E33/D33*100,"-")</f>
        <v>3.0799801291604574</v>
      </c>
      <c r="G33" s="87">
        <v>124</v>
      </c>
      <c r="H33" s="87">
        <v>0</v>
      </c>
      <c r="I33" s="87">
        <f>+SUM(K33,+M33,O33+P33)</f>
        <v>3902</v>
      </c>
      <c r="J33" s="88">
        <f>IF(D33&gt;0,I33/D33*100,"-")</f>
        <v>96.920019870839553</v>
      </c>
      <c r="K33" s="87">
        <v>1006</v>
      </c>
      <c r="L33" s="88">
        <f>IF(D33&gt;0,K33/D33*100,"-")</f>
        <v>24.987580725285643</v>
      </c>
      <c r="M33" s="87">
        <v>0</v>
      </c>
      <c r="N33" s="88">
        <f>IF(D33&gt;0,M33/D33*100,"-")</f>
        <v>0</v>
      </c>
      <c r="O33" s="87">
        <v>470</v>
      </c>
      <c r="P33" s="87">
        <f>SUM(Q33:S33)</f>
        <v>2426</v>
      </c>
      <c r="Q33" s="87">
        <v>1399</v>
      </c>
      <c r="R33" s="87">
        <v>1027</v>
      </c>
      <c r="S33" s="87">
        <v>0</v>
      </c>
      <c r="T33" s="88">
        <f>IF(D33&gt;0,P33/D33*100,"-")</f>
        <v>60.258320914058615</v>
      </c>
      <c r="U33" s="87">
        <v>93</v>
      </c>
      <c r="V33" s="85"/>
      <c r="W33" s="85" t="s">
        <v>263</v>
      </c>
      <c r="X33" s="85"/>
      <c r="Y33" s="85"/>
      <c r="Z33" s="85"/>
      <c r="AA33" s="85" t="s">
        <v>263</v>
      </c>
      <c r="AB33" s="85"/>
      <c r="AC33" s="85"/>
      <c r="AD33" s="184" t="s">
        <v>262</v>
      </c>
    </row>
    <row r="34" spans="1:30" ht="13.5" customHeight="1">
      <c r="A34" s="85" t="s">
        <v>44</v>
      </c>
      <c r="B34" s="86" t="s">
        <v>314</v>
      </c>
      <c r="C34" s="85" t="s">
        <v>315</v>
      </c>
      <c r="D34" s="87">
        <f>+SUM(E34,+I34)</f>
        <v>3130</v>
      </c>
      <c r="E34" s="87">
        <f>+SUM(G34+H34)</f>
        <v>246</v>
      </c>
      <c r="F34" s="106">
        <f>IF(D34&gt;0,E34/D34*100,"-")</f>
        <v>7.8594249201277959</v>
      </c>
      <c r="G34" s="87">
        <v>246</v>
      </c>
      <c r="H34" s="87">
        <v>0</v>
      </c>
      <c r="I34" s="87">
        <f>+SUM(K34,+M34,O34+P34)</f>
        <v>2884</v>
      </c>
      <c r="J34" s="88">
        <f>IF(D34&gt;0,I34/D34*100,"-")</f>
        <v>92.140575079872207</v>
      </c>
      <c r="K34" s="87">
        <v>2325</v>
      </c>
      <c r="L34" s="88">
        <f>IF(D34&gt;0,K34/D34*100,"-")</f>
        <v>74.281150159744413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559</v>
      </c>
      <c r="Q34" s="87">
        <v>263</v>
      </c>
      <c r="R34" s="87">
        <v>296</v>
      </c>
      <c r="S34" s="87">
        <v>0</v>
      </c>
      <c r="T34" s="88">
        <f>IF(D34&gt;0,P34/D34*100,"-")</f>
        <v>17.859424920127793</v>
      </c>
      <c r="U34" s="87">
        <v>13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44</v>
      </c>
      <c r="B35" s="86" t="s">
        <v>316</v>
      </c>
      <c r="C35" s="85" t="s">
        <v>317</v>
      </c>
      <c r="D35" s="87">
        <f>+SUM(E35,+I35)</f>
        <v>7101</v>
      </c>
      <c r="E35" s="87">
        <f>+SUM(G35+H35)</f>
        <v>852</v>
      </c>
      <c r="F35" s="106">
        <f>IF(D35&gt;0,E35/D35*100,"-")</f>
        <v>11.998310097169412</v>
      </c>
      <c r="G35" s="87">
        <v>852</v>
      </c>
      <c r="H35" s="87">
        <v>0</v>
      </c>
      <c r="I35" s="87">
        <f>+SUM(K35,+M35,O35+P35)</f>
        <v>6249</v>
      </c>
      <c r="J35" s="88">
        <f>IF(D35&gt;0,I35/D35*100,"-")</f>
        <v>88.001689902830577</v>
      </c>
      <c r="K35" s="87">
        <v>0</v>
      </c>
      <c r="L35" s="88">
        <f>IF(D35&gt;0,K35/D35*100,"-")</f>
        <v>0</v>
      </c>
      <c r="M35" s="87">
        <v>0</v>
      </c>
      <c r="N35" s="88">
        <f>IF(D35&gt;0,M35/D35*100,"-")</f>
        <v>0</v>
      </c>
      <c r="O35" s="87">
        <v>4238</v>
      </c>
      <c r="P35" s="87">
        <f>SUM(Q35:S35)</f>
        <v>2011</v>
      </c>
      <c r="Q35" s="87">
        <v>448</v>
      </c>
      <c r="R35" s="87">
        <v>1563</v>
      </c>
      <c r="S35" s="87">
        <v>0</v>
      </c>
      <c r="T35" s="88">
        <f>IF(D35&gt;0,P35/D35*100,"-")</f>
        <v>28.319954935924518</v>
      </c>
      <c r="U35" s="87">
        <v>556</v>
      </c>
      <c r="V35" s="85"/>
      <c r="W35" s="85"/>
      <c r="X35" s="85"/>
      <c r="Y35" s="85" t="s">
        <v>263</v>
      </c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44</v>
      </c>
      <c r="B36" s="86" t="s">
        <v>318</v>
      </c>
      <c r="C36" s="85" t="s">
        <v>319</v>
      </c>
      <c r="D36" s="87">
        <f>+SUM(E36,+I36)</f>
        <v>17716</v>
      </c>
      <c r="E36" s="87">
        <f>+SUM(G36+H36)</f>
        <v>687</v>
      </c>
      <c r="F36" s="106">
        <f>IF(D36&gt;0,E36/D36*100,"-")</f>
        <v>3.8778505305938133</v>
      </c>
      <c r="G36" s="87">
        <v>687</v>
      </c>
      <c r="H36" s="87">
        <v>0</v>
      </c>
      <c r="I36" s="87">
        <f>+SUM(K36,+M36,O36+P36)</f>
        <v>17029</v>
      </c>
      <c r="J36" s="88">
        <f>IF(D36&gt;0,I36/D36*100,"-")</f>
        <v>96.122149469406182</v>
      </c>
      <c r="K36" s="87">
        <v>7289</v>
      </c>
      <c r="L36" s="88">
        <f>IF(D36&gt;0,K36/D36*100,"-")</f>
        <v>41.143599006547753</v>
      </c>
      <c r="M36" s="87">
        <v>0</v>
      </c>
      <c r="N36" s="88">
        <f>IF(D36&gt;0,M36/D36*100,"-")</f>
        <v>0</v>
      </c>
      <c r="O36" s="87">
        <v>23</v>
      </c>
      <c r="P36" s="87">
        <f>SUM(Q36:S36)</f>
        <v>9717</v>
      </c>
      <c r="Q36" s="87">
        <v>4020</v>
      </c>
      <c r="R36" s="87">
        <v>5697</v>
      </c>
      <c r="S36" s="87">
        <v>0</v>
      </c>
      <c r="T36" s="88">
        <f>IF(D36&gt;0,P36/D36*100,"-")</f>
        <v>54.848724317001583</v>
      </c>
      <c r="U36" s="87">
        <v>403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44</v>
      </c>
      <c r="B37" s="86" t="s">
        <v>320</v>
      </c>
      <c r="C37" s="85" t="s">
        <v>321</v>
      </c>
      <c r="D37" s="87">
        <f>+SUM(E37,+I37)</f>
        <v>36086</v>
      </c>
      <c r="E37" s="87">
        <f>+SUM(G37+H37)</f>
        <v>199</v>
      </c>
      <c r="F37" s="106">
        <f>IF(D37&gt;0,E37/D37*100,"-")</f>
        <v>0.55146040015518483</v>
      </c>
      <c r="G37" s="87">
        <v>199</v>
      </c>
      <c r="H37" s="87">
        <v>0</v>
      </c>
      <c r="I37" s="87">
        <f>+SUM(K37,+M37,O37+P37)</f>
        <v>35887</v>
      </c>
      <c r="J37" s="88">
        <f>IF(D37&gt;0,I37/D37*100,"-")</f>
        <v>99.448539599844807</v>
      </c>
      <c r="K37" s="87">
        <v>27557</v>
      </c>
      <c r="L37" s="88">
        <f>IF(D37&gt;0,K37/D37*100,"-")</f>
        <v>76.364795211439343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8330</v>
      </c>
      <c r="Q37" s="87">
        <v>5962</v>
      </c>
      <c r="R37" s="87">
        <v>2368</v>
      </c>
      <c r="S37" s="87">
        <v>0</v>
      </c>
      <c r="T37" s="88">
        <f>IF(D37&gt;0,P37/D37*100,"-")</f>
        <v>23.083744388405474</v>
      </c>
      <c r="U37" s="87">
        <v>1250</v>
      </c>
      <c r="V37" s="85"/>
      <c r="W37" s="85"/>
      <c r="X37" s="85"/>
      <c r="Y37" s="85" t="s">
        <v>263</v>
      </c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44</v>
      </c>
      <c r="B38" s="86" t="s">
        <v>322</v>
      </c>
      <c r="C38" s="85" t="s">
        <v>323</v>
      </c>
      <c r="D38" s="87">
        <f>+SUM(E38,+I38)</f>
        <v>13930</v>
      </c>
      <c r="E38" s="87">
        <f>+SUM(G38+H38)</f>
        <v>609</v>
      </c>
      <c r="F38" s="106">
        <f>IF(D38&gt;0,E38/D38*100,"-")</f>
        <v>4.3718592964824126</v>
      </c>
      <c r="G38" s="87">
        <v>609</v>
      </c>
      <c r="H38" s="87">
        <v>0</v>
      </c>
      <c r="I38" s="87">
        <f>+SUM(K38,+M38,O38+P38)</f>
        <v>13321</v>
      </c>
      <c r="J38" s="88">
        <f>IF(D38&gt;0,I38/D38*100,"-")</f>
        <v>95.628140703517587</v>
      </c>
      <c r="K38" s="87">
        <v>2389</v>
      </c>
      <c r="L38" s="88">
        <f>IF(D38&gt;0,K38/D38*100,"-")</f>
        <v>17.150035893754488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10932</v>
      </c>
      <c r="Q38" s="87">
        <v>2013</v>
      </c>
      <c r="R38" s="87">
        <v>8919</v>
      </c>
      <c r="S38" s="87">
        <v>0</v>
      </c>
      <c r="T38" s="88">
        <f>IF(D38&gt;0,P38/D38*100,"-")</f>
        <v>78.47810480976311</v>
      </c>
      <c r="U38" s="87">
        <v>501</v>
      </c>
      <c r="V38" s="85" t="s">
        <v>263</v>
      </c>
      <c r="W38" s="85"/>
      <c r="X38" s="85"/>
      <c r="Y38" s="85"/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44</v>
      </c>
      <c r="B39" s="86" t="s">
        <v>324</v>
      </c>
      <c r="C39" s="85" t="s">
        <v>325</v>
      </c>
      <c r="D39" s="87">
        <f>+SUM(E39,+I39)</f>
        <v>10881</v>
      </c>
      <c r="E39" s="87">
        <f>+SUM(G39+H39)</f>
        <v>225</v>
      </c>
      <c r="F39" s="106">
        <f>IF(D39&gt;0,E39/D39*100,"-")</f>
        <v>2.0678246484698097</v>
      </c>
      <c r="G39" s="87">
        <v>225</v>
      </c>
      <c r="H39" s="87">
        <v>0</v>
      </c>
      <c r="I39" s="87">
        <f>+SUM(K39,+M39,O39+P39)</f>
        <v>10656</v>
      </c>
      <c r="J39" s="88">
        <f>IF(D39&gt;0,I39/D39*100,"-")</f>
        <v>97.932175351530191</v>
      </c>
      <c r="K39" s="87">
        <v>4594</v>
      </c>
      <c r="L39" s="88">
        <f>IF(D39&gt;0,K39/D39*100,"-")</f>
        <v>42.220384155868032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6062</v>
      </c>
      <c r="Q39" s="87">
        <v>2954</v>
      </c>
      <c r="R39" s="87">
        <v>3108</v>
      </c>
      <c r="S39" s="87">
        <v>0</v>
      </c>
      <c r="T39" s="88">
        <f>IF(D39&gt;0,P39/D39*100,"-")</f>
        <v>55.711791195662165</v>
      </c>
      <c r="U39" s="87">
        <v>261</v>
      </c>
      <c r="V39" s="85" t="s">
        <v>263</v>
      </c>
      <c r="W39" s="85"/>
      <c r="X39" s="85"/>
      <c r="Y39" s="85"/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44</v>
      </c>
      <c r="B40" s="86" t="s">
        <v>326</v>
      </c>
      <c r="C40" s="85" t="s">
        <v>327</v>
      </c>
      <c r="D40" s="87">
        <f>+SUM(E40,+I40)</f>
        <v>11071</v>
      </c>
      <c r="E40" s="87">
        <f>+SUM(G40+H40)</f>
        <v>1041</v>
      </c>
      <c r="F40" s="106">
        <f>IF(D40&gt;0,E40/D40*100,"-")</f>
        <v>9.4029446301147139</v>
      </c>
      <c r="G40" s="87">
        <v>1041</v>
      </c>
      <c r="H40" s="87">
        <v>0</v>
      </c>
      <c r="I40" s="87">
        <f>+SUM(K40,+M40,O40+P40)</f>
        <v>10030</v>
      </c>
      <c r="J40" s="88">
        <f>IF(D40&gt;0,I40/D40*100,"-")</f>
        <v>90.597055369885283</v>
      </c>
      <c r="K40" s="87">
        <v>2124</v>
      </c>
      <c r="L40" s="88">
        <f>IF(D40&gt;0,K40/D40*100,"-")</f>
        <v>19.185258784211001</v>
      </c>
      <c r="M40" s="87">
        <v>628</v>
      </c>
      <c r="N40" s="88">
        <f>IF(D40&gt;0,M40/D40*100,"-")</f>
        <v>5.672477644295908</v>
      </c>
      <c r="O40" s="87">
        <v>0</v>
      </c>
      <c r="P40" s="87">
        <f>SUM(Q40:S40)</f>
        <v>7278</v>
      </c>
      <c r="Q40" s="87">
        <v>2915</v>
      </c>
      <c r="R40" s="87">
        <v>4363</v>
      </c>
      <c r="S40" s="87">
        <v>0</v>
      </c>
      <c r="T40" s="88">
        <f>IF(D40&gt;0,P40/D40*100,"-")</f>
        <v>65.739318941378372</v>
      </c>
      <c r="U40" s="87">
        <v>479</v>
      </c>
      <c r="V40" s="85" t="s">
        <v>263</v>
      </c>
      <c r="W40" s="85"/>
      <c r="X40" s="85"/>
      <c r="Y40" s="85"/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44</v>
      </c>
      <c r="B41" s="86" t="s">
        <v>328</v>
      </c>
      <c r="C41" s="85" t="s">
        <v>329</v>
      </c>
      <c r="D41" s="87">
        <f>+SUM(E41,+I41)</f>
        <v>41801</v>
      </c>
      <c r="E41" s="87">
        <f>+SUM(G41+H41)</f>
        <v>2189</v>
      </c>
      <c r="F41" s="106">
        <f>IF(D41&gt;0,E41/D41*100,"-")</f>
        <v>5.2367168249563409</v>
      </c>
      <c r="G41" s="87">
        <v>2189</v>
      </c>
      <c r="H41" s="87">
        <v>0</v>
      </c>
      <c r="I41" s="87">
        <f>+SUM(K41,+M41,O41+P41)</f>
        <v>39612</v>
      </c>
      <c r="J41" s="88">
        <f>IF(D41&gt;0,I41/D41*100,"-")</f>
        <v>94.763283175043654</v>
      </c>
      <c r="K41" s="87">
        <v>9385</v>
      </c>
      <c r="L41" s="88">
        <f>IF(D41&gt;0,K41/D41*100,"-")</f>
        <v>22.451615990048087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30227</v>
      </c>
      <c r="Q41" s="87">
        <v>9654</v>
      </c>
      <c r="R41" s="87">
        <v>20573</v>
      </c>
      <c r="S41" s="87">
        <v>0</v>
      </c>
      <c r="T41" s="88">
        <f>IF(D41&gt;0,P41/D41*100,"-")</f>
        <v>72.311667184995571</v>
      </c>
      <c r="U41" s="87">
        <v>8173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44</v>
      </c>
      <c r="B42" s="86" t="s">
        <v>330</v>
      </c>
      <c r="C42" s="85" t="s">
        <v>331</v>
      </c>
      <c r="D42" s="87">
        <f>+SUM(E42,+I42)</f>
        <v>25787</v>
      </c>
      <c r="E42" s="87">
        <f>+SUM(G42+H42)</f>
        <v>1508</v>
      </c>
      <c r="F42" s="106">
        <f>IF(D42&gt;0,E42/D42*100,"-")</f>
        <v>5.8479078605498902</v>
      </c>
      <c r="G42" s="87">
        <v>1508</v>
      </c>
      <c r="H42" s="87">
        <v>0</v>
      </c>
      <c r="I42" s="87">
        <f>+SUM(K42,+M42,O42+P42)</f>
        <v>24279</v>
      </c>
      <c r="J42" s="88">
        <f>IF(D42&gt;0,I42/D42*100,"-")</f>
        <v>94.152092139450104</v>
      </c>
      <c r="K42" s="87">
        <v>7095</v>
      </c>
      <c r="L42" s="88">
        <f>IF(D42&gt;0,K42/D42*100,"-")</f>
        <v>27.513863574669408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17184</v>
      </c>
      <c r="Q42" s="87">
        <v>8955</v>
      </c>
      <c r="R42" s="87">
        <v>8229</v>
      </c>
      <c r="S42" s="87">
        <v>0</v>
      </c>
      <c r="T42" s="88">
        <f>IF(D42&gt;0,P42/D42*100,"-")</f>
        <v>66.638228564780704</v>
      </c>
      <c r="U42" s="87">
        <v>935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2">
    <sortCondition ref="A8:A42"/>
    <sortCondition ref="B8:B42"/>
    <sortCondition ref="C8:C4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群馬県</v>
      </c>
      <c r="B7" s="90" t="str">
        <f>水洗化人口等!B7</f>
        <v>10000</v>
      </c>
      <c r="C7" s="89" t="s">
        <v>199</v>
      </c>
      <c r="D7" s="91">
        <f>SUM(E7,+H7,+K7)</f>
        <v>473116</v>
      </c>
      <c r="E7" s="91">
        <f>SUM(F7:G7)</f>
        <v>8294</v>
      </c>
      <c r="F7" s="91">
        <f>SUM(F$8:F$207)</f>
        <v>1227</v>
      </c>
      <c r="G7" s="91">
        <f>SUM(G$8:G$207)</f>
        <v>7067</v>
      </c>
      <c r="H7" s="91">
        <f>SUM(I7:J7)</f>
        <v>21394</v>
      </c>
      <c r="I7" s="91">
        <f>SUM(I$8:I$207)</f>
        <v>3001</v>
      </c>
      <c r="J7" s="91">
        <f>SUM(J$8:J$207)</f>
        <v>18393</v>
      </c>
      <c r="K7" s="91">
        <f>SUM(L7:M7)</f>
        <v>443428</v>
      </c>
      <c r="L7" s="91">
        <f>SUM(L$8:L$207)</f>
        <v>42376</v>
      </c>
      <c r="M7" s="91">
        <f>SUM(M$8:M$207)</f>
        <v>401052</v>
      </c>
      <c r="N7" s="91">
        <f>SUM(O7,+V7,+AC7)</f>
        <v>473139</v>
      </c>
      <c r="O7" s="91">
        <f>SUM(P7:U7)</f>
        <v>46604</v>
      </c>
      <c r="P7" s="91">
        <f t="shared" ref="P7:U7" si="0">SUM(P$8:P$207)</f>
        <v>44798</v>
      </c>
      <c r="Q7" s="91">
        <f t="shared" si="0"/>
        <v>0</v>
      </c>
      <c r="R7" s="91">
        <f t="shared" si="0"/>
        <v>0</v>
      </c>
      <c r="S7" s="91">
        <f t="shared" si="0"/>
        <v>1806</v>
      </c>
      <c r="T7" s="91">
        <f t="shared" si="0"/>
        <v>0</v>
      </c>
      <c r="U7" s="91">
        <f t="shared" si="0"/>
        <v>0</v>
      </c>
      <c r="V7" s="91">
        <f>SUM(W7:AB7)</f>
        <v>426512</v>
      </c>
      <c r="W7" s="91">
        <f t="shared" ref="W7:AB7" si="1">SUM(W$8:W$207)</f>
        <v>392966</v>
      </c>
      <c r="X7" s="91">
        <f t="shared" si="1"/>
        <v>4858</v>
      </c>
      <c r="Y7" s="91">
        <f t="shared" si="1"/>
        <v>0</v>
      </c>
      <c r="Z7" s="91">
        <f t="shared" si="1"/>
        <v>18165</v>
      </c>
      <c r="AA7" s="91">
        <f t="shared" si="1"/>
        <v>0</v>
      </c>
      <c r="AB7" s="91">
        <f t="shared" si="1"/>
        <v>10523</v>
      </c>
      <c r="AC7" s="91">
        <f>SUM(AD7:AE7)</f>
        <v>23</v>
      </c>
      <c r="AD7" s="91">
        <f>SUM(AD$8:AD$207)</f>
        <v>23</v>
      </c>
      <c r="AE7" s="91">
        <f>SUM(AE$8:AE$207)</f>
        <v>0</v>
      </c>
      <c r="AF7" s="91">
        <f>SUM(AG7:AI7)</f>
        <v>4100</v>
      </c>
      <c r="AG7" s="91">
        <f>SUM(AG$8:AG$207)</f>
        <v>4100</v>
      </c>
      <c r="AH7" s="91">
        <f>SUM(AH$8:AH$207)</f>
        <v>0</v>
      </c>
      <c r="AI7" s="91">
        <f>SUM(AI$8:AI$207)</f>
        <v>0</v>
      </c>
      <c r="AJ7" s="91">
        <f>SUM(AK7:AS7)</f>
        <v>4932</v>
      </c>
      <c r="AK7" s="91">
        <f t="shared" ref="AK7:AS7" si="2">SUM(AK$8:AK$207)</f>
        <v>833</v>
      </c>
      <c r="AL7" s="91">
        <f t="shared" si="2"/>
        <v>327</v>
      </c>
      <c r="AM7" s="91">
        <f t="shared" si="2"/>
        <v>1858</v>
      </c>
      <c r="AN7" s="91">
        <f t="shared" si="2"/>
        <v>1261</v>
      </c>
      <c r="AO7" s="91">
        <f t="shared" si="2"/>
        <v>0</v>
      </c>
      <c r="AP7" s="91">
        <f t="shared" si="2"/>
        <v>378</v>
      </c>
      <c r="AQ7" s="91">
        <f t="shared" si="2"/>
        <v>10</v>
      </c>
      <c r="AR7" s="91">
        <f t="shared" si="2"/>
        <v>92</v>
      </c>
      <c r="AS7" s="91">
        <f t="shared" si="2"/>
        <v>173</v>
      </c>
      <c r="AT7" s="91">
        <f>SUM(AU7:AY7)</f>
        <v>453</v>
      </c>
      <c r="AU7" s="91">
        <f>SUM(AU$8:AU$207)</f>
        <v>328</v>
      </c>
      <c r="AV7" s="91">
        <f>SUM(AV$8:AV$207)</f>
        <v>0</v>
      </c>
      <c r="AW7" s="91">
        <f>SUM(AW$8:AW$207)</f>
        <v>125</v>
      </c>
      <c r="AX7" s="91">
        <f>SUM(AX$8:AX$207)</f>
        <v>0</v>
      </c>
      <c r="AY7" s="91">
        <f>SUM(AY$8:AY$207)</f>
        <v>0</v>
      </c>
      <c r="AZ7" s="91">
        <f>SUM(BA7:BC7)</f>
        <v>1177</v>
      </c>
      <c r="BA7" s="91">
        <f>SUM(BA$8:BA$207)</f>
        <v>790</v>
      </c>
      <c r="BB7" s="91">
        <f>SUM(BB$8:BB$207)</f>
        <v>387</v>
      </c>
      <c r="BC7" s="91">
        <f>SUM(BC$8:BC$207)</f>
        <v>0</v>
      </c>
    </row>
    <row r="8" spans="1:55" ht="13.5" customHeight="1">
      <c r="A8" s="98" t="s">
        <v>44</v>
      </c>
      <c r="B8" s="96" t="s">
        <v>260</v>
      </c>
      <c r="C8" s="85" t="s">
        <v>261</v>
      </c>
      <c r="D8" s="87">
        <f>SUM(E8,+H8,+K8)</f>
        <v>33763</v>
      </c>
      <c r="E8" s="87">
        <f>SUM(F8:G8)</f>
        <v>238</v>
      </c>
      <c r="F8" s="87">
        <v>40</v>
      </c>
      <c r="G8" s="87">
        <v>198</v>
      </c>
      <c r="H8" s="87">
        <f>SUM(I8:J8)</f>
        <v>0</v>
      </c>
      <c r="I8" s="87">
        <v>0</v>
      </c>
      <c r="J8" s="87">
        <v>0</v>
      </c>
      <c r="K8" s="87">
        <f>SUM(L8:M8)</f>
        <v>33525</v>
      </c>
      <c r="L8" s="87">
        <v>3387</v>
      </c>
      <c r="M8" s="87">
        <v>30138</v>
      </c>
      <c r="N8" s="87">
        <f>SUM(O8,+V8,+AC8)</f>
        <v>33763</v>
      </c>
      <c r="O8" s="87">
        <f>SUM(P8:U8)</f>
        <v>3427</v>
      </c>
      <c r="P8" s="87">
        <v>3427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30336</v>
      </c>
      <c r="W8" s="87">
        <v>30138</v>
      </c>
      <c r="X8" s="87">
        <v>0</v>
      </c>
      <c r="Y8" s="87">
        <v>0</v>
      </c>
      <c r="Z8" s="87">
        <v>177</v>
      </c>
      <c r="AA8" s="87">
        <v>0</v>
      </c>
      <c r="AB8" s="87">
        <v>21</v>
      </c>
      <c r="AC8" s="87">
        <f>SUM(AD8:AE8)</f>
        <v>0</v>
      </c>
      <c r="AD8" s="87">
        <v>0</v>
      </c>
      <c r="AE8" s="87">
        <v>0</v>
      </c>
      <c r="AF8" s="87">
        <f>SUM(AG8:AI8)</f>
        <v>452</v>
      </c>
      <c r="AG8" s="87">
        <v>452</v>
      </c>
      <c r="AH8" s="87">
        <v>0</v>
      </c>
      <c r="AI8" s="87">
        <v>0</v>
      </c>
      <c r="AJ8" s="87">
        <f>SUM(AK8:AS8)</f>
        <v>452</v>
      </c>
      <c r="AK8" s="87">
        <v>0</v>
      </c>
      <c r="AL8" s="87">
        <v>0</v>
      </c>
      <c r="AM8" s="87">
        <v>12</v>
      </c>
      <c r="AN8" s="87">
        <v>0</v>
      </c>
      <c r="AO8" s="87">
        <v>0</v>
      </c>
      <c r="AP8" s="87">
        <v>378</v>
      </c>
      <c r="AQ8" s="87">
        <v>0</v>
      </c>
      <c r="AR8" s="87">
        <v>0</v>
      </c>
      <c r="AS8" s="87">
        <v>62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324</v>
      </c>
      <c r="BA8" s="87">
        <v>324</v>
      </c>
      <c r="BB8" s="87">
        <v>0</v>
      </c>
      <c r="BC8" s="87">
        <v>0</v>
      </c>
    </row>
    <row r="9" spans="1:55" ht="13.5" customHeight="1">
      <c r="A9" s="98" t="s">
        <v>44</v>
      </c>
      <c r="B9" s="96" t="s">
        <v>264</v>
      </c>
      <c r="C9" s="85" t="s">
        <v>265</v>
      </c>
      <c r="D9" s="87">
        <f>SUM(E9,+H9,+K9)</f>
        <v>54807</v>
      </c>
      <c r="E9" s="87">
        <f>SUM(F9:G9)</f>
        <v>0</v>
      </c>
      <c r="F9" s="87">
        <v>0</v>
      </c>
      <c r="G9" s="87">
        <v>0</v>
      </c>
      <c r="H9" s="87">
        <f>SUM(I9:J9)</f>
        <v>1200</v>
      </c>
      <c r="I9" s="87">
        <v>1200</v>
      </c>
      <c r="J9" s="87">
        <v>0</v>
      </c>
      <c r="K9" s="87">
        <f>SUM(L9:M9)</f>
        <v>53607</v>
      </c>
      <c r="L9" s="87">
        <v>1696</v>
      </c>
      <c r="M9" s="87">
        <v>51911</v>
      </c>
      <c r="N9" s="87">
        <f>SUM(O9,+V9,+AC9)</f>
        <v>54807</v>
      </c>
      <c r="O9" s="87">
        <f>SUM(P9:U9)</f>
        <v>2896</v>
      </c>
      <c r="P9" s="87">
        <v>2896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51911</v>
      </c>
      <c r="W9" s="87">
        <v>51911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123</v>
      </c>
      <c r="AG9" s="87">
        <v>123</v>
      </c>
      <c r="AH9" s="87">
        <v>0</v>
      </c>
      <c r="AI9" s="87">
        <v>0</v>
      </c>
      <c r="AJ9" s="87">
        <f>SUM(AK9:AS9)</f>
        <v>338</v>
      </c>
      <c r="AK9" s="87">
        <v>0</v>
      </c>
      <c r="AL9" s="87">
        <v>327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11</v>
      </c>
      <c r="AS9" s="87">
        <v>0</v>
      </c>
      <c r="AT9" s="87">
        <f>SUM(AU9:AY9)</f>
        <v>112</v>
      </c>
      <c r="AU9" s="87">
        <v>112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327</v>
      </c>
      <c r="BA9" s="87">
        <v>327</v>
      </c>
      <c r="BB9" s="87">
        <v>0</v>
      </c>
      <c r="BC9" s="87">
        <v>0</v>
      </c>
    </row>
    <row r="10" spans="1:55" ht="13.5" customHeight="1">
      <c r="A10" s="98" t="s">
        <v>44</v>
      </c>
      <c r="B10" s="96" t="s">
        <v>266</v>
      </c>
      <c r="C10" s="85" t="s">
        <v>267</v>
      </c>
      <c r="D10" s="87">
        <f>SUM(E10,+H10,+K10)</f>
        <v>12257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12257</v>
      </c>
      <c r="L10" s="87">
        <v>4689</v>
      </c>
      <c r="M10" s="87">
        <v>7568</v>
      </c>
      <c r="N10" s="87">
        <f>SUM(O10,+V10,+AC10)</f>
        <v>12257</v>
      </c>
      <c r="O10" s="87">
        <f>SUM(P10:U10)</f>
        <v>4689</v>
      </c>
      <c r="P10" s="87">
        <v>4689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7568</v>
      </c>
      <c r="W10" s="87">
        <v>7390</v>
      </c>
      <c r="X10" s="87">
        <v>0</v>
      </c>
      <c r="Y10" s="87">
        <v>0</v>
      </c>
      <c r="Z10" s="87">
        <v>178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22</v>
      </c>
      <c r="AG10" s="87">
        <v>22</v>
      </c>
      <c r="AH10" s="87">
        <v>0</v>
      </c>
      <c r="AI10" s="87">
        <v>0</v>
      </c>
      <c r="AJ10" s="87">
        <f>SUM(AK10:AS10)</f>
        <v>161</v>
      </c>
      <c r="AK10" s="87">
        <v>161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22</v>
      </c>
      <c r="AU10" s="87">
        <v>22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44</v>
      </c>
      <c r="B11" s="96" t="s">
        <v>268</v>
      </c>
      <c r="C11" s="85" t="s">
        <v>269</v>
      </c>
      <c r="D11" s="87">
        <f>SUM(E11,+H11,+K11)</f>
        <v>63343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63343</v>
      </c>
      <c r="L11" s="87">
        <v>5872</v>
      </c>
      <c r="M11" s="87">
        <v>57471</v>
      </c>
      <c r="N11" s="87">
        <f>SUM(O11,+V11,+AC11)</f>
        <v>63343</v>
      </c>
      <c r="O11" s="87">
        <f>SUM(P11:U11)</f>
        <v>5872</v>
      </c>
      <c r="P11" s="87">
        <v>4306</v>
      </c>
      <c r="Q11" s="87">
        <v>0</v>
      </c>
      <c r="R11" s="87">
        <v>0</v>
      </c>
      <c r="S11" s="87">
        <v>1566</v>
      </c>
      <c r="T11" s="87">
        <v>0</v>
      </c>
      <c r="U11" s="87">
        <v>0</v>
      </c>
      <c r="V11" s="87">
        <f>SUM(W11:AB11)</f>
        <v>57471</v>
      </c>
      <c r="W11" s="87">
        <v>42143</v>
      </c>
      <c r="X11" s="87">
        <v>0</v>
      </c>
      <c r="Y11" s="87">
        <v>0</v>
      </c>
      <c r="Z11" s="87">
        <v>15328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71</v>
      </c>
      <c r="AG11" s="87">
        <v>71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71</v>
      </c>
      <c r="AU11" s="87">
        <v>71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44</v>
      </c>
      <c r="B12" s="96" t="s">
        <v>270</v>
      </c>
      <c r="C12" s="85" t="s">
        <v>271</v>
      </c>
      <c r="D12" s="87">
        <f>SUM(E12,+H12,+K12)</f>
        <v>65861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65861</v>
      </c>
      <c r="L12" s="87">
        <v>4183</v>
      </c>
      <c r="M12" s="87">
        <v>61678</v>
      </c>
      <c r="N12" s="87">
        <f>SUM(O12,+V12,+AC12)</f>
        <v>65861</v>
      </c>
      <c r="O12" s="87">
        <f>SUM(P12:U12)</f>
        <v>4183</v>
      </c>
      <c r="P12" s="87">
        <v>4183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61678</v>
      </c>
      <c r="W12" s="87">
        <v>61678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81</v>
      </c>
      <c r="AG12" s="87">
        <v>81</v>
      </c>
      <c r="AH12" s="87">
        <v>0</v>
      </c>
      <c r="AI12" s="87">
        <v>0</v>
      </c>
      <c r="AJ12" s="87">
        <f>SUM(AK12:AS12)</f>
        <v>81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81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44</v>
      </c>
      <c r="B13" s="96" t="s">
        <v>272</v>
      </c>
      <c r="C13" s="85" t="s">
        <v>273</v>
      </c>
      <c r="D13" s="87">
        <f>SUM(E13,+H13,+K13)</f>
        <v>11894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11894</v>
      </c>
      <c r="L13" s="87">
        <v>1679</v>
      </c>
      <c r="M13" s="87">
        <v>10215</v>
      </c>
      <c r="N13" s="87">
        <f>SUM(O13,+V13,+AC13)</f>
        <v>11894</v>
      </c>
      <c r="O13" s="87">
        <f>SUM(P13:U13)</f>
        <v>1679</v>
      </c>
      <c r="P13" s="87">
        <v>1679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10215</v>
      </c>
      <c r="W13" s="87">
        <v>10215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26</v>
      </c>
      <c r="AG13" s="87">
        <v>26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26</v>
      </c>
      <c r="AU13" s="87">
        <v>26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44</v>
      </c>
      <c r="B14" s="96" t="s">
        <v>274</v>
      </c>
      <c r="C14" s="85" t="s">
        <v>275</v>
      </c>
      <c r="D14" s="87">
        <f>SUM(E14,+H14,+K14)</f>
        <v>14833</v>
      </c>
      <c r="E14" s="87">
        <f>SUM(F14:G14)</f>
        <v>0</v>
      </c>
      <c r="F14" s="87">
        <v>0</v>
      </c>
      <c r="G14" s="87">
        <v>0</v>
      </c>
      <c r="H14" s="87">
        <f>SUM(I14:J14)</f>
        <v>1033</v>
      </c>
      <c r="I14" s="87">
        <v>1033</v>
      </c>
      <c r="J14" s="87">
        <v>0</v>
      </c>
      <c r="K14" s="87">
        <f>SUM(L14:M14)</f>
        <v>13800</v>
      </c>
      <c r="L14" s="87">
        <v>0</v>
      </c>
      <c r="M14" s="87">
        <v>13800</v>
      </c>
      <c r="N14" s="87">
        <f>SUM(O14,+V14,+AC14)</f>
        <v>14833</v>
      </c>
      <c r="O14" s="87">
        <f>SUM(P14:U14)</f>
        <v>1033</v>
      </c>
      <c r="P14" s="87">
        <v>1033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13800</v>
      </c>
      <c r="W14" s="87">
        <v>13800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593</v>
      </c>
      <c r="AG14" s="87">
        <v>593</v>
      </c>
      <c r="AH14" s="87">
        <v>0</v>
      </c>
      <c r="AI14" s="87">
        <v>0</v>
      </c>
      <c r="AJ14" s="87">
        <f>SUM(AK14:AS14)</f>
        <v>593</v>
      </c>
      <c r="AK14" s="87">
        <v>0</v>
      </c>
      <c r="AL14" s="87">
        <v>0</v>
      </c>
      <c r="AM14" s="87">
        <v>0</v>
      </c>
      <c r="AN14" s="87">
        <v>581</v>
      </c>
      <c r="AO14" s="87">
        <v>0</v>
      </c>
      <c r="AP14" s="87">
        <v>0</v>
      </c>
      <c r="AQ14" s="87">
        <v>0</v>
      </c>
      <c r="AR14" s="87">
        <v>0</v>
      </c>
      <c r="AS14" s="87">
        <v>12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44</v>
      </c>
      <c r="B15" s="96" t="s">
        <v>276</v>
      </c>
      <c r="C15" s="85" t="s">
        <v>277</v>
      </c>
      <c r="D15" s="87">
        <f>SUM(E15,+H15,+K15)</f>
        <v>30200</v>
      </c>
      <c r="E15" s="87">
        <f>SUM(F15:G15)</f>
        <v>0</v>
      </c>
      <c r="F15" s="87">
        <v>0</v>
      </c>
      <c r="G15" s="87">
        <v>0</v>
      </c>
      <c r="H15" s="87">
        <f>SUM(I15:J15)</f>
        <v>15911</v>
      </c>
      <c r="I15" s="87">
        <v>0</v>
      </c>
      <c r="J15" s="87">
        <v>15911</v>
      </c>
      <c r="K15" s="87">
        <f>SUM(L15:M15)</f>
        <v>14289</v>
      </c>
      <c r="L15" s="87">
        <v>1523</v>
      </c>
      <c r="M15" s="87">
        <v>12766</v>
      </c>
      <c r="N15" s="87">
        <f>SUM(O15,+V15,+AC15)</f>
        <v>30200</v>
      </c>
      <c r="O15" s="87">
        <f>SUM(P15:U15)</f>
        <v>1523</v>
      </c>
      <c r="P15" s="87">
        <v>1523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28677</v>
      </c>
      <c r="W15" s="87">
        <v>13317</v>
      </c>
      <c r="X15" s="87">
        <v>4858</v>
      </c>
      <c r="Y15" s="87">
        <v>0</v>
      </c>
      <c r="Z15" s="87">
        <v>0</v>
      </c>
      <c r="AA15" s="87">
        <v>0</v>
      </c>
      <c r="AB15" s="87">
        <v>10502</v>
      </c>
      <c r="AC15" s="87">
        <f>SUM(AD15:AE15)</f>
        <v>0</v>
      </c>
      <c r="AD15" s="87">
        <v>0</v>
      </c>
      <c r="AE15" s="87">
        <v>0</v>
      </c>
      <c r="AF15" s="87">
        <f>SUM(AG15:AI15)</f>
        <v>22</v>
      </c>
      <c r="AG15" s="87">
        <v>22</v>
      </c>
      <c r="AH15" s="87">
        <v>0</v>
      </c>
      <c r="AI15" s="87">
        <v>0</v>
      </c>
      <c r="AJ15" s="87">
        <f>SUM(AK15:AS15)</f>
        <v>22</v>
      </c>
      <c r="AK15" s="87">
        <v>0</v>
      </c>
      <c r="AL15" s="87">
        <v>0</v>
      </c>
      <c r="AM15" s="87">
        <v>22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387</v>
      </c>
      <c r="BA15" s="87">
        <v>0</v>
      </c>
      <c r="BB15" s="87">
        <v>387</v>
      </c>
      <c r="BC15" s="87">
        <v>0</v>
      </c>
    </row>
    <row r="16" spans="1:55" ht="13.5" customHeight="1">
      <c r="A16" s="98" t="s">
        <v>44</v>
      </c>
      <c r="B16" s="96" t="s">
        <v>278</v>
      </c>
      <c r="C16" s="85" t="s">
        <v>279</v>
      </c>
      <c r="D16" s="87">
        <f>SUM(E16,+H16,+K16)</f>
        <v>21871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21871</v>
      </c>
      <c r="L16" s="87">
        <v>1525</v>
      </c>
      <c r="M16" s="87">
        <v>20346</v>
      </c>
      <c r="N16" s="87">
        <f>SUM(O16,+V16,+AC16)</f>
        <v>21871</v>
      </c>
      <c r="O16" s="87">
        <f>SUM(P16:U16)</f>
        <v>1525</v>
      </c>
      <c r="P16" s="87">
        <v>1525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20346</v>
      </c>
      <c r="W16" s="87">
        <v>20346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44</v>
      </c>
      <c r="AG16" s="87">
        <v>44</v>
      </c>
      <c r="AH16" s="87">
        <v>0</v>
      </c>
      <c r="AI16" s="87">
        <v>0</v>
      </c>
      <c r="AJ16" s="87">
        <f>SUM(AK16:AS16)</f>
        <v>44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44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44</v>
      </c>
      <c r="B17" s="96" t="s">
        <v>280</v>
      </c>
      <c r="C17" s="85" t="s">
        <v>281</v>
      </c>
      <c r="D17" s="87">
        <f>SUM(E17,+H17,+K17)</f>
        <v>16198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16198</v>
      </c>
      <c r="L17" s="87">
        <v>1523</v>
      </c>
      <c r="M17" s="87">
        <v>14675</v>
      </c>
      <c r="N17" s="87">
        <f>SUM(O17,+V17,+AC17)</f>
        <v>16201</v>
      </c>
      <c r="O17" s="87">
        <f>SUM(P17:U17)</f>
        <v>1523</v>
      </c>
      <c r="P17" s="87">
        <v>1523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14675</v>
      </c>
      <c r="W17" s="87">
        <v>14675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3</v>
      </c>
      <c r="AD17" s="87">
        <v>3</v>
      </c>
      <c r="AE17" s="87">
        <v>0</v>
      </c>
      <c r="AF17" s="87">
        <f>SUM(AG17:AI17)</f>
        <v>21</v>
      </c>
      <c r="AG17" s="87">
        <v>21</v>
      </c>
      <c r="AH17" s="87">
        <v>0</v>
      </c>
      <c r="AI17" s="87">
        <v>0</v>
      </c>
      <c r="AJ17" s="87">
        <f>SUM(AK17:AS17)</f>
        <v>672</v>
      </c>
      <c r="AK17" s="87">
        <v>672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21</v>
      </c>
      <c r="AU17" s="87">
        <v>21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44</v>
      </c>
      <c r="B18" s="96" t="s">
        <v>282</v>
      </c>
      <c r="C18" s="85" t="s">
        <v>283</v>
      </c>
      <c r="D18" s="87">
        <f>SUM(E18,+H18,+K18)</f>
        <v>29127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29127</v>
      </c>
      <c r="L18" s="87">
        <v>2596</v>
      </c>
      <c r="M18" s="87">
        <v>26531</v>
      </c>
      <c r="N18" s="87">
        <f>SUM(O18,+V18,+AC18)</f>
        <v>29127</v>
      </c>
      <c r="O18" s="87">
        <f>SUM(P18:U18)</f>
        <v>2596</v>
      </c>
      <c r="P18" s="87">
        <v>2596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26531</v>
      </c>
      <c r="W18" s="87">
        <v>26531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1414</v>
      </c>
      <c r="AG18" s="87">
        <v>1414</v>
      </c>
      <c r="AH18" s="87">
        <v>0</v>
      </c>
      <c r="AI18" s="87">
        <v>0</v>
      </c>
      <c r="AJ18" s="87">
        <f>SUM(AK18:AS18)</f>
        <v>1414</v>
      </c>
      <c r="AK18" s="87">
        <v>0</v>
      </c>
      <c r="AL18" s="87">
        <v>0</v>
      </c>
      <c r="AM18" s="87">
        <v>1414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125</v>
      </c>
      <c r="AU18" s="87">
        <v>0</v>
      </c>
      <c r="AV18" s="87">
        <v>0</v>
      </c>
      <c r="AW18" s="87">
        <v>125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44</v>
      </c>
      <c r="B19" s="96" t="s">
        <v>284</v>
      </c>
      <c r="C19" s="85" t="s">
        <v>285</v>
      </c>
      <c r="D19" s="87">
        <f>SUM(E19,+H19,+K19)</f>
        <v>22853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22853</v>
      </c>
      <c r="L19" s="87">
        <v>6223</v>
      </c>
      <c r="M19" s="87">
        <v>16630</v>
      </c>
      <c r="N19" s="87">
        <f>SUM(O19,+V19,+AC19)</f>
        <v>22853</v>
      </c>
      <c r="O19" s="87">
        <f>SUM(P19:U19)</f>
        <v>6223</v>
      </c>
      <c r="P19" s="87">
        <v>6223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16630</v>
      </c>
      <c r="W19" s="87">
        <v>16630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44</v>
      </c>
      <c r="B20" s="96" t="s">
        <v>286</v>
      </c>
      <c r="C20" s="85" t="s">
        <v>287</v>
      </c>
      <c r="D20" s="87">
        <f>SUM(E20,+H20,+K20)</f>
        <v>2141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2141</v>
      </c>
      <c r="L20" s="87">
        <v>158</v>
      </c>
      <c r="M20" s="87">
        <v>1983</v>
      </c>
      <c r="N20" s="87">
        <f>SUM(O20,+V20,+AC20)</f>
        <v>2141</v>
      </c>
      <c r="O20" s="87">
        <f>SUM(P20:U20)</f>
        <v>158</v>
      </c>
      <c r="P20" s="87">
        <v>158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1983</v>
      </c>
      <c r="W20" s="87">
        <v>1983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</v>
      </c>
      <c r="AG20" s="87">
        <v>3</v>
      </c>
      <c r="AH20" s="87">
        <v>0</v>
      </c>
      <c r="AI20" s="87">
        <v>0</v>
      </c>
      <c r="AJ20" s="87">
        <f>SUM(AK20:AS20)</f>
        <v>3</v>
      </c>
      <c r="AK20" s="87">
        <v>0</v>
      </c>
      <c r="AL20" s="87">
        <v>0</v>
      </c>
      <c r="AM20" s="87">
        <v>3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44</v>
      </c>
      <c r="B21" s="96" t="s">
        <v>288</v>
      </c>
      <c r="C21" s="85" t="s">
        <v>289</v>
      </c>
      <c r="D21" s="87">
        <f>SUM(E21,+H21,+K21)</f>
        <v>4270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4270</v>
      </c>
      <c r="L21" s="87">
        <v>304</v>
      </c>
      <c r="M21" s="87">
        <v>3966</v>
      </c>
      <c r="N21" s="87">
        <f>SUM(O21,+V21,+AC21)</f>
        <v>4270</v>
      </c>
      <c r="O21" s="87">
        <f>SUM(P21:U21)</f>
        <v>304</v>
      </c>
      <c r="P21" s="87">
        <v>304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3966</v>
      </c>
      <c r="W21" s="87">
        <v>3966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7</v>
      </c>
      <c r="AG21" s="87">
        <v>7</v>
      </c>
      <c r="AH21" s="87">
        <v>0</v>
      </c>
      <c r="AI21" s="87">
        <v>0</v>
      </c>
      <c r="AJ21" s="87">
        <f>SUM(AK21:AS21)</f>
        <v>7</v>
      </c>
      <c r="AK21" s="87">
        <v>0</v>
      </c>
      <c r="AL21" s="87">
        <v>0</v>
      </c>
      <c r="AM21" s="87">
        <v>7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44</v>
      </c>
      <c r="B22" s="96" t="s">
        <v>290</v>
      </c>
      <c r="C22" s="85" t="s">
        <v>291</v>
      </c>
      <c r="D22" s="87">
        <f>SUM(E22,+H22,+K22)</f>
        <v>510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510</v>
      </c>
      <c r="L22" s="87">
        <v>60</v>
      </c>
      <c r="M22" s="87">
        <v>450</v>
      </c>
      <c r="N22" s="87">
        <f>SUM(O22,+V22,+AC22)</f>
        <v>510</v>
      </c>
      <c r="O22" s="87">
        <f>SUM(P22:U22)</f>
        <v>60</v>
      </c>
      <c r="P22" s="87">
        <v>60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450</v>
      </c>
      <c r="W22" s="87">
        <v>450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44</v>
      </c>
      <c r="B23" s="96" t="s">
        <v>292</v>
      </c>
      <c r="C23" s="85" t="s">
        <v>293</v>
      </c>
      <c r="D23" s="87">
        <f>SUM(E23,+H23,+K23)</f>
        <v>1301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1301</v>
      </c>
      <c r="L23" s="87">
        <v>355</v>
      </c>
      <c r="M23" s="87">
        <v>946</v>
      </c>
      <c r="N23" s="87">
        <f>SUM(O23,+V23,+AC23)</f>
        <v>1301</v>
      </c>
      <c r="O23" s="87">
        <f>SUM(P23:U23)</f>
        <v>355</v>
      </c>
      <c r="P23" s="87">
        <v>355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946</v>
      </c>
      <c r="W23" s="87">
        <v>946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</v>
      </c>
      <c r="AG23" s="87">
        <v>3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3</v>
      </c>
      <c r="AU23" s="87">
        <v>3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75</v>
      </c>
      <c r="BA23" s="87">
        <v>75</v>
      </c>
      <c r="BB23" s="87">
        <v>0</v>
      </c>
      <c r="BC23" s="87">
        <v>0</v>
      </c>
    </row>
    <row r="24" spans="1:55" ht="13.5" customHeight="1">
      <c r="A24" s="98" t="s">
        <v>44</v>
      </c>
      <c r="B24" s="96" t="s">
        <v>294</v>
      </c>
      <c r="C24" s="85" t="s">
        <v>295</v>
      </c>
      <c r="D24" s="87">
        <f>SUM(E24,+H24,+K24)</f>
        <v>6487</v>
      </c>
      <c r="E24" s="87">
        <f>SUM(F24:G24)</f>
        <v>6487</v>
      </c>
      <c r="F24" s="87">
        <v>857</v>
      </c>
      <c r="G24" s="87">
        <v>5630</v>
      </c>
      <c r="H24" s="87">
        <f>SUM(I24:J24)</f>
        <v>0</v>
      </c>
      <c r="I24" s="87">
        <v>0</v>
      </c>
      <c r="J24" s="87">
        <v>0</v>
      </c>
      <c r="K24" s="87">
        <f>SUM(L24:M24)</f>
        <v>0</v>
      </c>
      <c r="L24" s="87">
        <v>0</v>
      </c>
      <c r="M24" s="87">
        <v>0</v>
      </c>
      <c r="N24" s="87">
        <f>SUM(O24,+V24,+AC24)</f>
        <v>6507</v>
      </c>
      <c r="O24" s="87">
        <f>SUM(P24:U24)</f>
        <v>857</v>
      </c>
      <c r="P24" s="87">
        <v>857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5630</v>
      </c>
      <c r="W24" s="87">
        <v>5630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20</v>
      </c>
      <c r="AD24" s="87">
        <v>20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44</v>
      </c>
      <c r="B25" s="96" t="s">
        <v>296</v>
      </c>
      <c r="C25" s="85" t="s">
        <v>297</v>
      </c>
      <c r="D25" s="87">
        <f>SUM(E25,+H25,+K25)</f>
        <v>1569</v>
      </c>
      <c r="E25" s="87">
        <f>SUM(F25:G25)</f>
        <v>1569</v>
      </c>
      <c r="F25" s="87">
        <v>330</v>
      </c>
      <c r="G25" s="87">
        <v>1239</v>
      </c>
      <c r="H25" s="87">
        <f>SUM(I25:J25)</f>
        <v>0</v>
      </c>
      <c r="I25" s="87">
        <v>0</v>
      </c>
      <c r="J25" s="87">
        <v>0</v>
      </c>
      <c r="K25" s="87">
        <f>SUM(L25:M25)</f>
        <v>0</v>
      </c>
      <c r="L25" s="87">
        <v>0</v>
      </c>
      <c r="M25" s="87">
        <v>0</v>
      </c>
      <c r="N25" s="87">
        <f>SUM(O25,+V25,+AC25)</f>
        <v>1569</v>
      </c>
      <c r="O25" s="87">
        <f>SUM(P25:U25)</f>
        <v>330</v>
      </c>
      <c r="P25" s="87">
        <v>330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1239</v>
      </c>
      <c r="W25" s="87">
        <v>1239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44</v>
      </c>
      <c r="B26" s="96" t="s">
        <v>298</v>
      </c>
      <c r="C26" s="85" t="s">
        <v>299</v>
      </c>
      <c r="D26" s="87">
        <f>SUM(E26,+H26,+K26)</f>
        <v>1117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1117</v>
      </c>
      <c r="L26" s="87">
        <v>290</v>
      </c>
      <c r="M26" s="87">
        <v>827</v>
      </c>
      <c r="N26" s="87">
        <f>SUM(O26,+V26,+AC26)</f>
        <v>1117</v>
      </c>
      <c r="O26" s="87">
        <f>SUM(P26:U26)</f>
        <v>290</v>
      </c>
      <c r="P26" s="87">
        <v>290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827</v>
      </c>
      <c r="W26" s="87">
        <v>827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8</v>
      </c>
      <c r="AG26" s="87">
        <v>8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8</v>
      </c>
      <c r="AU26" s="87">
        <v>8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44</v>
      </c>
      <c r="B27" s="96" t="s">
        <v>300</v>
      </c>
      <c r="C27" s="85" t="s">
        <v>301</v>
      </c>
      <c r="D27" s="87">
        <f>SUM(E27,+H27,+K27)</f>
        <v>2968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2968</v>
      </c>
      <c r="L27" s="87">
        <v>474</v>
      </c>
      <c r="M27" s="87">
        <v>2494</v>
      </c>
      <c r="N27" s="87">
        <f>SUM(O27,+V27,+AC27)</f>
        <v>2968</v>
      </c>
      <c r="O27" s="87">
        <f>SUM(P27:U27)</f>
        <v>474</v>
      </c>
      <c r="P27" s="87">
        <v>474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2494</v>
      </c>
      <c r="W27" s="87">
        <v>2494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101</v>
      </c>
      <c r="AG27" s="87">
        <v>101</v>
      </c>
      <c r="AH27" s="87">
        <v>0</v>
      </c>
      <c r="AI27" s="87">
        <v>0</v>
      </c>
      <c r="AJ27" s="87">
        <f>SUM(AK27:AS27)</f>
        <v>101</v>
      </c>
      <c r="AK27" s="87">
        <v>0</v>
      </c>
      <c r="AL27" s="87">
        <v>0</v>
      </c>
      <c r="AM27" s="87">
        <v>101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44</v>
      </c>
      <c r="B28" s="96" t="s">
        <v>302</v>
      </c>
      <c r="C28" s="85" t="s">
        <v>303</v>
      </c>
      <c r="D28" s="87">
        <f>SUM(E28,+H28,+K28)</f>
        <v>2620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2620</v>
      </c>
      <c r="L28" s="87">
        <v>289</v>
      </c>
      <c r="M28" s="87">
        <v>2331</v>
      </c>
      <c r="N28" s="87">
        <f>SUM(O28,+V28,+AC28)</f>
        <v>2620</v>
      </c>
      <c r="O28" s="87">
        <f>SUM(P28:U28)</f>
        <v>289</v>
      </c>
      <c r="P28" s="87">
        <v>289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2331</v>
      </c>
      <c r="W28" s="87">
        <v>2331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4</v>
      </c>
      <c r="AG28" s="87">
        <v>4</v>
      </c>
      <c r="AH28" s="87">
        <v>0</v>
      </c>
      <c r="AI28" s="87">
        <v>0</v>
      </c>
      <c r="AJ28" s="87">
        <f>SUM(AK28:AS28)</f>
        <v>4</v>
      </c>
      <c r="AK28" s="87">
        <v>0</v>
      </c>
      <c r="AL28" s="87">
        <v>0</v>
      </c>
      <c r="AM28" s="87">
        <v>1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3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17</v>
      </c>
      <c r="BA28" s="87">
        <v>17</v>
      </c>
      <c r="BB28" s="87">
        <v>0</v>
      </c>
      <c r="BC28" s="87">
        <v>0</v>
      </c>
    </row>
    <row r="29" spans="1:55" ht="13.5" customHeight="1">
      <c r="A29" s="98" t="s">
        <v>44</v>
      </c>
      <c r="B29" s="96" t="s">
        <v>304</v>
      </c>
      <c r="C29" s="85" t="s">
        <v>305</v>
      </c>
      <c r="D29" s="87">
        <f>SUM(E29,+H29,+K29)</f>
        <v>5839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5839</v>
      </c>
      <c r="L29" s="87">
        <v>682</v>
      </c>
      <c r="M29" s="87">
        <v>5157</v>
      </c>
      <c r="N29" s="87">
        <f>SUM(O29,+V29,+AC29)</f>
        <v>5839</v>
      </c>
      <c r="O29" s="87">
        <f>SUM(P29:U29)</f>
        <v>682</v>
      </c>
      <c r="P29" s="87">
        <v>682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5157</v>
      </c>
      <c r="W29" s="87">
        <v>5157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8</v>
      </c>
      <c r="AG29" s="87">
        <v>8</v>
      </c>
      <c r="AH29" s="87">
        <v>0</v>
      </c>
      <c r="AI29" s="87">
        <v>0</v>
      </c>
      <c r="AJ29" s="87">
        <f>SUM(AK29:AS29)</f>
        <v>8</v>
      </c>
      <c r="AK29" s="87">
        <v>0</v>
      </c>
      <c r="AL29" s="87">
        <v>0</v>
      </c>
      <c r="AM29" s="87">
        <v>1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7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37</v>
      </c>
      <c r="BA29" s="87">
        <v>37</v>
      </c>
      <c r="BB29" s="87">
        <v>0</v>
      </c>
      <c r="BC29" s="87">
        <v>0</v>
      </c>
    </row>
    <row r="30" spans="1:55" ht="13.5" customHeight="1">
      <c r="A30" s="98" t="s">
        <v>44</v>
      </c>
      <c r="B30" s="96" t="s">
        <v>306</v>
      </c>
      <c r="C30" s="85" t="s">
        <v>307</v>
      </c>
      <c r="D30" s="87">
        <f>SUM(E30,+H30,+K30)</f>
        <v>1632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1632</v>
      </c>
      <c r="L30" s="87">
        <v>50</v>
      </c>
      <c r="M30" s="87">
        <v>1582</v>
      </c>
      <c r="N30" s="87">
        <f>SUM(O30,+V30,+AC30)</f>
        <v>1632</v>
      </c>
      <c r="O30" s="87">
        <f>SUM(P30:U30)</f>
        <v>50</v>
      </c>
      <c r="P30" s="87">
        <v>50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1582</v>
      </c>
      <c r="W30" s="87">
        <v>1582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13</v>
      </c>
      <c r="AG30" s="87">
        <v>13</v>
      </c>
      <c r="AH30" s="87">
        <v>0</v>
      </c>
      <c r="AI30" s="87">
        <v>0</v>
      </c>
      <c r="AJ30" s="87">
        <f>SUM(AK30:AS30)</f>
        <v>13</v>
      </c>
      <c r="AK30" s="87">
        <v>0</v>
      </c>
      <c r="AL30" s="87">
        <v>0</v>
      </c>
      <c r="AM30" s="87">
        <v>1</v>
      </c>
      <c r="AN30" s="87">
        <v>0</v>
      </c>
      <c r="AO30" s="87">
        <v>0</v>
      </c>
      <c r="AP30" s="87">
        <v>0</v>
      </c>
      <c r="AQ30" s="87">
        <v>10</v>
      </c>
      <c r="AR30" s="87">
        <v>2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10</v>
      </c>
      <c r="BA30" s="87">
        <v>10</v>
      </c>
      <c r="BB30" s="87">
        <v>0</v>
      </c>
      <c r="BC30" s="87">
        <v>0</v>
      </c>
    </row>
    <row r="31" spans="1:55" ht="13.5" customHeight="1">
      <c r="A31" s="98" t="s">
        <v>44</v>
      </c>
      <c r="B31" s="96" t="s">
        <v>308</v>
      </c>
      <c r="C31" s="85" t="s">
        <v>309</v>
      </c>
      <c r="D31" s="87">
        <f>SUM(E31,+H31,+K31)</f>
        <v>1539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1539</v>
      </c>
      <c r="L31" s="87">
        <v>125</v>
      </c>
      <c r="M31" s="87">
        <v>1414</v>
      </c>
      <c r="N31" s="87">
        <f>SUM(O31,+V31,+AC31)</f>
        <v>1539</v>
      </c>
      <c r="O31" s="87">
        <f>SUM(P31:U31)</f>
        <v>125</v>
      </c>
      <c r="P31" s="87">
        <v>125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1414</v>
      </c>
      <c r="W31" s="87">
        <v>1414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52</v>
      </c>
      <c r="AG31" s="87">
        <v>52</v>
      </c>
      <c r="AH31" s="87">
        <v>0</v>
      </c>
      <c r="AI31" s="87">
        <v>0</v>
      </c>
      <c r="AJ31" s="87">
        <f>SUM(AK31:AS31)</f>
        <v>52</v>
      </c>
      <c r="AK31" s="87">
        <v>0</v>
      </c>
      <c r="AL31" s="87">
        <v>0</v>
      </c>
      <c r="AM31" s="87">
        <v>52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44</v>
      </c>
      <c r="B32" s="96" t="s">
        <v>310</v>
      </c>
      <c r="C32" s="85" t="s">
        <v>311</v>
      </c>
      <c r="D32" s="87">
        <f>SUM(E32,+H32,+K32)</f>
        <v>6871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6871</v>
      </c>
      <c r="L32" s="87">
        <v>1144</v>
      </c>
      <c r="M32" s="87">
        <v>5727</v>
      </c>
      <c r="N32" s="87">
        <f>SUM(O32,+V32,+AC32)</f>
        <v>6871</v>
      </c>
      <c r="O32" s="87">
        <f>SUM(P32:U32)</f>
        <v>1144</v>
      </c>
      <c r="P32" s="87">
        <v>1144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5727</v>
      </c>
      <c r="W32" s="87">
        <v>5727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233</v>
      </c>
      <c r="AG32" s="87">
        <v>233</v>
      </c>
      <c r="AH32" s="87">
        <v>0</v>
      </c>
      <c r="AI32" s="87">
        <v>0</v>
      </c>
      <c r="AJ32" s="87">
        <f>SUM(AK32:AS32)</f>
        <v>233</v>
      </c>
      <c r="AK32" s="87">
        <v>0</v>
      </c>
      <c r="AL32" s="87">
        <v>0</v>
      </c>
      <c r="AM32" s="87">
        <v>233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44</v>
      </c>
      <c r="B33" s="96" t="s">
        <v>312</v>
      </c>
      <c r="C33" s="85" t="s">
        <v>313</v>
      </c>
      <c r="D33" s="87">
        <f>SUM(E33,+H33,+K33)</f>
        <v>2722</v>
      </c>
      <c r="E33" s="87">
        <f>SUM(F33:G33)</f>
        <v>0</v>
      </c>
      <c r="F33" s="87">
        <v>0</v>
      </c>
      <c r="G33" s="87">
        <v>0</v>
      </c>
      <c r="H33" s="87">
        <f>SUM(I33:J33)</f>
        <v>2722</v>
      </c>
      <c r="I33" s="87">
        <v>240</v>
      </c>
      <c r="J33" s="87">
        <v>2482</v>
      </c>
      <c r="K33" s="87">
        <f>SUM(L33:M33)</f>
        <v>0</v>
      </c>
      <c r="L33" s="87">
        <v>0</v>
      </c>
      <c r="M33" s="87">
        <v>0</v>
      </c>
      <c r="N33" s="87">
        <f>SUM(O33,+V33,+AC33)</f>
        <v>2722</v>
      </c>
      <c r="O33" s="87">
        <f>SUM(P33:U33)</f>
        <v>240</v>
      </c>
      <c r="P33" s="87">
        <v>0</v>
      </c>
      <c r="Q33" s="87">
        <v>0</v>
      </c>
      <c r="R33" s="87">
        <v>0</v>
      </c>
      <c r="S33" s="87">
        <v>240</v>
      </c>
      <c r="T33" s="87">
        <v>0</v>
      </c>
      <c r="U33" s="87">
        <v>0</v>
      </c>
      <c r="V33" s="87">
        <f>SUM(W33:AB33)</f>
        <v>2482</v>
      </c>
      <c r="W33" s="87">
        <v>0</v>
      </c>
      <c r="X33" s="87">
        <v>0</v>
      </c>
      <c r="Y33" s="87">
        <v>0</v>
      </c>
      <c r="Z33" s="87">
        <v>2482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44</v>
      </c>
      <c r="B34" s="96" t="s">
        <v>314</v>
      </c>
      <c r="C34" s="85" t="s">
        <v>315</v>
      </c>
      <c r="D34" s="87">
        <f>SUM(E34,+H34,+K34)</f>
        <v>707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707</v>
      </c>
      <c r="L34" s="87">
        <v>149</v>
      </c>
      <c r="M34" s="87">
        <v>558</v>
      </c>
      <c r="N34" s="87">
        <f>SUM(O34,+V34,+AC34)</f>
        <v>707</v>
      </c>
      <c r="O34" s="87">
        <f>SUM(P34:U34)</f>
        <v>149</v>
      </c>
      <c r="P34" s="87">
        <v>149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558</v>
      </c>
      <c r="W34" s="87">
        <v>558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2</v>
      </c>
      <c r="AG34" s="87">
        <v>2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2</v>
      </c>
      <c r="AU34" s="87">
        <v>2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44</v>
      </c>
      <c r="B35" s="96" t="s">
        <v>316</v>
      </c>
      <c r="C35" s="85" t="s">
        <v>317</v>
      </c>
      <c r="D35" s="87">
        <f>SUM(E35,+H35,+K35)</f>
        <v>1436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1436</v>
      </c>
      <c r="L35" s="87">
        <v>311</v>
      </c>
      <c r="M35" s="87">
        <v>1125</v>
      </c>
      <c r="N35" s="87">
        <f>SUM(O35,+V35,+AC35)</f>
        <v>1436</v>
      </c>
      <c r="O35" s="87">
        <f>SUM(P35:U35)</f>
        <v>311</v>
      </c>
      <c r="P35" s="87">
        <v>311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1125</v>
      </c>
      <c r="W35" s="87">
        <v>1125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3</v>
      </c>
      <c r="AG35" s="87">
        <v>3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3</v>
      </c>
      <c r="AU35" s="87">
        <v>3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44</v>
      </c>
      <c r="B36" s="96" t="s">
        <v>318</v>
      </c>
      <c r="C36" s="85" t="s">
        <v>319</v>
      </c>
      <c r="D36" s="87">
        <f>SUM(E36,+H36,+K36)</f>
        <v>5957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5957</v>
      </c>
      <c r="L36" s="87">
        <v>682</v>
      </c>
      <c r="M36" s="87">
        <v>5275</v>
      </c>
      <c r="N36" s="87">
        <f>SUM(O36,+V36,+AC36)</f>
        <v>5957</v>
      </c>
      <c r="O36" s="87">
        <f>SUM(P36:U36)</f>
        <v>682</v>
      </c>
      <c r="P36" s="87">
        <v>682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5275</v>
      </c>
      <c r="W36" s="87">
        <v>5275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242</v>
      </c>
      <c r="AG36" s="87">
        <v>242</v>
      </c>
      <c r="AH36" s="87">
        <v>0</v>
      </c>
      <c r="AI36" s="87">
        <v>0</v>
      </c>
      <c r="AJ36" s="87">
        <f>SUM(AK36:AS36)</f>
        <v>242</v>
      </c>
      <c r="AK36" s="87">
        <v>0</v>
      </c>
      <c r="AL36" s="87">
        <v>0</v>
      </c>
      <c r="AM36" s="87">
        <v>11</v>
      </c>
      <c r="AN36" s="87">
        <v>230</v>
      </c>
      <c r="AO36" s="87">
        <v>0</v>
      </c>
      <c r="AP36" s="87">
        <v>0</v>
      </c>
      <c r="AQ36" s="87">
        <v>0</v>
      </c>
      <c r="AR36" s="87">
        <v>1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44</v>
      </c>
      <c r="B37" s="96" t="s">
        <v>320</v>
      </c>
      <c r="C37" s="85" t="s">
        <v>321</v>
      </c>
      <c r="D37" s="87">
        <f>SUM(E37,+H37,+K37)</f>
        <v>4247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4247</v>
      </c>
      <c r="L37" s="87">
        <v>296</v>
      </c>
      <c r="M37" s="87">
        <v>3951</v>
      </c>
      <c r="N37" s="87">
        <f>SUM(O37,+V37,+AC37)</f>
        <v>4247</v>
      </c>
      <c r="O37" s="87">
        <f>SUM(P37:U37)</f>
        <v>296</v>
      </c>
      <c r="P37" s="87">
        <v>296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3951</v>
      </c>
      <c r="W37" s="87">
        <v>3951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44</v>
      </c>
      <c r="B38" s="96" t="s">
        <v>322</v>
      </c>
      <c r="C38" s="85" t="s">
        <v>323</v>
      </c>
      <c r="D38" s="87">
        <f>SUM(E38,+H38,+K38)</f>
        <v>4573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4573</v>
      </c>
      <c r="L38" s="87">
        <v>337</v>
      </c>
      <c r="M38" s="87">
        <v>4236</v>
      </c>
      <c r="N38" s="87">
        <f>SUM(O38,+V38,+AC38)</f>
        <v>4573</v>
      </c>
      <c r="O38" s="87">
        <f>SUM(P38:U38)</f>
        <v>337</v>
      </c>
      <c r="P38" s="87">
        <v>337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4236</v>
      </c>
      <c r="W38" s="87">
        <v>4236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185</v>
      </c>
      <c r="AG38" s="87">
        <v>185</v>
      </c>
      <c r="AH38" s="87">
        <v>0</v>
      </c>
      <c r="AI38" s="87">
        <v>0</v>
      </c>
      <c r="AJ38" s="87">
        <f>SUM(AK38:AS38)</f>
        <v>185</v>
      </c>
      <c r="AK38" s="87">
        <v>0</v>
      </c>
      <c r="AL38" s="87">
        <v>0</v>
      </c>
      <c r="AM38" s="87">
        <v>0</v>
      </c>
      <c r="AN38" s="87">
        <v>182</v>
      </c>
      <c r="AO38" s="87">
        <v>0</v>
      </c>
      <c r="AP38" s="87">
        <v>0</v>
      </c>
      <c r="AQ38" s="87">
        <v>0</v>
      </c>
      <c r="AR38" s="87">
        <v>0</v>
      </c>
      <c r="AS38" s="87">
        <v>3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44</v>
      </c>
      <c r="B39" s="96" t="s">
        <v>324</v>
      </c>
      <c r="C39" s="85" t="s">
        <v>325</v>
      </c>
      <c r="D39" s="87">
        <f>SUM(E39,+H39,+K39)</f>
        <v>2722</v>
      </c>
      <c r="E39" s="87">
        <f>SUM(F39:G39)</f>
        <v>0</v>
      </c>
      <c r="F39" s="87">
        <v>0</v>
      </c>
      <c r="G39" s="87">
        <v>0</v>
      </c>
      <c r="H39" s="87">
        <f>SUM(I39:J39)</f>
        <v>160</v>
      </c>
      <c r="I39" s="87">
        <v>160</v>
      </c>
      <c r="J39" s="87">
        <v>0</v>
      </c>
      <c r="K39" s="87">
        <f>SUM(L39:M39)</f>
        <v>2562</v>
      </c>
      <c r="L39" s="87">
        <v>0</v>
      </c>
      <c r="M39" s="87">
        <v>2562</v>
      </c>
      <c r="N39" s="87">
        <f>SUM(O39,+V39,+AC39)</f>
        <v>2722</v>
      </c>
      <c r="O39" s="87">
        <f>SUM(P39:U39)</f>
        <v>160</v>
      </c>
      <c r="P39" s="87">
        <v>160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2562</v>
      </c>
      <c r="W39" s="87">
        <v>2562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110</v>
      </c>
      <c r="AG39" s="87">
        <v>110</v>
      </c>
      <c r="AH39" s="87">
        <v>0</v>
      </c>
      <c r="AI39" s="87">
        <v>0</v>
      </c>
      <c r="AJ39" s="87">
        <f>SUM(AK39:AS39)</f>
        <v>110</v>
      </c>
      <c r="AK39" s="87">
        <v>0</v>
      </c>
      <c r="AL39" s="87">
        <v>0</v>
      </c>
      <c r="AM39" s="87">
        <v>0</v>
      </c>
      <c r="AN39" s="87">
        <v>108</v>
      </c>
      <c r="AO39" s="87">
        <v>0</v>
      </c>
      <c r="AP39" s="87">
        <v>0</v>
      </c>
      <c r="AQ39" s="87">
        <v>0</v>
      </c>
      <c r="AR39" s="87">
        <v>0</v>
      </c>
      <c r="AS39" s="87">
        <v>2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44</v>
      </c>
      <c r="B40" s="96" t="s">
        <v>326</v>
      </c>
      <c r="C40" s="85" t="s">
        <v>327</v>
      </c>
      <c r="D40" s="87">
        <f>SUM(E40,+H40,+K40)</f>
        <v>4048</v>
      </c>
      <c r="E40" s="87">
        <f>SUM(F40:G40)</f>
        <v>0</v>
      </c>
      <c r="F40" s="87">
        <v>0</v>
      </c>
      <c r="G40" s="87">
        <v>0</v>
      </c>
      <c r="H40" s="87">
        <f>SUM(I40:J40)</f>
        <v>368</v>
      </c>
      <c r="I40" s="87">
        <v>368</v>
      </c>
      <c r="J40" s="87">
        <v>0</v>
      </c>
      <c r="K40" s="87">
        <f>SUM(L40:M40)</f>
        <v>3680</v>
      </c>
      <c r="L40" s="87">
        <v>0</v>
      </c>
      <c r="M40" s="87">
        <v>3680</v>
      </c>
      <c r="N40" s="87">
        <f>SUM(O40,+V40,+AC40)</f>
        <v>4048</v>
      </c>
      <c r="O40" s="87">
        <f>SUM(P40:U40)</f>
        <v>368</v>
      </c>
      <c r="P40" s="87">
        <v>368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3680</v>
      </c>
      <c r="W40" s="87">
        <v>3680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163</v>
      </c>
      <c r="AG40" s="87">
        <v>163</v>
      </c>
      <c r="AH40" s="87">
        <v>0</v>
      </c>
      <c r="AI40" s="87">
        <v>0</v>
      </c>
      <c r="AJ40" s="87">
        <f>SUM(AK40:AS40)</f>
        <v>163</v>
      </c>
      <c r="AK40" s="87">
        <v>0</v>
      </c>
      <c r="AL40" s="87">
        <v>0</v>
      </c>
      <c r="AM40" s="87">
        <v>0</v>
      </c>
      <c r="AN40" s="87">
        <v>160</v>
      </c>
      <c r="AO40" s="87">
        <v>0</v>
      </c>
      <c r="AP40" s="87">
        <v>0</v>
      </c>
      <c r="AQ40" s="87">
        <v>0</v>
      </c>
      <c r="AR40" s="87">
        <v>0</v>
      </c>
      <c r="AS40" s="87">
        <v>3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44</v>
      </c>
      <c r="B41" s="96" t="s">
        <v>328</v>
      </c>
      <c r="C41" s="85" t="s">
        <v>329</v>
      </c>
      <c r="D41" s="87">
        <f>SUM(E41,+H41,+K41)</f>
        <v>21616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21616</v>
      </c>
      <c r="L41" s="87">
        <v>855</v>
      </c>
      <c r="M41" s="87">
        <v>20761</v>
      </c>
      <c r="N41" s="87">
        <f>SUM(O41,+V41,+AC41)</f>
        <v>21616</v>
      </c>
      <c r="O41" s="87">
        <f>SUM(P41:U41)</f>
        <v>855</v>
      </c>
      <c r="P41" s="87">
        <v>855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20761</v>
      </c>
      <c r="W41" s="87">
        <v>20761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60</v>
      </c>
      <c r="AG41" s="87">
        <v>60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60</v>
      </c>
      <c r="AU41" s="87">
        <v>60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44</v>
      </c>
      <c r="B42" s="96" t="s">
        <v>330</v>
      </c>
      <c r="C42" s="85" t="s">
        <v>331</v>
      </c>
      <c r="D42" s="87">
        <f>SUM(E42,+H42,+K42)</f>
        <v>9217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9217</v>
      </c>
      <c r="L42" s="87">
        <v>919</v>
      </c>
      <c r="M42" s="87">
        <v>8298</v>
      </c>
      <c r="N42" s="87">
        <f>SUM(O42,+V42,+AC42)</f>
        <v>9217</v>
      </c>
      <c r="O42" s="87">
        <f>SUM(P42:U42)</f>
        <v>919</v>
      </c>
      <c r="P42" s="87">
        <v>919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8298</v>
      </c>
      <c r="W42" s="87">
        <v>8298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34</v>
      </c>
      <c r="AG42" s="87">
        <v>34</v>
      </c>
      <c r="AH42" s="87">
        <v>0</v>
      </c>
      <c r="AI42" s="87">
        <v>0</v>
      </c>
      <c r="AJ42" s="87">
        <f>SUM(AK42:AS42)</f>
        <v>34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34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10000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10201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10202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10203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10204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10205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10206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10207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10208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10209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10210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10211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10212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10344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10345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10366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10367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10382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10383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10384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10421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10424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10425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10426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10428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10429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10443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10444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10448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10449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10464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10521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10522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10523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10524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10525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2024-01-31T01:23:43Z</dcterms:modified>
</cp:coreProperties>
</file>