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水洗化人口等!$A$6:$AD$65</definedName>
    <definedName name="_xlnm.Print_Area" localSheetId="2">し尿集計結果!$A$1:$M$37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N10" i="2" s="1"/>
  <c r="AC11" i="2"/>
  <c r="AC12" i="2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N42" i="2" s="1"/>
  <c r="AC43" i="2"/>
  <c r="AC44" i="2"/>
  <c r="AC45" i="2"/>
  <c r="AC46" i="2"/>
  <c r="AC47" i="2"/>
  <c r="AC48" i="2"/>
  <c r="AC49" i="2"/>
  <c r="AC50" i="2"/>
  <c r="N50" i="2" s="1"/>
  <c r="AC51" i="2"/>
  <c r="AC52" i="2"/>
  <c r="AC53" i="2"/>
  <c r="AC54" i="2"/>
  <c r="AC55" i="2"/>
  <c r="AC56" i="2"/>
  <c r="AC57" i="2"/>
  <c r="AC58" i="2"/>
  <c r="N58" i="2" s="1"/>
  <c r="AC59" i="2"/>
  <c r="AC60" i="2"/>
  <c r="AC61" i="2"/>
  <c r="AC62" i="2"/>
  <c r="AC63" i="2"/>
  <c r="AC64" i="2"/>
  <c r="AC65" i="2"/>
  <c r="AC66" i="2"/>
  <c r="N66" i="2" s="1"/>
  <c r="V8" i="2"/>
  <c r="V9" i="2"/>
  <c r="V10" i="2"/>
  <c r="V11" i="2"/>
  <c r="N11" i="2" s="1"/>
  <c r="V12" i="2"/>
  <c r="V13" i="2"/>
  <c r="V14" i="2"/>
  <c r="N14" i="2" s="1"/>
  <c r="V15" i="2"/>
  <c r="N15" i="2" s="1"/>
  <c r="V16" i="2"/>
  <c r="V17" i="2"/>
  <c r="V18" i="2"/>
  <c r="V19" i="2"/>
  <c r="N19" i="2" s="1"/>
  <c r="V20" i="2"/>
  <c r="V21" i="2"/>
  <c r="V22" i="2"/>
  <c r="N22" i="2" s="1"/>
  <c r="V23" i="2"/>
  <c r="N23" i="2" s="1"/>
  <c r="V24" i="2"/>
  <c r="V25" i="2"/>
  <c r="V26" i="2"/>
  <c r="V27" i="2"/>
  <c r="N27" i="2" s="1"/>
  <c r="V28" i="2"/>
  <c r="V29" i="2"/>
  <c r="V30" i="2"/>
  <c r="N30" i="2" s="1"/>
  <c r="V31" i="2"/>
  <c r="N31" i="2" s="1"/>
  <c r="V32" i="2"/>
  <c r="V33" i="2"/>
  <c r="V34" i="2"/>
  <c r="V35" i="2"/>
  <c r="N35" i="2" s="1"/>
  <c r="V36" i="2"/>
  <c r="V37" i="2"/>
  <c r="V38" i="2"/>
  <c r="N38" i="2" s="1"/>
  <c r="V39" i="2"/>
  <c r="N39" i="2" s="1"/>
  <c r="V40" i="2"/>
  <c r="V41" i="2"/>
  <c r="V42" i="2"/>
  <c r="V43" i="2"/>
  <c r="N43" i="2" s="1"/>
  <c r="V44" i="2"/>
  <c r="V45" i="2"/>
  <c r="V46" i="2"/>
  <c r="N46" i="2" s="1"/>
  <c r="V47" i="2"/>
  <c r="N47" i="2" s="1"/>
  <c r="V48" i="2"/>
  <c r="V49" i="2"/>
  <c r="V50" i="2"/>
  <c r="V51" i="2"/>
  <c r="N51" i="2" s="1"/>
  <c r="V52" i="2"/>
  <c r="V53" i="2"/>
  <c r="V54" i="2"/>
  <c r="N54" i="2" s="1"/>
  <c r="V55" i="2"/>
  <c r="N55" i="2" s="1"/>
  <c r="V56" i="2"/>
  <c r="V57" i="2"/>
  <c r="V58" i="2"/>
  <c r="V59" i="2"/>
  <c r="N59" i="2" s="1"/>
  <c r="V60" i="2"/>
  <c r="V61" i="2"/>
  <c r="V62" i="2"/>
  <c r="N62" i="2" s="1"/>
  <c r="V63" i="2"/>
  <c r="N63" i="2" s="1"/>
  <c r="V64" i="2"/>
  <c r="V65" i="2"/>
  <c r="V6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8" i="2"/>
  <c r="N9" i="2"/>
  <c r="N13" i="2"/>
  <c r="N16" i="2"/>
  <c r="N17" i="2"/>
  <c r="N21" i="2"/>
  <c r="N24" i="2"/>
  <c r="N25" i="2"/>
  <c r="N29" i="2"/>
  <c r="N32" i="2"/>
  <c r="N33" i="2"/>
  <c r="N37" i="2"/>
  <c r="N40" i="2"/>
  <c r="N41" i="2"/>
  <c r="N45" i="2"/>
  <c r="N48" i="2"/>
  <c r="N49" i="2"/>
  <c r="N53" i="2"/>
  <c r="N56" i="2"/>
  <c r="N57" i="2"/>
  <c r="N61" i="2"/>
  <c r="N64" i="2"/>
  <c r="N65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K45" i="2"/>
  <c r="K46" i="2"/>
  <c r="D46" i="2" s="1"/>
  <c r="K47" i="2"/>
  <c r="K48" i="2"/>
  <c r="K49" i="2"/>
  <c r="K50" i="2"/>
  <c r="K51" i="2"/>
  <c r="K52" i="2"/>
  <c r="K53" i="2"/>
  <c r="K54" i="2"/>
  <c r="D54" i="2" s="1"/>
  <c r="K55" i="2"/>
  <c r="K56" i="2"/>
  <c r="K57" i="2"/>
  <c r="K58" i="2"/>
  <c r="K59" i="2"/>
  <c r="K60" i="2"/>
  <c r="K61" i="2"/>
  <c r="K62" i="2"/>
  <c r="D62" i="2" s="1"/>
  <c r="K63" i="2"/>
  <c r="K64" i="2"/>
  <c r="K65" i="2"/>
  <c r="K66" i="2"/>
  <c r="H8" i="2"/>
  <c r="H9" i="2"/>
  <c r="H10" i="2"/>
  <c r="D10" i="2" s="1"/>
  <c r="H11" i="2"/>
  <c r="D11" i="2" s="1"/>
  <c r="H12" i="2"/>
  <c r="H13" i="2"/>
  <c r="H14" i="2"/>
  <c r="H15" i="2"/>
  <c r="D15" i="2" s="1"/>
  <c r="H16" i="2"/>
  <c r="H17" i="2"/>
  <c r="H18" i="2"/>
  <c r="D18" i="2" s="1"/>
  <c r="H19" i="2"/>
  <c r="D19" i="2" s="1"/>
  <c r="H20" i="2"/>
  <c r="H21" i="2"/>
  <c r="H22" i="2"/>
  <c r="H23" i="2"/>
  <c r="D23" i="2" s="1"/>
  <c r="H24" i="2"/>
  <c r="H25" i="2"/>
  <c r="H26" i="2"/>
  <c r="D26" i="2" s="1"/>
  <c r="H27" i="2"/>
  <c r="D27" i="2" s="1"/>
  <c r="H28" i="2"/>
  <c r="H29" i="2"/>
  <c r="H30" i="2"/>
  <c r="H31" i="2"/>
  <c r="D31" i="2" s="1"/>
  <c r="H32" i="2"/>
  <c r="H33" i="2"/>
  <c r="H34" i="2"/>
  <c r="D34" i="2" s="1"/>
  <c r="H35" i="2"/>
  <c r="D35" i="2" s="1"/>
  <c r="H36" i="2"/>
  <c r="H37" i="2"/>
  <c r="H38" i="2"/>
  <c r="H39" i="2"/>
  <c r="D39" i="2" s="1"/>
  <c r="H40" i="2"/>
  <c r="H41" i="2"/>
  <c r="H42" i="2"/>
  <c r="D42" i="2" s="1"/>
  <c r="H43" i="2"/>
  <c r="D43" i="2" s="1"/>
  <c r="H44" i="2"/>
  <c r="H45" i="2"/>
  <c r="H46" i="2"/>
  <c r="H47" i="2"/>
  <c r="D47" i="2" s="1"/>
  <c r="H48" i="2"/>
  <c r="H49" i="2"/>
  <c r="H50" i="2"/>
  <c r="D50" i="2" s="1"/>
  <c r="H51" i="2"/>
  <c r="D51" i="2" s="1"/>
  <c r="H52" i="2"/>
  <c r="H53" i="2"/>
  <c r="H54" i="2"/>
  <c r="H55" i="2"/>
  <c r="D55" i="2" s="1"/>
  <c r="H56" i="2"/>
  <c r="H57" i="2"/>
  <c r="H58" i="2"/>
  <c r="D58" i="2" s="1"/>
  <c r="H59" i="2"/>
  <c r="D59" i="2" s="1"/>
  <c r="H60" i="2"/>
  <c r="H61" i="2"/>
  <c r="H62" i="2"/>
  <c r="H63" i="2"/>
  <c r="D63" i="2" s="1"/>
  <c r="H64" i="2"/>
  <c r="H65" i="2"/>
  <c r="H66" i="2"/>
  <c r="D66" i="2" s="1"/>
  <c r="E8" i="2"/>
  <c r="D8" i="2" s="1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E47" i="2"/>
  <c r="E48" i="2"/>
  <c r="D48" i="2" s="1"/>
  <c r="E49" i="2"/>
  <c r="E50" i="2"/>
  <c r="E51" i="2"/>
  <c r="E52" i="2"/>
  <c r="E53" i="2"/>
  <c r="E54" i="2"/>
  <c r="E55" i="2"/>
  <c r="E56" i="2"/>
  <c r="D56" i="2" s="1"/>
  <c r="E57" i="2"/>
  <c r="E58" i="2"/>
  <c r="E59" i="2"/>
  <c r="E60" i="2"/>
  <c r="E61" i="2"/>
  <c r="E62" i="2"/>
  <c r="E63" i="2"/>
  <c r="E64" i="2"/>
  <c r="D64" i="2" s="1"/>
  <c r="E65" i="2"/>
  <c r="E66" i="2"/>
  <c r="D9" i="2"/>
  <c r="D12" i="2"/>
  <c r="D13" i="2"/>
  <c r="D17" i="2"/>
  <c r="D20" i="2"/>
  <c r="D21" i="2"/>
  <c r="D25" i="2"/>
  <c r="D28" i="2"/>
  <c r="D29" i="2"/>
  <c r="D33" i="2"/>
  <c r="D36" i="2"/>
  <c r="D37" i="2"/>
  <c r="D41" i="2"/>
  <c r="D44" i="2"/>
  <c r="D45" i="2"/>
  <c r="D49" i="2"/>
  <c r="D52" i="2"/>
  <c r="D53" i="2"/>
  <c r="D57" i="2"/>
  <c r="D60" i="2"/>
  <c r="D61" i="2"/>
  <c r="D65" i="2"/>
  <c r="T10" i="1"/>
  <c r="T18" i="1"/>
  <c r="P8" i="1"/>
  <c r="I8" i="1" s="1"/>
  <c r="D8" i="1" s="1"/>
  <c r="F8" i="1" s="1"/>
  <c r="P9" i="1"/>
  <c r="P10" i="1"/>
  <c r="P11" i="1"/>
  <c r="P12" i="1"/>
  <c r="P13" i="1"/>
  <c r="P14" i="1"/>
  <c r="I14" i="1" s="1"/>
  <c r="P15" i="1"/>
  <c r="I15" i="1" s="1"/>
  <c r="D15" i="1" s="1"/>
  <c r="P16" i="1"/>
  <c r="I16" i="1" s="1"/>
  <c r="D16" i="1" s="1"/>
  <c r="P17" i="1"/>
  <c r="P18" i="1"/>
  <c r="P19" i="1"/>
  <c r="P20" i="1"/>
  <c r="P21" i="1"/>
  <c r="P22" i="1"/>
  <c r="I22" i="1" s="1"/>
  <c r="P23" i="1"/>
  <c r="I23" i="1" s="1"/>
  <c r="D23" i="1" s="1"/>
  <c r="P24" i="1"/>
  <c r="I24" i="1" s="1"/>
  <c r="D24" i="1" s="1"/>
  <c r="P25" i="1"/>
  <c r="P26" i="1"/>
  <c r="P27" i="1"/>
  <c r="P28" i="1"/>
  <c r="P29" i="1"/>
  <c r="P30" i="1"/>
  <c r="I30" i="1" s="1"/>
  <c r="P31" i="1"/>
  <c r="I31" i="1" s="1"/>
  <c r="D31" i="1" s="1"/>
  <c r="P32" i="1"/>
  <c r="I32" i="1" s="1"/>
  <c r="D32" i="1" s="1"/>
  <c r="P33" i="1"/>
  <c r="P34" i="1"/>
  <c r="P35" i="1"/>
  <c r="P36" i="1"/>
  <c r="P37" i="1"/>
  <c r="P38" i="1"/>
  <c r="I38" i="1" s="1"/>
  <c r="P39" i="1"/>
  <c r="I39" i="1" s="1"/>
  <c r="D39" i="1" s="1"/>
  <c r="P40" i="1"/>
  <c r="I40" i="1" s="1"/>
  <c r="D40" i="1" s="1"/>
  <c r="P41" i="1"/>
  <c r="P42" i="1"/>
  <c r="P43" i="1"/>
  <c r="P44" i="1"/>
  <c r="P45" i="1"/>
  <c r="P46" i="1"/>
  <c r="I46" i="1" s="1"/>
  <c r="P47" i="1"/>
  <c r="I47" i="1" s="1"/>
  <c r="D47" i="1" s="1"/>
  <c r="P48" i="1"/>
  <c r="I48" i="1" s="1"/>
  <c r="D48" i="1" s="1"/>
  <c r="F48" i="1" s="1"/>
  <c r="P49" i="1"/>
  <c r="P50" i="1"/>
  <c r="P51" i="1"/>
  <c r="P52" i="1"/>
  <c r="P53" i="1"/>
  <c r="P54" i="1"/>
  <c r="I54" i="1" s="1"/>
  <c r="P55" i="1"/>
  <c r="I55" i="1" s="1"/>
  <c r="D55" i="1" s="1"/>
  <c r="P56" i="1"/>
  <c r="I56" i="1" s="1"/>
  <c r="D56" i="1" s="1"/>
  <c r="P57" i="1"/>
  <c r="P58" i="1"/>
  <c r="P59" i="1"/>
  <c r="P60" i="1"/>
  <c r="P61" i="1"/>
  <c r="P62" i="1"/>
  <c r="I62" i="1" s="1"/>
  <c r="P63" i="1"/>
  <c r="I63" i="1" s="1"/>
  <c r="D63" i="1" s="1"/>
  <c r="P64" i="1"/>
  <c r="I64" i="1" s="1"/>
  <c r="D64" i="1" s="1"/>
  <c r="P65" i="1"/>
  <c r="P66" i="1"/>
  <c r="N52" i="1"/>
  <c r="J47" i="1"/>
  <c r="J55" i="1"/>
  <c r="J63" i="1"/>
  <c r="I9" i="1"/>
  <c r="I10" i="1"/>
  <c r="I11" i="1"/>
  <c r="I12" i="1"/>
  <c r="D12" i="1" s="1"/>
  <c r="N12" i="1" s="1"/>
  <c r="I13" i="1"/>
  <c r="I17" i="1"/>
  <c r="I18" i="1"/>
  <c r="I19" i="1"/>
  <c r="I20" i="1"/>
  <c r="I21" i="1"/>
  <c r="I25" i="1"/>
  <c r="I26" i="1"/>
  <c r="I27" i="1"/>
  <c r="I28" i="1"/>
  <c r="D28" i="1" s="1"/>
  <c r="I29" i="1"/>
  <c r="I33" i="1"/>
  <c r="I34" i="1"/>
  <c r="I35" i="1"/>
  <c r="I36" i="1"/>
  <c r="D36" i="1" s="1"/>
  <c r="N36" i="1" s="1"/>
  <c r="I37" i="1"/>
  <c r="I41" i="1"/>
  <c r="I42" i="1"/>
  <c r="D42" i="1" s="1"/>
  <c r="I43" i="1"/>
  <c r="D43" i="1" s="1"/>
  <c r="I44" i="1"/>
  <c r="D44" i="1" s="1"/>
  <c r="N44" i="1" s="1"/>
  <c r="I45" i="1"/>
  <c r="I49" i="1"/>
  <c r="I50" i="1"/>
  <c r="I51" i="1"/>
  <c r="I52" i="1"/>
  <c r="D52" i="1" s="1"/>
  <c r="I53" i="1"/>
  <c r="I57" i="1"/>
  <c r="I58" i="1"/>
  <c r="D58" i="1" s="1"/>
  <c r="I59" i="1"/>
  <c r="I60" i="1"/>
  <c r="I61" i="1"/>
  <c r="I65" i="1"/>
  <c r="I66" i="1"/>
  <c r="F15" i="1"/>
  <c r="F23" i="1"/>
  <c r="F24" i="1"/>
  <c r="F31" i="1"/>
  <c r="F32" i="1"/>
  <c r="F47" i="1"/>
  <c r="F55" i="1"/>
  <c r="F63" i="1"/>
  <c r="F64" i="1"/>
  <c r="E8" i="1"/>
  <c r="E9" i="1"/>
  <c r="D9" i="1" s="1"/>
  <c r="E10" i="1"/>
  <c r="E11" i="1"/>
  <c r="E12" i="1"/>
  <c r="E13" i="1"/>
  <c r="D13" i="1" s="1"/>
  <c r="E14" i="1"/>
  <c r="E15" i="1"/>
  <c r="E16" i="1"/>
  <c r="E17" i="1"/>
  <c r="D17" i="1" s="1"/>
  <c r="E18" i="1"/>
  <c r="E19" i="1"/>
  <c r="E20" i="1"/>
  <c r="E21" i="1"/>
  <c r="D21" i="1" s="1"/>
  <c r="E22" i="1"/>
  <c r="D22" i="1" s="1"/>
  <c r="E23" i="1"/>
  <c r="E24" i="1"/>
  <c r="E25" i="1"/>
  <c r="D25" i="1" s="1"/>
  <c r="E26" i="1"/>
  <c r="E27" i="1"/>
  <c r="E28" i="1"/>
  <c r="E29" i="1"/>
  <c r="D29" i="1" s="1"/>
  <c r="E30" i="1"/>
  <c r="E31" i="1"/>
  <c r="E32" i="1"/>
  <c r="E33" i="1"/>
  <c r="D33" i="1" s="1"/>
  <c r="E34" i="1"/>
  <c r="E35" i="1"/>
  <c r="E36" i="1"/>
  <c r="E37" i="1"/>
  <c r="D37" i="1" s="1"/>
  <c r="E38" i="1"/>
  <c r="D38" i="1" s="1"/>
  <c r="E39" i="1"/>
  <c r="E40" i="1"/>
  <c r="E41" i="1"/>
  <c r="D41" i="1" s="1"/>
  <c r="E42" i="1"/>
  <c r="E43" i="1"/>
  <c r="E44" i="1"/>
  <c r="E45" i="1"/>
  <c r="D45" i="1" s="1"/>
  <c r="E46" i="1"/>
  <c r="E47" i="1"/>
  <c r="E48" i="1"/>
  <c r="E49" i="1"/>
  <c r="D49" i="1" s="1"/>
  <c r="E50" i="1"/>
  <c r="E51" i="1"/>
  <c r="E52" i="1"/>
  <c r="E53" i="1"/>
  <c r="D53" i="1" s="1"/>
  <c r="E54" i="1"/>
  <c r="D54" i="1" s="1"/>
  <c r="E55" i="1"/>
  <c r="E56" i="1"/>
  <c r="E57" i="1"/>
  <c r="D57" i="1" s="1"/>
  <c r="E58" i="1"/>
  <c r="E59" i="1"/>
  <c r="E60" i="1"/>
  <c r="E61" i="1"/>
  <c r="D61" i="1" s="1"/>
  <c r="E62" i="1"/>
  <c r="E63" i="1"/>
  <c r="E64" i="1"/>
  <c r="E65" i="1"/>
  <c r="D65" i="1" s="1"/>
  <c r="E66" i="1"/>
  <c r="D10" i="1"/>
  <c r="D11" i="1"/>
  <c r="D14" i="1"/>
  <c r="J14" i="1" s="1"/>
  <c r="D18" i="1"/>
  <c r="D19" i="1"/>
  <c r="D26" i="1"/>
  <c r="T26" i="1" s="1"/>
  <c r="D27" i="1"/>
  <c r="D30" i="1"/>
  <c r="D34" i="1"/>
  <c r="D35" i="1"/>
  <c r="D46" i="1"/>
  <c r="J46" i="1" s="1"/>
  <c r="D50" i="1"/>
  <c r="D51" i="1"/>
  <c r="D59" i="1"/>
  <c r="D62" i="1"/>
  <c r="J62" i="1" s="1"/>
  <c r="D66" i="1"/>
  <c r="J33" i="1" l="1"/>
  <c r="N33" i="1"/>
  <c r="T33" i="1"/>
  <c r="F33" i="1"/>
  <c r="L33" i="1"/>
  <c r="J57" i="1"/>
  <c r="N57" i="1"/>
  <c r="T57" i="1"/>
  <c r="F57" i="1"/>
  <c r="L57" i="1"/>
  <c r="J41" i="1"/>
  <c r="N41" i="1"/>
  <c r="T41" i="1"/>
  <c r="L41" i="1"/>
  <c r="F41" i="1"/>
  <c r="J17" i="1"/>
  <c r="N17" i="1"/>
  <c r="T17" i="1"/>
  <c r="F17" i="1"/>
  <c r="L17" i="1"/>
  <c r="L43" i="1"/>
  <c r="F43" i="1"/>
  <c r="J43" i="1"/>
  <c r="N43" i="1"/>
  <c r="T43" i="1"/>
  <c r="J65" i="1"/>
  <c r="N65" i="1"/>
  <c r="T65" i="1"/>
  <c r="L65" i="1"/>
  <c r="F65" i="1"/>
  <c r="J49" i="1"/>
  <c r="N49" i="1"/>
  <c r="T49" i="1"/>
  <c r="L49" i="1"/>
  <c r="F49" i="1"/>
  <c r="J25" i="1"/>
  <c r="N25" i="1"/>
  <c r="T25" i="1"/>
  <c r="L25" i="1"/>
  <c r="F25" i="1"/>
  <c r="J9" i="1"/>
  <c r="N9" i="1"/>
  <c r="T9" i="1"/>
  <c r="L9" i="1"/>
  <c r="F9" i="1"/>
  <c r="F58" i="1"/>
  <c r="J58" i="1"/>
  <c r="N58" i="1"/>
  <c r="L58" i="1"/>
  <c r="T58" i="1"/>
  <c r="F42" i="1"/>
  <c r="J42" i="1"/>
  <c r="N42" i="1"/>
  <c r="L42" i="1"/>
  <c r="T42" i="1"/>
  <c r="N54" i="1"/>
  <c r="T54" i="1"/>
  <c r="L54" i="1"/>
  <c r="F54" i="1"/>
  <c r="J54" i="1"/>
  <c r="N38" i="1"/>
  <c r="L38" i="1"/>
  <c r="F38" i="1"/>
  <c r="J38" i="1"/>
  <c r="T38" i="1"/>
  <c r="N22" i="1"/>
  <c r="T22" i="1"/>
  <c r="L22" i="1"/>
  <c r="F22" i="1"/>
  <c r="J22" i="1"/>
  <c r="F66" i="1"/>
  <c r="J66" i="1"/>
  <c r="N66" i="1"/>
  <c r="L66" i="1"/>
  <c r="F34" i="1"/>
  <c r="J34" i="1"/>
  <c r="N34" i="1"/>
  <c r="L34" i="1"/>
  <c r="T28" i="1"/>
  <c r="L28" i="1"/>
  <c r="F28" i="1"/>
  <c r="J28" i="1"/>
  <c r="L51" i="1"/>
  <c r="F51" i="1"/>
  <c r="J51" i="1"/>
  <c r="N51" i="1"/>
  <c r="T51" i="1"/>
  <c r="F50" i="1"/>
  <c r="J50" i="1"/>
  <c r="N50" i="1"/>
  <c r="L50" i="1"/>
  <c r="F18" i="1"/>
  <c r="J18" i="1"/>
  <c r="N18" i="1"/>
  <c r="L18" i="1"/>
  <c r="T34" i="1"/>
  <c r="T52" i="1"/>
  <c r="F52" i="1"/>
  <c r="L52" i="1"/>
  <c r="J52" i="1"/>
  <c r="L35" i="1"/>
  <c r="F35" i="1"/>
  <c r="J35" i="1"/>
  <c r="N35" i="1"/>
  <c r="T35" i="1"/>
  <c r="N14" i="1"/>
  <c r="T14" i="1"/>
  <c r="L14" i="1"/>
  <c r="F14" i="1"/>
  <c r="T12" i="1"/>
  <c r="F12" i="1"/>
  <c r="L12" i="1"/>
  <c r="J12" i="1"/>
  <c r="J64" i="1"/>
  <c r="N64" i="1"/>
  <c r="L64" i="1"/>
  <c r="T64" i="1"/>
  <c r="J40" i="1"/>
  <c r="N40" i="1"/>
  <c r="T40" i="1"/>
  <c r="L40" i="1"/>
  <c r="J24" i="1"/>
  <c r="N24" i="1"/>
  <c r="T24" i="1"/>
  <c r="L24" i="1"/>
  <c r="J8" i="1"/>
  <c r="N8" i="1"/>
  <c r="T8" i="1"/>
  <c r="L8" i="1"/>
  <c r="L61" i="1"/>
  <c r="T61" i="1"/>
  <c r="F61" i="1"/>
  <c r="J61" i="1"/>
  <c r="N61" i="1"/>
  <c r="F26" i="1"/>
  <c r="J26" i="1"/>
  <c r="N26" i="1"/>
  <c r="L26" i="1"/>
  <c r="F40" i="1"/>
  <c r="L19" i="1"/>
  <c r="F19" i="1"/>
  <c r="J19" i="1"/>
  <c r="N19" i="1"/>
  <c r="T19" i="1"/>
  <c r="N62" i="1"/>
  <c r="T62" i="1"/>
  <c r="L62" i="1"/>
  <c r="F62" i="1"/>
  <c r="N30" i="1"/>
  <c r="T30" i="1"/>
  <c r="L30" i="1"/>
  <c r="F30" i="1"/>
  <c r="J56" i="1"/>
  <c r="N56" i="1"/>
  <c r="T56" i="1"/>
  <c r="L56" i="1"/>
  <c r="J32" i="1"/>
  <c r="N32" i="1"/>
  <c r="L32" i="1"/>
  <c r="T32" i="1"/>
  <c r="J16" i="1"/>
  <c r="N16" i="1"/>
  <c r="L16" i="1"/>
  <c r="T16" i="1"/>
  <c r="L59" i="1"/>
  <c r="F59" i="1"/>
  <c r="J59" i="1"/>
  <c r="N59" i="1"/>
  <c r="T59" i="1"/>
  <c r="L27" i="1"/>
  <c r="F27" i="1"/>
  <c r="J27" i="1"/>
  <c r="N27" i="1"/>
  <c r="T27" i="1"/>
  <c r="L11" i="1"/>
  <c r="F11" i="1"/>
  <c r="J11" i="1"/>
  <c r="N11" i="1"/>
  <c r="T11" i="1"/>
  <c r="L53" i="1"/>
  <c r="T53" i="1"/>
  <c r="F53" i="1"/>
  <c r="J53" i="1"/>
  <c r="N53" i="1"/>
  <c r="T45" i="1"/>
  <c r="L45" i="1"/>
  <c r="F45" i="1"/>
  <c r="J45" i="1"/>
  <c r="N45" i="1"/>
  <c r="L37" i="1"/>
  <c r="T37" i="1"/>
  <c r="F37" i="1"/>
  <c r="J37" i="1"/>
  <c r="N37" i="1"/>
  <c r="T29" i="1"/>
  <c r="L29" i="1"/>
  <c r="F29" i="1"/>
  <c r="J29" i="1"/>
  <c r="N29" i="1"/>
  <c r="L21" i="1"/>
  <c r="T21" i="1"/>
  <c r="F21" i="1"/>
  <c r="J21" i="1"/>
  <c r="N21" i="1"/>
  <c r="T13" i="1"/>
  <c r="L13" i="1"/>
  <c r="F13" i="1"/>
  <c r="J13" i="1"/>
  <c r="N13" i="1"/>
  <c r="T36" i="1"/>
  <c r="F36" i="1"/>
  <c r="L36" i="1"/>
  <c r="J36" i="1"/>
  <c r="N63" i="1"/>
  <c r="T63" i="1"/>
  <c r="L63" i="1"/>
  <c r="N55" i="1"/>
  <c r="T55" i="1"/>
  <c r="L55" i="1"/>
  <c r="N47" i="1"/>
  <c r="T47" i="1"/>
  <c r="L47" i="1"/>
  <c r="N39" i="1"/>
  <c r="T39" i="1"/>
  <c r="L39" i="1"/>
  <c r="N31" i="1"/>
  <c r="T31" i="1"/>
  <c r="L31" i="1"/>
  <c r="J31" i="1"/>
  <c r="N23" i="1"/>
  <c r="T23" i="1"/>
  <c r="L23" i="1"/>
  <c r="J23" i="1"/>
  <c r="N15" i="1"/>
  <c r="T15" i="1"/>
  <c r="L15" i="1"/>
  <c r="J15" i="1"/>
  <c r="T66" i="1"/>
  <c r="N60" i="2"/>
  <c r="N52" i="2"/>
  <c r="N44" i="2"/>
  <c r="N36" i="2"/>
  <c r="N28" i="2"/>
  <c r="N20" i="2"/>
  <c r="N12" i="2"/>
  <c r="F10" i="1"/>
  <c r="J10" i="1"/>
  <c r="N10" i="1"/>
  <c r="L10" i="1"/>
  <c r="D60" i="1"/>
  <c r="J39" i="1"/>
  <c r="F39" i="1"/>
  <c r="F16" i="1"/>
  <c r="D20" i="1"/>
  <c r="N28" i="1"/>
  <c r="T50" i="1"/>
  <c r="N46" i="1"/>
  <c r="T46" i="1"/>
  <c r="L46" i="1"/>
  <c r="F46" i="1"/>
  <c r="J48" i="1"/>
  <c r="N48" i="1"/>
  <c r="L48" i="1"/>
  <c r="T48" i="1"/>
  <c r="F56" i="1"/>
  <c r="T44" i="1"/>
  <c r="L44" i="1"/>
  <c r="F44" i="1"/>
  <c r="J44" i="1"/>
  <c r="J3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60" i="1" l="1"/>
  <c r="L60" i="1"/>
  <c r="J60" i="1"/>
  <c r="F60" i="1"/>
  <c r="N60" i="1"/>
  <c r="T20" i="1"/>
  <c r="F20" i="1"/>
  <c r="L20" i="1"/>
  <c r="J20" i="1"/>
  <c r="N2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<sst xmlns="http://schemas.openxmlformats.org/spreadsheetml/2006/main" count="1025" uniqueCount="380">
  <si>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</si>
  <si>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</si>
  <si>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</si>
  <si>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</si>
  <si>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</si>
  <si>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</si>
  <si>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</si>
  <si>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</si>
  <si>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</si>
  <si>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</si>
  <si>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</si>
  <si>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</si>
  <si>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</si>
  <si>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</si>
  <si>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</si>
  <si>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</si>
  <si>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</si>
  <si>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</si>
  <si>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</si>
  <si>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</si>
  <si>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</si>
  <si>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</si>
  <si>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</si>
  <si>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</si>
  <si>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</si>
  <si>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</si>
  <si>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</si>
  <si>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</si>
  <si>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</si>
  <si>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</si>
  <si>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</si>
  <si>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</si>
  <si>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</si>
  <si>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</si>
  <si>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</si>
  <si>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</si>
  <si>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</si>
  <si>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</si>
  <si>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</si>
  <si>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</si>
  <si>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</si>
  <si>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</si>
  <si>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</si>
  <si>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</si>
  <si>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</si>
  <si>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</si>
  <si>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</si>
  <si>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</si>
  <si>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</si>
  <si>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</si>
  <si>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</si>
  <si>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</si>
  <si>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</si>
  <si>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</si>
  <si>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</si>
  <si>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</si>
  <si>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</si>
  <si>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</si>
  <si>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</si>
  <si>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</si>
  <si>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</si>
  <si>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</si>
  <si>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</si>
  <si>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</si>
  <si>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</si>
  <si>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</si>
  <si>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</si>
  <si>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</si>
  <si>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</si>
  <si>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</si>
  <si>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</si>
  <si>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</si>
  <si>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</si>
  <si>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</si>
  <si>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</si>
  <si>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</si>
  <si>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</si>
  <si>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</si>
  <si>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</si>
  <si>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</si>
  <si>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</si>
  <si>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</si>
  <si>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</si>
  <si>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</si>
  <si>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</si>
  <si>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</si>
  <si>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</si>
  <si>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</si>
  <si>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</si>
  <si>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</si>
  <si>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</si>
  <si>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</si>
  <si>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</si>
  <si>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</si>
  <si>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</si>
  <si>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</si>
  <si>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</si>
  <si>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</si>
  <si>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</si>
  <si>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</si>
  <si>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</si>
  <si>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</si>
  <si>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</si>
  <si>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</si>
  <si>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</si>
  <si>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</si>
  <si>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</si>
  <si>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</si>
  <si>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</si>
  <si>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</si>
  <si>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</si>
  <si>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</si>
  <si>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</si>
  <si>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</si>
  <si>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</si>
  <si>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</si>
  <si>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</si>
  <si>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</si>
  <si>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</si>
  <si>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</si>
  <si>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</si>
  <si>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</si>
  <si>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</si>
  <si>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</si>
  <si>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</si>
  <si>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</si>
  <si>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</si>
  <si>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</si>
  <si>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</si>
  <si>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</si>
  <si>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</si>
  <si>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</si>
  <si>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</si>
  <si>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</si>
  <si>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</si>
  <si>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</si>
  <si>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</si>
  <si>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</si>
  <si>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</si>
  <si>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</si>
  <si>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</si>
  <si>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</si>
  <si>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</si>
  <si>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</si>
  <si>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</si>
  <si>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</si>
  <si>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</si>
  <si>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</si>
  <si>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</si>
  <si>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</si>
  <si>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</si>
  <si>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</si>
  <si>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</si>
  <si>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</si>
  <si>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</si>
  <si>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</si>
  <si>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</si>
  <si>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</si>
  <si>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</si>
  <si>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</si>
  <si>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</si>
  <si>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</si>
  <si>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</si>
  <si>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</si>
  <si>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</si>
  <si>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</si>
  <si>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</si>
  <si>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</si>
  <si>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</si>
  <si>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</si>
  <si>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</si>
  <si>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</si>
  <si>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</si>
  <si>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</si>
  <si>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</si>
  <si>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</si>
  <si>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</si>
  <si>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</si>
  <si>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</si>
  <si>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</si>
  <si>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</si>
  <si>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</si>
  <si>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</si>
  <si>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</si>
  <si>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</si>
  <si>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</si>
  <si>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</si>
  <si>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</si>
  <si>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</si>
  <si>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</si>
  <si>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</si>
  <si>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</si>
  <si>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</si>
  <si>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</si>
  <si>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</si>
  <si>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</si>
  <si>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</si>
  <si>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</si>
  <si>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</si>
  <si>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</si>
  <si>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</si>
  <si>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</si>
  <si>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</si>
  <si>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</si>
  <si>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</si>
  <si>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</si>
  <si>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</si>
  <si>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</si>
  <si>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</si>
  <si>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</si>
  <si>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</si>
  <si>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</si>
  <si>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</si>
  <si>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</si>
  <si>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</si>
  <si>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</si>
  <si>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</si>
  <si>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</si>
  <si>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</si>
  <si>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</si>
  <si>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</si>
  <si>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</si>
  <si>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</si>
  <si>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</si>
  <si>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</si>
  <si>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</si>
  <si>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</si>
  <si>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</si>
  <si>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</si>
  <si>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</si>
  <si>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</si>
  <si>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</si>
  <si>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</si>
  <si>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</si>
  <si>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</si>
  <si>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</si>
  <si>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</si>
  <si>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</si>
  <si>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</si>
  <si>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</si>
  <si>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</si>
  <si>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</si>
  <si>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</si>
  <si>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</si>
  <si>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</si>
  <si>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</si>
  <si>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</si>
  <si>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</si>
  <si>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</si>
  <si>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</si>
  <si>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</si>
  <si>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</si>
  <si>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</si>
  <si>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</si>
  <si>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</si>
  <si>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</si>
  <si>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</si>
  <si>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07000</t>
  </si>
  <si>
    <t>水洗化人口等（令和4年度実績）</t>
    <phoneticPr fontId="3"/>
  </si>
  <si>
    <t>し尿処理の状況（令和4年度実績）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</si>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</sst>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47</v>
      </c>
      <c r="B7" s="108" t="s">
        <v>257</v>
      </c>
      <c r="C7" s="92" t="s">
        <v>199</v>
      </c>
      <c r="D7" s="93">
        <f>+SUM(E7,+I7)</f>
        <v>1837441</v>
      </c>
      <c r="E7" s="93">
        <f>+SUM(G7+H7)</f>
        <v>133062</v>
      </c>
      <c r="F7" s="94">
        <f>IF(D7&gt;0,E7/D7*100,"-")</f>
        <v>7.2417019104286879</v>
      </c>
      <c r="G7" s="93">
        <f>SUM(G$8:G$207)</f>
        <v>133058</v>
      </c>
      <c r="H7" s="93">
        <f>SUM(H$8:H$207)</f>
        <v>4</v>
      </c>
      <c r="I7" s="93">
        <f>+SUM(K7,+M7,O7+P7)</f>
        <v>1704379</v>
      </c>
      <c r="J7" s="94">
        <f>IF(D7&gt;0,I7/D7*100,"-")</f>
        <v>92.758298089571312</v>
      </c>
      <c r="K7" s="93">
        <f>SUM(K$8:K$207)</f>
        <v>929369</v>
      </c>
      <c r="L7" s="94">
        <f>IF(D7&gt;0,K7/D7*100,"-")</f>
        <v>50.579528812081584</v>
      </c>
      <c r="M7" s="93">
        <f>SUM(M$8:M$207)</f>
        <v>302</v>
      </c>
      <c r="N7" s="94">
        <f>IF(D7&gt;0,M7/D7*100,"-")</f>
        <v>1.6435901887461964E-2</v>
      </c>
      <c r="O7" s="91">
        <f>SUM(O$8:O$207)</f>
        <v>97694</v>
      </c>
      <c r="P7" s="93">
        <f>SUM(Q7:S7)</f>
        <v>677014</v>
      </c>
      <c r="Q7" s="93">
        <f>SUM(Q$8:Q$207)</f>
        <v>212456</v>
      </c>
      <c r="R7" s="93">
        <f>SUM(R$8:R$207)</f>
        <v>451935</v>
      </c>
      <c r="S7" s="93">
        <f>SUM(S$8:S$207)</f>
        <v>12623</v>
      </c>
      <c r="T7" s="94">
        <f>IF(D7&gt;0,P7/D7*100,"-")</f>
        <v>36.84548238555687</v>
      </c>
      <c r="U7" s="93">
        <f>SUM(U$8:U$207)</f>
        <v>15292</v>
      </c>
      <c r="V7" s="95">
        <f t="shared" ref="V7:AC7" si="0">COUNTIF(V$8:V$207,"○")</f>
        <v>36</v>
      </c>
      <c r="W7" s="95">
        <f t="shared" si="0"/>
        <v>4</v>
      </c>
      <c r="X7" s="95">
        <f t="shared" si="0"/>
        <v>0</v>
      </c>
      <c r="Y7" s="95">
        <f t="shared" si="0"/>
        <v>19</v>
      </c>
      <c r="Z7" s="95">
        <f t="shared" si="0"/>
        <v>37</v>
      </c>
      <c r="AA7" s="95">
        <f t="shared" si="0"/>
        <v>2</v>
      </c>
      <c r="AB7" s="95">
        <f t="shared" si="0"/>
        <v>0</v>
      </c>
      <c r="AC7" s="95">
        <f t="shared" si="0"/>
        <v>20</v>
      </c>
    </row>
    <row r="8" spans="1:31" ht="13.5" customHeight="1">
      <c r="A8" s="85" t="s">
        <v>47</v>
      </c>
      <c r="B8" s="86" t="s">
        <v>260</v>
      </c>
      <c r="C8" s="85" t="s">
        <v>261</v>
      </c>
      <c r="D8" s="87">
        <f>+SUM(E8,+I8)</f>
        <v>271405</v>
      </c>
      <c r="E8" s="87">
        <f>+SUM(G8+H8)</f>
        <v>13960</v>
      </c>
      <c r="F8" s="106">
        <f>IF(D8&gt;0,E8/D8*100,"-")</f>
        <v>5.1436045761868794</v>
      </c>
      <c r="G8" s="87">
        <v>13960</v>
      </c>
      <c r="H8" s="87">
        <v>0</v>
      </c>
      <c r="I8" s="87">
        <f>+SUM(K8,+M8,O8+P8)</f>
        <v>257445</v>
      </c>
      <c r="J8" s="88">
        <f>IF(D8&gt;0,I8/D8*100,"-")</f>
        <v>94.856395423813126</v>
      </c>
      <c r="K8" s="87">
        <v>170715</v>
      </c>
      <c r="L8" s="88">
        <f>IF(D8&gt;0,K8/D8*100,"-")</f>
        <v>62.900462408577582</v>
      </c>
      <c r="M8" s="87">
        <v>0</v>
      </c>
      <c r="N8" s="88">
        <f>IF(D8&gt;0,M8/D8*100,"-")</f>
        <v>0</v>
      </c>
      <c r="O8" s="87">
        <v>1811</v>
      </c>
      <c r="P8" s="87">
        <f>SUM(Q8:S8)</f>
        <v>84919</v>
      </c>
      <c r="Q8" s="87">
        <v>15816</v>
      </c>
      <c r="R8" s="87">
        <v>69103</v>
      </c>
      <c r="S8" s="87">
        <v>0</v>
      </c>
      <c r="T8" s="88">
        <f>IF(D8&gt;0,P8/D8*100,"-")</f>
        <v>31.288664541920745</v>
      </c>
      <c r="U8" s="87">
        <v>1967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47</v>
      </c>
      <c r="B9" s="86" t="s">
        <v>264</v>
      </c>
      <c r="C9" s="85" t="s">
        <v>265</v>
      </c>
      <c r="D9" s="87">
        <f>+SUM(E9,+I9)</f>
        <v>114520</v>
      </c>
      <c r="E9" s="87">
        <f>+SUM(G9+H9)</f>
        <v>7867</v>
      </c>
      <c r="F9" s="106">
        <f>IF(D9&gt;0,E9/D9*100,"-")</f>
        <v>6.8695424380020951</v>
      </c>
      <c r="G9" s="87">
        <v>7867</v>
      </c>
      <c r="H9" s="87">
        <v>0</v>
      </c>
      <c r="I9" s="87">
        <f>+SUM(K9,+M9,O9+P9)</f>
        <v>106653</v>
      </c>
      <c r="J9" s="88">
        <f>IF(D9&gt;0,I9/D9*100,"-")</f>
        <v>93.1304575619979</v>
      </c>
      <c r="K9" s="87">
        <v>70161</v>
      </c>
      <c r="L9" s="88">
        <f>IF(D9&gt;0,K9/D9*100,"-")</f>
        <v>61.265281173594133</v>
      </c>
      <c r="M9" s="87">
        <v>0</v>
      </c>
      <c r="N9" s="88">
        <f>IF(D9&gt;0,M9/D9*100,"-")</f>
        <v>0</v>
      </c>
      <c r="O9" s="87">
        <v>3034</v>
      </c>
      <c r="P9" s="87">
        <f>SUM(Q9:S9)</f>
        <v>33458</v>
      </c>
      <c r="Q9" s="87">
        <v>17497</v>
      </c>
      <c r="R9" s="87">
        <v>15961</v>
      </c>
      <c r="S9" s="87">
        <v>0</v>
      </c>
      <c r="T9" s="88">
        <f>IF(D9&gt;0,P9/D9*100,"-")</f>
        <v>29.215857492141112</v>
      </c>
      <c r="U9" s="87">
        <v>923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47</v>
      </c>
      <c r="B10" s="86" t="s">
        <v>266</v>
      </c>
      <c r="C10" s="85" t="s">
        <v>267</v>
      </c>
      <c r="D10" s="87">
        <f>+SUM(E10,+I10)</f>
        <v>317992</v>
      </c>
      <c r="E10" s="87">
        <f>+SUM(G10+H10)</f>
        <v>6353</v>
      </c>
      <c r="F10" s="106">
        <f>IF(D10&gt;0,E10/D10*100,"-")</f>
        <v>1.9978490024906286</v>
      </c>
      <c r="G10" s="87">
        <v>6353</v>
      </c>
      <c r="H10" s="87">
        <v>0</v>
      </c>
      <c r="I10" s="87">
        <f>+SUM(K10,+M10,O10+P10)</f>
        <v>311639</v>
      </c>
      <c r="J10" s="88">
        <f>IF(D10&gt;0,I10/D10*100,"-")</f>
        <v>98.002150997509375</v>
      </c>
      <c r="K10" s="87">
        <v>222444</v>
      </c>
      <c r="L10" s="88">
        <f>IF(D10&gt;0,K10/D10*100,"-")</f>
        <v>69.952703212659443</v>
      </c>
      <c r="M10" s="87">
        <v>0</v>
      </c>
      <c r="N10" s="88">
        <f>IF(D10&gt;0,M10/D10*100,"-")</f>
        <v>0</v>
      </c>
      <c r="O10" s="87">
        <v>8450</v>
      </c>
      <c r="P10" s="87">
        <f>SUM(Q10:S10)</f>
        <v>80745</v>
      </c>
      <c r="Q10" s="87">
        <v>27627</v>
      </c>
      <c r="R10" s="87">
        <v>53118</v>
      </c>
      <c r="S10" s="87">
        <v>0</v>
      </c>
      <c r="T10" s="88">
        <f>IF(D10&gt;0,P10/D10*100,"-")</f>
        <v>25.392148230144159</v>
      </c>
      <c r="U10" s="87">
        <v>2873</v>
      </c>
      <c r="V10" s="85"/>
      <c r="W10" s="85" t="s">
        <v>263</v>
      </c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47</v>
      </c>
      <c r="B11" s="86" t="s">
        <v>268</v>
      </c>
      <c r="C11" s="85" t="s">
        <v>269</v>
      </c>
      <c r="D11" s="87">
        <f>+SUM(E11,+I11)</f>
        <v>325730</v>
      </c>
      <c r="E11" s="87">
        <f>+SUM(G11+H11)</f>
        <v>13786</v>
      </c>
      <c r="F11" s="106">
        <f>IF(D11&gt;0,E11/D11*100,"-")</f>
        <v>4.2323396678230436</v>
      </c>
      <c r="G11" s="87">
        <v>13785</v>
      </c>
      <c r="H11" s="87">
        <v>1</v>
      </c>
      <c r="I11" s="87">
        <f>+SUM(K11,+M11,O11+P11)</f>
        <v>311944</v>
      </c>
      <c r="J11" s="88">
        <f>IF(D11&gt;0,I11/D11*100,"-")</f>
        <v>95.767660332176945</v>
      </c>
      <c r="K11" s="87">
        <v>175472</v>
      </c>
      <c r="L11" s="88">
        <f>IF(D11&gt;0,K11/D11*100,"-")</f>
        <v>53.870383446412674</v>
      </c>
      <c r="M11" s="87">
        <v>0</v>
      </c>
      <c r="N11" s="88">
        <f>IF(D11&gt;0,M11/D11*100,"-")</f>
        <v>0</v>
      </c>
      <c r="O11" s="87">
        <v>10082</v>
      </c>
      <c r="P11" s="87">
        <f>SUM(Q11:S11)</f>
        <v>126390</v>
      </c>
      <c r="Q11" s="87">
        <v>22585</v>
      </c>
      <c r="R11" s="87">
        <v>103805</v>
      </c>
      <c r="S11" s="87">
        <v>0</v>
      </c>
      <c r="T11" s="88">
        <f>IF(D11&gt;0,P11/D11*100,"-")</f>
        <v>38.802075338470509</v>
      </c>
      <c r="U11" s="87">
        <v>2947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47</v>
      </c>
      <c r="B12" s="86" t="s">
        <v>270</v>
      </c>
      <c r="C12" s="85" t="s">
        <v>271</v>
      </c>
      <c r="D12" s="87">
        <f>+SUM(E12,+I12)</f>
        <v>58875</v>
      </c>
      <c r="E12" s="87">
        <f>+SUM(G12+H12)</f>
        <v>2397</v>
      </c>
      <c r="F12" s="106">
        <f>IF(D12&gt;0,E12/D12*100,"-")</f>
        <v>4.0713375796178344</v>
      </c>
      <c r="G12" s="87">
        <v>2397</v>
      </c>
      <c r="H12" s="87">
        <v>0</v>
      </c>
      <c r="I12" s="87">
        <f>+SUM(K12,+M12,O12+P12)</f>
        <v>56478</v>
      </c>
      <c r="J12" s="88">
        <f>IF(D12&gt;0,I12/D12*100,"-")</f>
        <v>95.928662420382153</v>
      </c>
      <c r="K12" s="87">
        <v>29217</v>
      </c>
      <c r="L12" s="88">
        <f>IF(D12&gt;0,K12/D12*100,"-")</f>
        <v>49.625477707006368</v>
      </c>
      <c r="M12" s="87">
        <v>0</v>
      </c>
      <c r="N12" s="88">
        <f>IF(D12&gt;0,M12/D12*100,"-")</f>
        <v>0</v>
      </c>
      <c r="O12" s="87">
        <v>14825</v>
      </c>
      <c r="P12" s="87">
        <f>SUM(Q12:S12)</f>
        <v>12436</v>
      </c>
      <c r="Q12" s="87">
        <v>10137</v>
      </c>
      <c r="R12" s="87">
        <v>2299</v>
      </c>
      <c r="S12" s="87">
        <v>0</v>
      </c>
      <c r="T12" s="88">
        <f>IF(D12&gt;0,P12/D12*100,"-")</f>
        <v>21.122717622080682</v>
      </c>
      <c r="U12" s="87">
        <v>693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47</v>
      </c>
      <c r="B13" s="86" t="s">
        <v>272</v>
      </c>
      <c r="C13" s="85" t="s">
        <v>273</v>
      </c>
      <c r="D13" s="87">
        <f>+SUM(E13,+I13)</f>
        <v>74749</v>
      </c>
      <c r="E13" s="87">
        <f>+SUM(G13+H13)</f>
        <v>8674</v>
      </c>
      <c r="F13" s="106">
        <f>IF(D13&gt;0,E13/D13*100,"-")</f>
        <v>11.60416861764037</v>
      </c>
      <c r="G13" s="87">
        <v>8674</v>
      </c>
      <c r="H13" s="87">
        <v>0</v>
      </c>
      <c r="I13" s="87">
        <f>+SUM(K13,+M13,O13+P13)</f>
        <v>66075</v>
      </c>
      <c r="J13" s="88">
        <f>IF(D13&gt;0,I13/D13*100,"-")</f>
        <v>88.395831382359631</v>
      </c>
      <c r="K13" s="87">
        <v>33147</v>
      </c>
      <c r="L13" s="88">
        <f>IF(D13&gt;0,K13/D13*100,"-")</f>
        <v>44.344405945230037</v>
      </c>
      <c r="M13" s="87">
        <v>0</v>
      </c>
      <c r="N13" s="88">
        <f>IF(D13&gt;0,M13/D13*100,"-")</f>
        <v>0</v>
      </c>
      <c r="O13" s="87">
        <v>9875</v>
      </c>
      <c r="P13" s="87">
        <f>SUM(Q13:S13)</f>
        <v>23053</v>
      </c>
      <c r="Q13" s="87">
        <v>11122</v>
      </c>
      <c r="R13" s="87">
        <v>11931</v>
      </c>
      <c r="S13" s="87">
        <v>0</v>
      </c>
      <c r="T13" s="88">
        <f>IF(D13&gt;0,P13/D13*100,"-")</f>
        <v>30.840546361824238</v>
      </c>
      <c r="U13" s="87">
        <v>419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47</v>
      </c>
      <c r="B14" s="86" t="s">
        <v>274</v>
      </c>
      <c r="C14" s="85" t="s">
        <v>275</v>
      </c>
      <c r="D14" s="87">
        <f>+SUM(E14,+I14)</f>
        <v>45320</v>
      </c>
      <c r="E14" s="87">
        <f>+SUM(G14+H14)</f>
        <v>11767</v>
      </c>
      <c r="F14" s="106">
        <f>IF(D14&gt;0,E14/D14*100,"-")</f>
        <v>25.96425419240953</v>
      </c>
      <c r="G14" s="87">
        <v>11767</v>
      </c>
      <c r="H14" s="87">
        <v>0</v>
      </c>
      <c r="I14" s="87">
        <f>+SUM(K14,+M14,O14+P14)</f>
        <v>33553</v>
      </c>
      <c r="J14" s="88">
        <f>IF(D14&gt;0,I14/D14*100,"-")</f>
        <v>74.035745807590473</v>
      </c>
      <c r="K14" s="87">
        <v>14315</v>
      </c>
      <c r="L14" s="88">
        <f>IF(D14&gt;0,K14/D14*100,"-")</f>
        <v>31.586496028243598</v>
      </c>
      <c r="M14" s="87">
        <v>0</v>
      </c>
      <c r="N14" s="88">
        <f>IF(D14&gt;0,M14/D14*100,"-")</f>
        <v>0</v>
      </c>
      <c r="O14" s="87">
        <v>2131</v>
      </c>
      <c r="P14" s="87">
        <f>SUM(Q14:S14)</f>
        <v>17107</v>
      </c>
      <c r="Q14" s="87">
        <v>6561</v>
      </c>
      <c r="R14" s="87">
        <v>10546</v>
      </c>
      <c r="S14" s="87">
        <v>0</v>
      </c>
      <c r="T14" s="88">
        <f>IF(D14&gt;0,P14/D14*100,"-")</f>
        <v>37.747131509267433</v>
      </c>
      <c r="U14" s="87">
        <v>319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47</v>
      </c>
      <c r="B15" s="86" t="s">
        <v>276</v>
      </c>
      <c r="C15" s="85" t="s">
        <v>277</v>
      </c>
      <c r="D15" s="87">
        <f>+SUM(E15,+I15)</f>
        <v>33500</v>
      </c>
      <c r="E15" s="87">
        <f>+SUM(G15+H15)</f>
        <v>5251</v>
      </c>
      <c r="F15" s="106">
        <f>IF(D15&gt;0,E15/D15*100,"-")</f>
        <v>15.674626865671643</v>
      </c>
      <c r="G15" s="87">
        <v>5251</v>
      </c>
      <c r="H15" s="87">
        <v>0</v>
      </c>
      <c r="I15" s="87">
        <f>+SUM(K15,+M15,O15+P15)</f>
        <v>28249</v>
      </c>
      <c r="J15" s="88">
        <f>IF(D15&gt;0,I15/D15*100,"-")</f>
        <v>84.325373134328359</v>
      </c>
      <c r="K15" s="87">
        <v>17322</v>
      </c>
      <c r="L15" s="88">
        <f>IF(D15&gt;0,K15/D15*100,"-")</f>
        <v>51.707462686567162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10927</v>
      </c>
      <c r="Q15" s="87">
        <v>5005</v>
      </c>
      <c r="R15" s="87">
        <v>5922</v>
      </c>
      <c r="S15" s="87">
        <v>0</v>
      </c>
      <c r="T15" s="88">
        <f>IF(D15&gt;0,P15/D15*100,"-")</f>
        <v>32.617910447761197</v>
      </c>
      <c r="U15" s="87">
        <v>268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47</v>
      </c>
      <c r="B16" s="86" t="s">
        <v>278</v>
      </c>
      <c r="C16" s="85" t="s">
        <v>279</v>
      </c>
      <c r="D16" s="87">
        <f>+SUM(E16,+I16)</f>
        <v>52319</v>
      </c>
      <c r="E16" s="87">
        <f>+SUM(G16+H16)</f>
        <v>1121</v>
      </c>
      <c r="F16" s="106">
        <f>IF(D16&gt;0,E16/D16*100,"-")</f>
        <v>2.1426250501729771</v>
      </c>
      <c r="G16" s="87">
        <v>1121</v>
      </c>
      <c r="H16" s="87">
        <v>0</v>
      </c>
      <c r="I16" s="87">
        <f>+SUM(K16,+M16,O16+P16)</f>
        <v>51198</v>
      </c>
      <c r="J16" s="88">
        <f>IF(D16&gt;0,I16/D16*100,"-")</f>
        <v>97.857374949827019</v>
      </c>
      <c r="K16" s="87">
        <v>14618</v>
      </c>
      <c r="L16" s="88">
        <f>IF(D16&gt;0,K16/D16*100,"-")</f>
        <v>27.940136470498288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36580</v>
      </c>
      <c r="Q16" s="87">
        <v>10956</v>
      </c>
      <c r="R16" s="87">
        <v>25624</v>
      </c>
      <c r="S16" s="87">
        <v>0</v>
      </c>
      <c r="T16" s="88">
        <f>IF(D16&gt;0,P16/D16*100,"-")</f>
        <v>69.917238479328731</v>
      </c>
      <c r="U16" s="87">
        <v>470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47</v>
      </c>
      <c r="B17" s="86" t="s">
        <v>280</v>
      </c>
      <c r="C17" s="85" t="s">
        <v>281</v>
      </c>
      <c r="D17" s="87">
        <f>+SUM(E17,+I17)</f>
        <v>34452</v>
      </c>
      <c r="E17" s="87">
        <f>+SUM(G17+H17)</f>
        <v>4663</v>
      </c>
      <c r="F17" s="106">
        <f>IF(D17&gt;0,E17/D17*100,"-")</f>
        <v>13.534773017531638</v>
      </c>
      <c r="G17" s="87">
        <v>4663</v>
      </c>
      <c r="H17" s="87">
        <v>0</v>
      </c>
      <c r="I17" s="87">
        <f>+SUM(K17,+M17,O17+P17)</f>
        <v>29789</v>
      </c>
      <c r="J17" s="88">
        <f>IF(D17&gt;0,I17/D17*100,"-")</f>
        <v>86.465226982468351</v>
      </c>
      <c r="K17" s="87">
        <v>9449</v>
      </c>
      <c r="L17" s="88">
        <f>IF(D17&gt;0,K17/D17*100,"-")</f>
        <v>27.426564495530016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20340</v>
      </c>
      <c r="Q17" s="87">
        <v>6454</v>
      </c>
      <c r="R17" s="87">
        <v>13886</v>
      </c>
      <c r="S17" s="87">
        <v>0</v>
      </c>
      <c r="T17" s="88">
        <f>IF(D17&gt;0,P17/D17*100,"-")</f>
        <v>59.038662486938357</v>
      </c>
      <c r="U17" s="87">
        <v>304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47</v>
      </c>
      <c r="B18" s="86" t="s">
        <v>282</v>
      </c>
      <c r="C18" s="85" t="s">
        <v>283</v>
      </c>
      <c r="D18" s="87">
        <f>+SUM(E18,+I18)</f>
        <v>57797</v>
      </c>
      <c r="E18" s="87">
        <f>+SUM(G18+H18)</f>
        <v>2760</v>
      </c>
      <c r="F18" s="106">
        <f>IF(D18&gt;0,E18/D18*100,"-")</f>
        <v>4.7753343599148748</v>
      </c>
      <c r="G18" s="87">
        <v>2760</v>
      </c>
      <c r="H18" s="87">
        <v>0</v>
      </c>
      <c r="I18" s="87">
        <f>+SUM(K18,+M18,O18+P18)</f>
        <v>55037</v>
      </c>
      <c r="J18" s="88">
        <f>IF(D18&gt;0,I18/D18*100,"-")</f>
        <v>95.224665640085121</v>
      </c>
      <c r="K18" s="87">
        <v>30398</v>
      </c>
      <c r="L18" s="88">
        <f>IF(D18&gt;0,K18/D18*100,"-")</f>
        <v>52.594425316192883</v>
      </c>
      <c r="M18" s="87">
        <v>0</v>
      </c>
      <c r="N18" s="88">
        <f>IF(D18&gt;0,M18/D18*100,"-")</f>
        <v>0</v>
      </c>
      <c r="O18" s="87">
        <v>3015</v>
      </c>
      <c r="P18" s="87">
        <f>SUM(Q18:S18)</f>
        <v>21624</v>
      </c>
      <c r="Q18" s="87">
        <v>6130</v>
      </c>
      <c r="R18" s="87">
        <v>15494</v>
      </c>
      <c r="S18" s="87">
        <v>0</v>
      </c>
      <c r="T18" s="88">
        <f>IF(D18&gt;0,P18/D18*100,"-")</f>
        <v>37.413706593767841</v>
      </c>
      <c r="U18" s="87">
        <v>473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47</v>
      </c>
      <c r="B19" s="86" t="s">
        <v>284</v>
      </c>
      <c r="C19" s="85" t="s">
        <v>285</v>
      </c>
      <c r="D19" s="87">
        <f>+SUM(E19,+I19)</f>
        <v>57754</v>
      </c>
      <c r="E19" s="87">
        <f>+SUM(G19+H19)</f>
        <v>8523</v>
      </c>
      <c r="F19" s="106">
        <f>IF(D19&gt;0,E19/D19*100,"-")</f>
        <v>14.757419399522112</v>
      </c>
      <c r="G19" s="87">
        <v>8523</v>
      </c>
      <c r="H19" s="87">
        <v>0</v>
      </c>
      <c r="I19" s="87">
        <f>+SUM(K19,+M19,O19+P19)</f>
        <v>49231</v>
      </c>
      <c r="J19" s="88">
        <f>IF(D19&gt;0,I19/D19*100,"-")</f>
        <v>85.242580600477893</v>
      </c>
      <c r="K19" s="87">
        <v>16344</v>
      </c>
      <c r="L19" s="88">
        <f>IF(D19&gt;0,K19/D19*100,"-")</f>
        <v>28.299338573951587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32887</v>
      </c>
      <c r="Q19" s="87">
        <v>16079</v>
      </c>
      <c r="R19" s="87">
        <v>16808</v>
      </c>
      <c r="S19" s="87">
        <v>0</v>
      </c>
      <c r="T19" s="88">
        <f>IF(D19&gt;0,P19/D19*100,"-")</f>
        <v>56.943242026526299</v>
      </c>
      <c r="U19" s="87">
        <v>484</v>
      </c>
      <c r="V19" s="85"/>
      <c r="W19" s="85" t="s">
        <v>263</v>
      </c>
      <c r="X19" s="85"/>
      <c r="Y19" s="85"/>
      <c r="Z19" s="85"/>
      <c r="AA19" s="85" t="s">
        <v>263</v>
      </c>
      <c r="AB19" s="85"/>
      <c r="AC19" s="85"/>
      <c r="AD19" s="184" t="s">
        <v>262</v>
      </c>
    </row>
    <row r="20" spans="1:30" ht="13.5" customHeight="1">
      <c r="A20" s="85" t="s">
        <v>47</v>
      </c>
      <c r="B20" s="86" t="s">
        <v>286</v>
      </c>
      <c r="C20" s="85" t="s">
        <v>287</v>
      </c>
      <c r="D20" s="87">
        <f>+SUM(E20,+I20)</f>
        <v>29835</v>
      </c>
      <c r="E20" s="87">
        <f>+SUM(G20+H20)</f>
        <v>1683</v>
      </c>
      <c r="F20" s="106">
        <f>IF(D20&gt;0,E20/D20*100,"-")</f>
        <v>5.6410256410256414</v>
      </c>
      <c r="G20" s="87">
        <v>1683</v>
      </c>
      <c r="H20" s="87">
        <v>0</v>
      </c>
      <c r="I20" s="87">
        <f>+SUM(K20,+M20,O20+P20)</f>
        <v>28152</v>
      </c>
      <c r="J20" s="88">
        <f>IF(D20&gt;0,I20/D20*100,"-")</f>
        <v>94.358974358974351</v>
      </c>
      <c r="K20" s="87">
        <v>14550</v>
      </c>
      <c r="L20" s="88">
        <f>IF(D20&gt;0,K20/D20*100,"-")</f>
        <v>48.768225238813471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13602</v>
      </c>
      <c r="Q20" s="87">
        <v>3679</v>
      </c>
      <c r="R20" s="87">
        <v>9923</v>
      </c>
      <c r="S20" s="87">
        <v>0</v>
      </c>
      <c r="T20" s="88">
        <f>IF(D20&gt;0,P20/D20*100,"-")</f>
        <v>45.590749120160886</v>
      </c>
      <c r="U20" s="87">
        <v>218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47</v>
      </c>
      <c r="B21" s="86" t="s">
        <v>288</v>
      </c>
      <c r="C21" s="85" t="s">
        <v>289</v>
      </c>
      <c r="D21" s="87">
        <f>+SUM(E21,+I21)</f>
        <v>11270</v>
      </c>
      <c r="E21" s="87">
        <f>+SUM(G21+H21)</f>
        <v>1135</v>
      </c>
      <c r="F21" s="106">
        <f>IF(D21&gt;0,E21/D21*100,"-")</f>
        <v>10.070984915705413</v>
      </c>
      <c r="G21" s="87">
        <v>1135</v>
      </c>
      <c r="H21" s="87">
        <v>0</v>
      </c>
      <c r="I21" s="87">
        <f>+SUM(K21,+M21,O21+P21)</f>
        <v>10135</v>
      </c>
      <c r="J21" s="88">
        <f>IF(D21&gt;0,I21/D21*100,"-")</f>
        <v>89.929015084294576</v>
      </c>
      <c r="K21" s="87">
        <v>4560</v>
      </c>
      <c r="L21" s="88">
        <f>IF(D21&gt;0,K21/D21*100,"-")</f>
        <v>40.461401952085183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5575</v>
      </c>
      <c r="Q21" s="87">
        <v>1911</v>
      </c>
      <c r="R21" s="87">
        <v>3664</v>
      </c>
      <c r="S21" s="87">
        <v>0</v>
      </c>
      <c r="T21" s="88">
        <f>IF(D21&gt;0,P21/D21*100,"-")</f>
        <v>49.467613132209401</v>
      </c>
      <c r="U21" s="87">
        <v>32</v>
      </c>
      <c r="V21" s="85"/>
      <c r="W21" s="85" t="s">
        <v>263</v>
      </c>
      <c r="X21" s="85"/>
      <c r="Y21" s="85"/>
      <c r="Z21" s="85"/>
      <c r="AA21" s="85" t="s">
        <v>263</v>
      </c>
      <c r="AB21" s="85"/>
      <c r="AC21" s="85"/>
      <c r="AD21" s="184" t="s">
        <v>262</v>
      </c>
    </row>
    <row r="22" spans="1:30" ht="13.5" customHeight="1">
      <c r="A22" s="85" t="s">
        <v>47</v>
      </c>
      <c r="B22" s="86" t="s">
        <v>290</v>
      </c>
      <c r="C22" s="85" t="s">
        <v>291</v>
      </c>
      <c r="D22" s="87">
        <f>+SUM(E22,+I22)</f>
        <v>8303</v>
      </c>
      <c r="E22" s="87">
        <f>+SUM(G22+H22)</f>
        <v>341</v>
      </c>
      <c r="F22" s="106">
        <f>IF(D22&gt;0,E22/D22*100,"-")</f>
        <v>4.1069492954353848</v>
      </c>
      <c r="G22" s="87">
        <v>341</v>
      </c>
      <c r="H22" s="87">
        <v>0</v>
      </c>
      <c r="I22" s="87">
        <f>+SUM(K22,+M22,O22+P22)</f>
        <v>7962</v>
      </c>
      <c r="J22" s="88">
        <f>IF(D22&gt;0,I22/D22*100,"-")</f>
        <v>95.893050704564615</v>
      </c>
      <c r="K22" s="87">
        <v>4135</v>
      </c>
      <c r="L22" s="88">
        <f>IF(D22&gt;0,K22/D22*100,"-")</f>
        <v>49.801276646995063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3827</v>
      </c>
      <c r="Q22" s="87">
        <v>0</v>
      </c>
      <c r="R22" s="87">
        <v>1762</v>
      </c>
      <c r="S22" s="87">
        <v>2065</v>
      </c>
      <c r="T22" s="88">
        <f>IF(D22&gt;0,P22/D22*100,"-")</f>
        <v>46.091774057569552</v>
      </c>
      <c r="U22" s="87">
        <v>62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47</v>
      </c>
      <c r="B23" s="86" t="s">
        <v>292</v>
      </c>
      <c r="C23" s="85" t="s">
        <v>293</v>
      </c>
      <c r="D23" s="87">
        <f>+SUM(E23,+I23)</f>
        <v>12065</v>
      </c>
      <c r="E23" s="87">
        <f>+SUM(G23+H23)</f>
        <v>161</v>
      </c>
      <c r="F23" s="106">
        <f>IF(D23&gt;0,E23/D23*100,"-")</f>
        <v>1.334438458350601</v>
      </c>
      <c r="G23" s="87">
        <v>161</v>
      </c>
      <c r="H23" s="87">
        <v>0</v>
      </c>
      <c r="I23" s="87">
        <f>+SUM(K23,+M23,O23+P23)</f>
        <v>11904</v>
      </c>
      <c r="J23" s="88">
        <f>IF(D23&gt;0,I23/D23*100,"-")</f>
        <v>98.665561541649396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11904</v>
      </c>
      <c r="Q23" s="87">
        <v>6677</v>
      </c>
      <c r="R23" s="87">
        <v>5227</v>
      </c>
      <c r="S23" s="87">
        <v>0</v>
      </c>
      <c r="T23" s="88">
        <f>IF(D23&gt;0,P23/D23*100,"-")</f>
        <v>98.665561541649396</v>
      </c>
      <c r="U23" s="87">
        <v>144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47</v>
      </c>
      <c r="B24" s="86" t="s">
        <v>294</v>
      </c>
      <c r="C24" s="85" t="s">
        <v>295</v>
      </c>
      <c r="D24" s="87">
        <f>+SUM(E24,+I24)</f>
        <v>8717</v>
      </c>
      <c r="E24" s="87">
        <f>+SUM(G24+H24)</f>
        <v>449</v>
      </c>
      <c r="F24" s="106">
        <f>IF(D24&gt;0,E24/D24*100,"-")</f>
        <v>5.150854651829758</v>
      </c>
      <c r="G24" s="87">
        <v>449</v>
      </c>
      <c r="H24" s="87">
        <v>0</v>
      </c>
      <c r="I24" s="87">
        <f>+SUM(K24,+M24,O24+P24)</f>
        <v>8268</v>
      </c>
      <c r="J24" s="88">
        <f>IF(D24&gt;0,I24/D24*100,"-")</f>
        <v>94.849145348170239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2785</v>
      </c>
      <c r="P24" s="87">
        <f>SUM(Q24:S24)</f>
        <v>5483</v>
      </c>
      <c r="Q24" s="87">
        <v>2010</v>
      </c>
      <c r="R24" s="87">
        <v>2999</v>
      </c>
      <c r="S24" s="87">
        <v>474</v>
      </c>
      <c r="T24" s="88">
        <f>IF(D24&gt;0,P24/D24*100,"-")</f>
        <v>62.900080302856487</v>
      </c>
      <c r="U24" s="87">
        <v>34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47</v>
      </c>
      <c r="B25" s="86" t="s">
        <v>296</v>
      </c>
      <c r="C25" s="85" t="s">
        <v>297</v>
      </c>
      <c r="D25" s="87">
        <f>+SUM(E25,+I25)</f>
        <v>12555</v>
      </c>
      <c r="E25" s="87">
        <f>+SUM(G25+H25)</f>
        <v>697</v>
      </c>
      <c r="F25" s="106">
        <f>IF(D25&gt;0,E25/D25*100,"-")</f>
        <v>5.5515730784547985</v>
      </c>
      <c r="G25" s="87">
        <v>697</v>
      </c>
      <c r="H25" s="87">
        <v>0</v>
      </c>
      <c r="I25" s="87">
        <f>+SUM(K25,+M25,O25+P25)</f>
        <v>11858</v>
      </c>
      <c r="J25" s="88">
        <f>IF(D25&gt;0,I25/D25*100,"-")</f>
        <v>94.448426921545206</v>
      </c>
      <c r="K25" s="87">
        <v>9350</v>
      </c>
      <c r="L25" s="88">
        <f>IF(D25&gt;0,K25/D25*100,"-")</f>
        <v>74.472321784149742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2508</v>
      </c>
      <c r="Q25" s="87">
        <v>768</v>
      </c>
      <c r="R25" s="87">
        <v>1740</v>
      </c>
      <c r="S25" s="87">
        <v>0</v>
      </c>
      <c r="T25" s="88">
        <f>IF(D25&gt;0,P25/D25*100,"-")</f>
        <v>19.976105137395461</v>
      </c>
      <c r="U25" s="87">
        <v>58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47</v>
      </c>
      <c r="B26" s="86" t="s">
        <v>298</v>
      </c>
      <c r="C26" s="85" t="s">
        <v>299</v>
      </c>
      <c r="D26" s="87">
        <f>+SUM(E26,+I26)</f>
        <v>5331</v>
      </c>
      <c r="E26" s="87">
        <f>+SUM(G26+H26)</f>
        <v>119</v>
      </c>
      <c r="F26" s="106">
        <f>IF(D26&gt;0,E26/D26*100,"-")</f>
        <v>2.2322265991371224</v>
      </c>
      <c r="G26" s="87">
        <v>119</v>
      </c>
      <c r="H26" s="87">
        <v>0</v>
      </c>
      <c r="I26" s="87">
        <f>+SUM(K26,+M26,O26+P26)</f>
        <v>5212</v>
      </c>
      <c r="J26" s="88">
        <f>IF(D26&gt;0,I26/D26*100,"-")</f>
        <v>97.767773400862879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5212</v>
      </c>
      <c r="Q26" s="87">
        <v>79</v>
      </c>
      <c r="R26" s="87">
        <v>890</v>
      </c>
      <c r="S26" s="87">
        <v>4243</v>
      </c>
      <c r="T26" s="88">
        <f>IF(D26&gt;0,P26/D26*100,"-")</f>
        <v>97.767773400862879</v>
      </c>
      <c r="U26" s="87">
        <v>74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47</v>
      </c>
      <c r="B27" s="86" t="s">
        <v>300</v>
      </c>
      <c r="C27" s="85" t="s">
        <v>301</v>
      </c>
      <c r="D27" s="87">
        <f>+SUM(E27,+I27)</f>
        <v>5158</v>
      </c>
      <c r="E27" s="87">
        <f>+SUM(G27+H27)</f>
        <v>1182</v>
      </c>
      <c r="F27" s="106">
        <f>IF(D27&gt;0,E27/D27*100,"-")</f>
        <v>22.915858860023263</v>
      </c>
      <c r="G27" s="87">
        <v>1182</v>
      </c>
      <c r="H27" s="87">
        <v>0</v>
      </c>
      <c r="I27" s="87">
        <f>+SUM(K27,+M27,O27+P27)</f>
        <v>3976</v>
      </c>
      <c r="J27" s="88">
        <f>IF(D27&gt;0,I27/D27*100,"-")</f>
        <v>77.084141139976737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161</v>
      </c>
      <c r="P27" s="87">
        <f>SUM(Q27:S27)</f>
        <v>3815</v>
      </c>
      <c r="Q27" s="87">
        <v>1962</v>
      </c>
      <c r="R27" s="87">
        <v>1853</v>
      </c>
      <c r="S27" s="87">
        <v>0</v>
      </c>
      <c r="T27" s="88">
        <f>IF(D27&gt;0,P27/D27*100,"-")</f>
        <v>73.962776269872037</v>
      </c>
      <c r="U27" s="87">
        <v>16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47</v>
      </c>
      <c r="B28" s="86" t="s">
        <v>302</v>
      </c>
      <c r="C28" s="85" t="s">
        <v>303</v>
      </c>
      <c r="D28" s="87">
        <f>+SUM(E28,+I28)</f>
        <v>522</v>
      </c>
      <c r="E28" s="87">
        <f>+SUM(G28+H28)</f>
        <v>0</v>
      </c>
      <c r="F28" s="106">
        <f>IF(D28&gt;0,E28/D28*100,"-")</f>
        <v>0</v>
      </c>
      <c r="G28" s="87">
        <v>0</v>
      </c>
      <c r="H28" s="87">
        <v>0</v>
      </c>
      <c r="I28" s="87">
        <f>+SUM(K28,+M28,O28+P28)</f>
        <v>522</v>
      </c>
      <c r="J28" s="88">
        <f>IF(D28&gt;0,I28/D28*100,"-")</f>
        <v>100</v>
      </c>
      <c r="K28" s="87">
        <v>522</v>
      </c>
      <c r="L28" s="88">
        <f>IF(D28&gt;0,K28/D28*100,"-")</f>
        <v>100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0</v>
      </c>
      <c r="Q28" s="87">
        <v>0</v>
      </c>
      <c r="R28" s="87">
        <v>0</v>
      </c>
      <c r="S28" s="87">
        <v>0</v>
      </c>
      <c r="T28" s="88">
        <f>IF(D28&gt;0,P28/D28*100,"-")</f>
        <v>0</v>
      </c>
      <c r="U28" s="87">
        <v>2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47</v>
      </c>
      <c r="B29" s="86" t="s">
        <v>304</v>
      </c>
      <c r="C29" s="85" t="s">
        <v>305</v>
      </c>
      <c r="D29" s="87">
        <f>+SUM(E29,+I29)</f>
        <v>3889</v>
      </c>
      <c r="E29" s="87">
        <f>+SUM(G29+H29)</f>
        <v>58</v>
      </c>
      <c r="F29" s="106">
        <f>IF(D29&gt;0,E29/D29*100,"-")</f>
        <v>1.4913859604011315</v>
      </c>
      <c r="G29" s="87">
        <v>58</v>
      </c>
      <c r="H29" s="87">
        <v>0</v>
      </c>
      <c r="I29" s="87">
        <f>+SUM(K29,+M29,O29+P29)</f>
        <v>3831</v>
      </c>
      <c r="J29" s="88">
        <f>IF(D29&gt;0,I29/D29*100,"-")</f>
        <v>98.508614039598868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3098</v>
      </c>
      <c r="P29" s="87">
        <f>SUM(Q29:S29)</f>
        <v>733</v>
      </c>
      <c r="Q29" s="87">
        <v>0</v>
      </c>
      <c r="R29" s="87">
        <v>700</v>
      </c>
      <c r="S29" s="87">
        <v>33</v>
      </c>
      <c r="T29" s="88">
        <f>IF(D29&gt;0,P29/D29*100,"-")</f>
        <v>18.848032913345332</v>
      </c>
      <c r="U29" s="87">
        <v>51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47</v>
      </c>
      <c r="B30" s="86" t="s">
        <v>306</v>
      </c>
      <c r="C30" s="85" t="s">
        <v>307</v>
      </c>
      <c r="D30" s="87">
        <f>+SUM(E30,+I30)</f>
        <v>14231</v>
      </c>
      <c r="E30" s="87">
        <f>+SUM(G30+H30)</f>
        <v>3178</v>
      </c>
      <c r="F30" s="106">
        <f>IF(D30&gt;0,E30/D30*100,"-")</f>
        <v>22.331529758976881</v>
      </c>
      <c r="G30" s="87">
        <v>3178</v>
      </c>
      <c r="H30" s="87">
        <v>0</v>
      </c>
      <c r="I30" s="87">
        <f>+SUM(K30,+M30,O30+P30)</f>
        <v>11053</v>
      </c>
      <c r="J30" s="88">
        <f>IF(D30&gt;0,I30/D30*100,"-")</f>
        <v>77.668470241023115</v>
      </c>
      <c r="K30" s="87">
        <v>4416</v>
      </c>
      <c r="L30" s="88">
        <f>IF(D30&gt;0,K30/D30*100,"-")</f>
        <v>31.030848148408403</v>
      </c>
      <c r="M30" s="87">
        <v>0</v>
      </c>
      <c r="N30" s="88">
        <f>IF(D30&gt;0,M30/D30*100,"-")</f>
        <v>0</v>
      </c>
      <c r="O30" s="87">
        <v>1922</v>
      </c>
      <c r="P30" s="87">
        <f>SUM(Q30:S30)</f>
        <v>4715</v>
      </c>
      <c r="Q30" s="87">
        <v>2083</v>
      </c>
      <c r="R30" s="87">
        <v>2632</v>
      </c>
      <c r="S30" s="87">
        <v>0</v>
      </c>
      <c r="T30" s="88">
        <f>IF(D30&gt;0,P30/D30*100,"-")</f>
        <v>33.131895158456892</v>
      </c>
      <c r="U30" s="87">
        <v>84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47</v>
      </c>
      <c r="B31" s="86" t="s">
        <v>308</v>
      </c>
      <c r="C31" s="85" t="s">
        <v>309</v>
      </c>
      <c r="D31" s="87">
        <f>+SUM(E31,+I31)</f>
        <v>2535</v>
      </c>
      <c r="E31" s="87">
        <f>+SUM(G31+H31)</f>
        <v>157</v>
      </c>
      <c r="F31" s="106">
        <f>IF(D31&gt;0,E31/D31*100,"-")</f>
        <v>6.1932938856015776</v>
      </c>
      <c r="G31" s="87">
        <v>157</v>
      </c>
      <c r="H31" s="87">
        <v>0</v>
      </c>
      <c r="I31" s="87">
        <f>+SUM(K31,+M31,O31+P31)</f>
        <v>2378</v>
      </c>
      <c r="J31" s="88">
        <f>IF(D31&gt;0,I31/D31*100,"-")</f>
        <v>93.806706114398423</v>
      </c>
      <c r="K31" s="87">
        <v>1837</v>
      </c>
      <c r="L31" s="88">
        <f>IF(D31&gt;0,K31/D31*100,"-")</f>
        <v>72.465483234714</v>
      </c>
      <c r="M31" s="87">
        <v>0</v>
      </c>
      <c r="N31" s="88">
        <f>IF(D31&gt;0,M31/D31*100,"-")</f>
        <v>0</v>
      </c>
      <c r="O31" s="87">
        <v>256</v>
      </c>
      <c r="P31" s="87">
        <f>SUM(Q31:S31)</f>
        <v>285</v>
      </c>
      <c r="Q31" s="87">
        <v>2</v>
      </c>
      <c r="R31" s="87">
        <v>283</v>
      </c>
      <c r="S31" s="87">
        <v>0</v>
      </c>
      <c r="T31" s="88">
        <f>IF(D31&gt;0,P31/D31*100,"-")</f>
        <v>11.242603550295858</v>
      </c>
      <c r="U31" s="87">
        <v>41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47</v>
      </c>
      <c r="B32" s="86" t="s">
        <v>310</v>
      </c>
      <c r="C32" s="85" t="s">
        <v>311</v>
      </c>
      <c r="D32" s="87">
        <f>+SUM(E32,+I32)</f>
        <v>5744</v>
      </c>
      <c r="E32" s="87">
        <f>+SUM(G32+H32)</f>
        <v>1499</v>
      </c>
      <c r="F32" s="106">
        <f>IF(D32&gt;0,E32/D32*100,"-")</f>
        <v>26.096796657381617</v>
      </c>
      <c r="G32" s="87">
        <v>1499</v>
      </c>
      <c r="H32" s="87">
        <v>0</v>
      </c>
      <c r="I32" s="87">
        <f>+SUM(K32,+M32,O32+P32)</f>
        <v>4245</v>
      </c>
      <c r="J32" s="88">
        <f>IF(D32&gt;0,I32/D32*100,"-")</f>
        <v>73.903203342618383</v>
      </c>
      <c r="K32" s="87">
        <v>1582</v>
      </c>
      <c r="L32" s="88">
        <f>IF(D32&gt;0,K32/D32*100,"-")</f>
        <v>27.541782729805014</v>
      </c>
      <c r="M32" s="87">
        <v>0</v>
      </c>
      <c r="N32" s="88">
        <f>IF(D32&gt;0,M32/D32*100,"-")</f>
        <v>0</v>
      </c>
      <c r="O32" s="87">
        <v>2663</v>
      </c>
      <c r="P32" s="87">
        <f>SUM(Q32:S32)</f>
        <v>0</v>
      </c>
      <c r="Q32" s="87">
        <v>0</v>
      </c>
      <c r="R32" s="87">
        <v>0</v>
      </c>
      <c r="S32" s="87">
        <v>0</v>
      </c>
      <c r="T32" s="88">
        <f>IF(D32&gt;0,P32/D32*100,"-")</f>
        <v>0</v>
      </c>
      <c r="U32" s="87">
        <v>33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47</v>
      </c>
      <c r="B33" s="86" t="s">
        <v>312</v>
      </c>
      <c r="C33" s="85" t="s">
        <v>313</v>
      </c>
      <c r="D33" s="87">
        <f>+SUM(E33,+I33)</f>
        <v>3303</v>
      </c>
      <c r="E33" s="87">
        <f>+SUM(G33+H33)</f>
        <v>278</v>
      </c>
      <c r="F33" s="106">
        <f>IF(D33&gt;0,E33/D33*100,"-")</f>
        <v>8.4165909778988794</v>
      </c>
      <c r="G33" s="87">
        <v>278</v>
      </c>
      <c r="H33" s="87">
        <v>0</v>
      </c>
      <c r="I33" s="87">
        <f>+SUM(K33,+M33,O33+P33)</f>
        <v>3025</v>
      </c>
      <c r="J33" s="88">
        <f>IF(D33&gt;0,I33/D33*100,"-")</f>
        <v>91.583409022101122</v>
      </c>
      <c r="K33" s="87">
        <v>1736</v>
      </c>
      <c r="L33" s="88">
        <f>IF(D33&gt;0,K33/D33*100,"-")</f>
        <v>52.558280351195883</v>
      </c>
      <c r="M33" s="87">
        <v>125</v>
      </c>
      <c r="N33" s="88">
        <f>IF(D33&gt;0,M33/D33*100,"-")</f>
        <v>3.7844383893430216</v>
      </c>
      <c r="O33" s="87">
        <v>845</v>
      </c>
      <c r="P33" s="87">
        <f>SUM(Q33:S33)</f>
        <v>319</v>
      </c>
      <c r="Q33" s="87">
        <v>158</v>
      </c>
      <c r="R33" s="87">
        <v>161</v>
      </c>
      <c r="S33" s="87">
        <v>0</v>
      </c>
      <c r="T33" s="88">
        <f>IF(D33&gt;0,P33/D33*100,"-")</f>
        <v>9.6578867696033903</v>
      </c>
      <c r="U33" s="87">
        <v>13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47</v>
      </c>
      <c r="B34" s="86" t="s">
        <v>314</v>
      </c>
      <c r="C34" s="85" t="s">
        <v>315</v>
      </c>
      <c r="D34" s="87">
        <f>+SUM(E34,+I34)</f>
        <v>13196</v>
      </c>
      <c r="E34" s="87">
        <f>+SUM(G34+H34)</f>
        <v>2416</v>
      </c>
      <c r="F34" s="106">
        <f>IF(D34&gt;0,E34/D34*100,"-")</f>
        <v>18.308578357077902</v>
      </c>
      <c r="G34" s="87">
        <v>2416</v>
      </c>
      <c r="H34" s="87">
        <v>0</v>
      </c>
      <c r="I34" s="87">
        <f>+SUM(K34,+M34,O34+P34)</f>
        <v>10780</v>
      </c>
      <c r="J34" s="88">
        <f>IF(D34&gt;0,I34/D34*100,"-")</f>
        <v>81.691421642922109</v>
      </c>
      <c r="K34" s="87">
        <v>5547</v>
      </c>
      <c r="L34" s="88">
        <f>IF(D34&gt;0,K34/D34*100,"-")</f>
        <v>42.035465292512882</v>
      </c>
      <c r="M34" s="87">
        <v>0</v>
      </c>
      <c r="N34" s="88">
        <f>IF(D34&gt;0,M34/D34*100,"-")</f>
        <v>0</v>
      </c>
      <c r="O34" s="87">
        <v>1543</v>
      </c>
      <c r="P34" s="87">
        <f>SUM(Q34:S34)</f>
        <v>3690</v>
      </c>
      <c r="Q34" s="87">
        <v>1301</v>
      </c>
      <c r="R34" s="87">
        <v>2389</v>
      </c>
      <c r="S34" s="87">
        <v>0</v>
      </c>
      <c r="T34" s="88">
        <f>IF(D34&gt;0,P34/D34*100,"-")</f>
        <v>27.96301909669597</v>
      </c>
      <c r="U34" s="87">
        <v>85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47</v>
      </c>
      <c r="B35" s="86" t="s">
        <v>316</v>
      </c>
      <c r="C35" s="85" t="s">
        <v>317</v>
      </c>
      <c r="D35" s="87">
        <f>+SUM(E35,+I35)</f>
        <v>14813</v>
      </c>
      <c r="E35" s="87">
        <f>+SUM(G35+H35)</f>
        <v>4047</v>
      </c>
      <c r="F35" s="106">
        <f>IF(D35&gt;0,E35/D35*100,"-")</f>
        <v>27.320596773104704</v>
      </c>
      <c r="G35" s="87">
        <v>4047</v>
      </c>
      <c r="H35" s="87">
        <v>0</v>
      </c>
      <c r="I35" s="87">
        <f>+SUM(K35,+M35,O35+P35)</f>
        <v>10766</v>
      </c>
      <c r="J35" s="88">
        <f>IF(D35&gt;0,I35/D35*100,"-")</f>
        <v>72.679403226895289</v>
      </c>
      <c r="K35" s="87">
        <v>3066</v>
      </c>
      <c r="L35" s="88">
        <f>IF(D35&gt;0,K35/D35*100,"-")</f>
        <v>20.698035509349896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7700</v>
      </c>
      <c r="Q35" s="87">
        <v>7193</v>
      </c>
      <c r="R35" s="87">
        <v>507</v>
      </c>
      <c r="S35" s="87">
        <v>0</v>
      </c>
      <c r="T35" s="88">
        <f>IF(D35&gt;0,P35/D35*100,"-")</f>
        <v>51.981367717545403</v>
      </c>
      <c r="U35" s="87">
        <v>102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47</v>
      </c>
      <c r="B36" s="86" t="s">
        <v>318</v>
      </c>
      <c r="C36" s="85" t="s">
        <v>319</v>
      </c>
      <c r="D36" s="87">
        <f>+SUM(E36,+I36)</f>
        <v>3096</v>
      </c>
      <c r="E36" s="87">
        <f>+SUM(G36+H36)</f>
        <v>368</v>
      </c>
      <c r="F36" s="106">
        <f>IF(D36&gt;0,E36/D36*100,"-")</f>
        <v>11.886304909560723</v>
      </c>
      <c r="G36" s="87">
        <v>365</v>
      </c>
      <c r="H36" s="87">
        <v>3</v>
      </c>
      <c r="I36" s="87">
        <f>+SUM(K36,+M36,O36+P36)</f>
        <v>2728</v>
      </c>
      <c r="J36" s="88">
        <f>IF(D36&gt;0,I36/D36*100,"-")</f>
        <v>88.113695090439279</v>
      </c>
      <c r="K36" s="87">
        <v>1292</v>
      </c>
      <c r="L36" s="88">
        <f>IF(D36&gt;0,K36/D36*100,"-")</f>
        <v>41.731266149870798</v>
      </c>
      <c r="M36" s="87">
        <v>0</v>
      </c>
      <c r="N36" s="88">
        <f>IF(D36&gt;0,M36/D36*100,"-")</f>
        <v>0</v>
      </c>
      <c r="O36" s="87">
        <v>917</v>
      </c>
      <c r="P36" s="87">
        <f>SUM(Q36:S36)</f>
        <v>519</v>
      </c>
      <c r="Q36" s="87">
        <v>435</v>
      </c>
      <c r="R36" s="87">
        <v>84</v>
      </c>
      <c r="S36" s="87">
        <v>0</v>
      </c>
      <c r="T36" s="88">
        <f>IF(D36&gt;0,P36/D36*100,"-")</f>
        <v>16.763565891472869</v>
      </c>
      <c r="U36" s="87">
        <v>8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47</v>
      </c>
      <c r="B37" s="86" t="s">
        <v>320</v>
      </c>
      <c r="C37" s="85" t="s">
        <v>321</v>
      </c>
      <c r="D37" s="87">
        <f>+SUM(E37,+I37)</f>
        <v>3050</v>
      </c>
      <c r="E37" s="87">
        <f>+SUM(G37+H37)</f>
        <v>1012</v>
      </c>
      <c r="F37" s="106">
        <f>IF(D37&gt;0,E37/D37*100,"-")</f>
        <v>33.180327868852459</v>
      </c>
      <c r="G37" s="87">
        <v>1012</v>
      </c>
      <c r="H37" s="87">
        <v>0</v>
      </c>
      <c r="I37" s="87">
        <f>+SUM(K37,+M37,O37+P37)</f>
        <v>2038</v>
      </c>
      <c r="J37" s="88">
        <f>IF(D37&gt;0,I37/D37*100,"-")</f>
        <v>66.819672131147541</v>
      </c>
      <c r="K37" s="87">
        <v>856</v>
      </c>
      <c r="L37" s="88">
        <f>IF(D37&gt;0,K37/D37*100,"-")</f>
        <v>28.065573770491802</v>
      </c>
      <c r="M37" s="87">
        <v>0</v>
      </c>
      <c r="N37" s="88">
        <f>IF(D37&gt;0,M37/D37*100,"-")</f>
        <v>0</v>
      </c>
      <c r="O37" s="87">
        <v>818</v>
      </c>
      <c r="P37" s="87">
        <f>SUM(Q37:S37)</f>
        <v>364</v>
      </c>
      <c r="Q37" s="87">
        <v>61</v>
      </c>
      <c r="R37" s="87">
        <v>303</v>
      </c>
      <c r="S37" s="87">
        <v>0</v>
      </c>
      <c r="T37" s="88">
        <f>IF(D37&gt;0,P37/D37*100,"-")</f>
        <v>11.934426229508196</v>
      </c>
      <c r="U37" s="87">
        <v>9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47</v>
      </c>
      <c r="B38" s="86" t="s">
        <v>322</v>
      </c>
      <c r="C38" s="85" t="s">
        <v>323</v>
      </c>
      <c r="D38" s="87">
        <f>+SUM(E38,+I38)</f>
        <v>1420</v>
      </c>
      <c r="E38" s="87">
        <f>+SUM(G38+H38)</f>
        <v>70</v>
      </c>
      <c r="F38" s="106">
        <f>IF(D38&gt;0,E38/D38*100,"-")</f>
        <v>4.929577464788732</v>
      </c>
      <c r="G38" s="87">
        <v>70</v>
      </c>
      <c r="H38" s="87">
        <v>0</v>
      </c>
      <c r="I38" s="87">
        <f>+SUM(K38,+M38,O38+P38)</f>
        <v>1350</v>
      </c>
      <c r="J38" s="88">
        <f>IF(D38&gt;0,I38/D38*100,"-")</f>
        <v>95.070422535211264</v>
      </c>
      <c r="K38" s="87">
        <v>0</v>
      </c>
      <c r="L38" s="88">
        <f>IF(D38&gt;0,K38/D38*100,"-")</f>
        <v>0</v>
      </c>
      <c r="M38" s="87">
        <v>0</v>
      </c>
      <c r="N38" s="88">
        <f>IF(D38&gt;0,M38/D38*100,"-")</f>
        <v>0</v>
      </c>
      <c r="O38" s="87">
        <v>460</v>
      </c>
      <c r="P38" s="87">
        <f>SUM(Q38:S38)</f>
        <v>890</v>
      </c>
      <c r="Q38" s="87">
        <v>89</v>
      </c>
      <c r="R38" s="87">
        <v>801</v>
      </c>
      <c r="S38" s="87">
        <v>0</v>
      </c>
      <c r="T38" s="88">
        <f>IF(D38&gt;0,P38/D38*100,"-")</f>
        <v>62.676056338028175</v>
      </c>
      <c r="U38" s="87">
        <v>9</v>
      </c>
      <c r="V38" s="85"/>
      <c r="W38" s="85" t="s">
        <v>263</v>
      </c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47</v>
      </c>
      <c r="B39" s="86" t="s">
        <v>324</v>
      </c>
      <c r="C39" s="85" t="s">
        <v>325</v>
      </c>
      <c r="D39" s="87">
        <f>+SUM(E39,+I39)</f>
        <v>1788</v>
      </c>
      <c r="E39" s="87">
        <f>+SUM(G39+H39)</f>
        <v>371</v>
      </c>
      <c r="F39" s="106">
        <f>IF(D39&gt;0,E39/D39*100,"-")</f>
        <v>20.749440715883669</v>
      </c>
      <c r="G39" s="87">
        <v>371</v>
      </c>
      <c r="H39" s="87">
        <v>0</v>
      </c>
      <c r="I39" s="87">
        <f>+SUM(K39,+M39,O39+P39)</f>
        <v>1417</v>
      </c>
      <c r="J39" s="88">
        <f>IF(D39&gt;0,I39/D39*100,"-")</f>
        <v>79.250559284116335</v>
      </c>
      <c r="K39" s="87">
        <v>135</v>
      </c>
      <c r="L39" s="88">
        <f>IF(D39&gt;0,K39/D39*100,"-")</f>
        <v>7.550335570469799</v>
      </c>
      <c r="M39" s="87">
        <v>0</v>
      </c>
      <c r="N39" s="88">
        <f>IF(D39&gt;0,M39/D39*100,"-")</f>
        <v>0</v>
      </c>
      <c r="O39" s="87">
        <v>32</v>
      </c>
      <c r="P39" s="87">
        <f>SUM(Q39:S39)</f>
        <v>1250</v>
      </c>
      <c r="Q39" s="87">
        <v>144</v>
      </c>
      <c r="R39" s="87">
        <v>1106</v>
      </c>
      <c r="S39" s="87">
        <v>0</v>
      </c>
      <c r="T39" s="88">
        <f>IF(D39&gt;0,P39/D39*100,"-")</f>
        <v>69.91051454138703</v>
      </c>
      <c r="U39" s="87">
        <v>10</v>
      </c>
      <c r="V39" s="85"/>
      <c r="W39" s="85"/>
      <c r="X39" s="85"/>
      <c r="Y39" s="85" t="s">
        <v>263</v>
      </c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47</v>
      </c>
      <c r="B40" s="86" t="s">
        <v>326</v>
      </c>
      <c r="C40" s="85" t="s">
        <v>327</v>
      </c>
      <c r="D40" s="87">
        <f>+SUM(E40,+I40)</f>
        <v>1157</v>
      </c>
      <c r="E40" s="87">
        <f>+SUM(G40+H40)</f>
        <v>107</v>
      </c>
      <c r="F40" s="106">
        <f>IF(D40&gt;0,E40/D40*100,"-")</f>
        <v>9.2480553154710456</v>
      </c>
      <c r="G40" s="87">
        <v>107</v>
      </c>
      <c r="H40" s="87">
        <v>0</v>
      </c>
      <c r="I40" s="87">
        <f>+SUM(K40,+M40,O40+P40)</f>
        <v>1050</v>
      </c>
      <c r="J40" s="88">
        <f>IF(D40&gt;0,I40/D40*100,"-")</f>
        <v>90.751944684528951</v>
      </c>
      <c r="K40" s="87">
        <v>652</v>
      </c>
      <c r="L40" s="88">
        <f>IF(D40&gt;0,K40/D40*100,"-")</f>
        <v>56.352636127917023</v>
      </c>
      <c r="M40" s="87">
        <v>0</v>
      </c>
      <c r="N40" s="88">
        <f>IF(D40&gt;0,M40/D40*100,"-")</f>
        <v>0</v>
      </c>
      <c r="O40" s="87">
        <v>303</v>
      </c>
      <c r="P40" s="87">
        <f>SUM(Q40:S40)</f>
        <v>95</v>
      </c>
      <c r="Q40" s="87">
        <v>20</v>
      </c>
      <c r="R40" s="87">
        <v>75</v>
      </c>
      <c r="S40" s="87">
        <v>0</v>
      </c>
      <c r="T40" s="88">
        <f>IF(D40&gt;0,P40/D40*100,"-")</f>
        <v>8.210890233362143</v>
      </c>
      <c r="U40" s="87">
        <v>5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47</v>
      </c>
      <c r="B41" s="86" t="s">
        <v>328</v>
      </c>
      <c r="C41" s="85" t="s">
        <v>329</v>
      </c>
      <c r="D41" s="87">
        <f>+SUM(E41,+I41)</f>
        <v>19073</v>
      </c>
      <c r="E41" s="87">
        <f>+SUM(G41+H41)</f>
        <v>5519</v>
      </c>
      <c r="F41" s="106">
        <f>IF(D41&gt;0,E41/D41*100,"-")</f>
        <v>28.936192523462484</v>
      </c>
      <c r="G41" s="87">
        <v>5519</v>
      </c>
      <c r="H41" s="87">
        <v>0</v>
      </c>
      <c r="I41" s="87">
        <f>+SUM(K41,+M41,O41+P41)</f>
        <v>13554</v>
      </c>
      <c r="J41" s="88">
        <f>IF(D41&gt;0,I41/D41*100,"-")</f>
        <v>71.063807476537505</v>
      </c>
      <c r="K41" s="87">
        <v>4701</v>
      </c>
      <c r="L41" s="88">
        <f>IF(D41&gt;0,K41/D41*100,"-")</f>
        <v>24.647407329733131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8853</v>
      </c>
      <c r="Q41" s="87">
        <v>4108</v>
      </c>
      <c r="R41" s="87">
        <v>4745</v>
      </c>
      <c r="S41" s="87">
        <v>0</v>
      </c>
      <c r="T41" s="88">
        <f>IF(D41&gt;0,P41/D41*100,"-")</f>
        <v>46.416400146804385</v>
      </c>
      <c r="U41" s="87">
        <v>54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47</v>
      </c>
      <c r="B42" s="86" t="s">
        <v>330</v>
      </c>
      <c r="C42" s="85" t="s">
        <v>331</v>
      </c>
      <c r="D42" s="87">
        <f>+SUM(E42,+I42)</f>
        <v>20300</v>
      </c>
      <c r="E42" s="87">
        <f>+SUM(G42+H42)</f>
        <v>842</v>
      </c>
      <c r="F42" s="106">
        <f>IF(D42&gt;0,E42/D42*100,"-")</f>
        <v>4.1477832512315276</v>
      </c>
      <c r="G42" s="87">
        <v>842</v>
      </c>
      <c r="H42" s="87">
        <v>0</v>
      </c>
      <c r="I42" s="87">
        <f>+SUM(K42,+M42,O42+P42)</f>
        <v>19458</v>
      </c>
      <c r="J42" s="88">
        <f>IF(D42&gt;0,I42/D42*100,"-")</f>
        <v>95.85221674876847</v>
      </c>
      <c r="K42" s="87">
        <v>15128</v>
      </c>
      <c r="L42" s="88">
        <f>IF(D42&gt;0,K42/D42*100,"-")</f>
        <v>74.522167487684726</v>
      </c>
      <c r="M42" s="87">
        <v>0</v>
      </c>
      <c r="N42" s="88">
        <f>IF(D42&gt;0,M42/D42*100,"-")</f>
        <v>0</v>
      </c>
      <c r="O42" s="87">
        <v>1069</v>
      </c>
      <c r="P42" s="87">
        <f>SUM(Q42:S42)</f>
        <v>3261</v>
      </c>
      <c r="Q42" s="87">
        <v>1515</v>
      </c>
      <c r="R42" s="87">
        <v>1746</v>
      </c>
      <c r="S42" s="87">
        <v>0</v>
      </c>
      <c r="T42" s="88">
        <f>IF(D42&gt;0,P42/D42*100,"-")</f>
        <v>16.064039408866996</v>
      </c>
      <c r="U42" s="87">
        <v>271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 t="s">
        <v>47</v>
      </c>
      <c r="B43" s="86" t="s">
        <v>332</v>
      </c>
      <c r="C43" s="85" t="s">
        <v>333</v>
      </c>
      <c r="D43" s="87">
        <f>+SUM(E43,+I43)</f>
        <v>6228</v>
      </c>
      <c r="E43" s="87">
        <f>+SUM(G43+H43)</f>
        <v>30</v>
      </c>
      <c r="F43" s="106">
        <f>IF(D43&gt;0,E43/D43*100,"-")</f>
        <v>0.48169556840077066</v>
      </c>
      <c r="G43" s="87">
        <v>30</v>
      </c>
      <c r="H43" s="87">
        <v>0</v>
      </c>
      <c r="I43" s="87">
        <f>+SUM(K43,+M43,O43+P43)</f>
        <v>6198</v>
      </c>
      <c r="J43" s="88">
        <f>IF(D43&gt;0,I43/D43*100,"-")</f>
        <v>99.518304431599219</v>
      </c>
      <c r="K43" s="87">
        <v>0</v>
      </c>
      <c r="L43" s="88">
        <f>IF(D43&gt;0,K43/D43*100,"-")</f>
        <v>0</v>
      </c>
      <c r="M43" s="87">
        <v>0</v>
      </c>
      <c r="N43" s="88">
        <f>IF(D43&gt;0,M43/D43*100,"-")</f>
        <v>0</v>
      </c>
      <c r="O43" s="87">
        <v>5843</v>
      </c>
      <c r="P43" s="87">
        <f>SUM(Q43:S43)</f>
        <v>355</v>
      </c>
      <c r="Q43" s="87">
        <v>0</v>
      </c>
      <c r="R43" s="87">
        <v>355</v>
      </c>
      <c r="S43" s="87">
        <v>0</v>
      </c>
      <c r="T43" s="88">
        <f>IF(D43&gt;0,P43/D43*100,"-")</f>
        <v>5.7000642260757868</v>
      </c>
      <c r="U43" s="87">
        <v>116</v>
      </c>
      <c r="V43" s="85"/>
      <c r="W43" s="85"/>
      <c r="X43" s="85"/>
      <c r="Y43" s="85" t="s">
        <v>263</v>
      </c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47</v>
      </c>
      <c r="B44" s="86" t="s">
        <v>334</v>
      </c>
      <c r="C44" s="85" t="s">
        <v>335</v>
      </c>
      <c r="D44" s="87">
        <f>+SUM(E44,+I44)</f>
        <v>4830</v>
      </c>
      <c r="E44" s="87">
        <f>+SUM(G44+H44)</f>
        <v>53</v>
      </c>
      <c r="F44" s="106">
        <f>IF(D44&gt;0,E44/D44*100,"-")</f>
        <v>1.0973084886128364</v>
      </c>
      <c r="G44" s="87">
        <v>53</v>
      </c>
      <c r="H44" s="87">
        <v>0</v>
      </c>
      <c r="I44" s="87">
        <f>+SUM(K44,+M44,O44+P44)</f>
        <v>4777</v>
      </c>
      <c r="J44" s="88">
        <f>IF(D44&gt;0,I44/D44*100,"-")</f>
        <v>98.902691511387161</v>
      </c>
      <c r="K44" s="87">
        <v>0</v>
      </c>
      <c r="L44" s="88">
        <f>IF(D44&gt;0,K44/D44*100,"-")</f>
        <v>0</v>
      </c>
      <c r="M44" s="87">
        <v>0</v>
      </c>
      <c r="N44" s="88">
        <f>IF(D44&gt;0,M44/D44*100,"-")</f>
        <v>0</v>
      </c>
      <c r="O44" s="87">
        <v>3362</v>
      </c>
      <c r="P44" s="87">
        <f>SUM(Q44:S44)</f>
        <v>1415</v>
      </c>
      <c r="Q44" s="87">
        <v>35</v>
      </c>
      <c r="R44" s="87">
        <v>1380</v>
      </c>
      <c r="S44" s="87">
        <v>0</v>
      </c>
      <c r="T44" s="88">
        <f>IF(D44&gt;0,P44/D44*100,"-")</f>
        <v>29.296066252587995</v>
      </c>
      <c r="U44" s="87">
        <v>42</v>
      </c>
      <c r="V44" s="85"/>
      <c r="W44" s="85"/>
      <c r="X44" s="85"/>
      <c r="Y44" s="85" t="s">
        <v>263</v>
      </c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47</v>
      </c>
      <c r="B45" s="86" t="s">
        <v>336</v>
      </c>
      <c r="C45" s="85" t="s">
        <v>337</v>
      </c>
      <c r="D45" s="87">
        <f>+SUM(E45,+I45)</f>
        <v>16980</v>
      </c>
      <c r="E45" s="87">
        <f>+SUM(G45+H45)</f>
        <v>652</v>
      </c>
      <c r="F45" s="106">
        <f>IF(D45&gt;0,E45/D45*100,"-")</f>
        <v>3.8398115429917548</v>
      </c>
      <c r="G45" s="87">
        <v>652</v>
      </c>
      <c r="H45" s="87">
        <v>0</v>
      </c>
      <c r="I45" s="87">
        <f>+SUM(K45,+M45,O45+P45)</f>
        <v>16328</v>
      </c>
      <c r="J45" s="88">
        <f>IF(D45&gt;0,I45/D45*100,"-")</f>
        <v>96.160188457008246</v>
      </c>
      <c r="K45" s="87">
        <v>10000</v>
      </c>
      <c r="L45" s="88">
        <f>IF(D45&gt;0,K45/D45*100,"-")</f>
        <v>58.892815076560659</v>
      </c>
      <c r="M45" s="87">
        <v>0</v>
      </c>
      <c r="N45" s="88">
        <f>IF(D45&gt;0,M45/D45*100,"-")</f>
        <v>0</v>
      </c>
      <c r="O45" s="87">
        <v>2443</v>
      </c>
      <c r="P45" s="87">
        <f>SUM(Q45:S45)</f>
        <v>3885</v>
      </c>
      <c r="Q45" s="87">
        <v>860</v>
      </c>
      <c r="R45" s="87">
        <v>3025</v>
      </c>
      <c r="S45" s="87">
        <v>0</v>
      </c>
      <c r="T45" s="88">
        <f>IF(D45&gt;0,P45/D45*100,"-")</f>
        <v>22.879858657243815</v>
      </c>
      <c r="U45" s="87">
        <v>206</v>
      </c>
      <c r="V45" s="85"/>
      <c r="W45" s="85"/>
      <c r="X45" s="85"/>
      <c r="Y45" s="85" t="s">
        <v>263</v>
      </c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47</v>
      </c>
      <c r="B46" s="86" t="s">
        <v>338</v>
      </c>
      <c r="C46" s="85" t="s">
        <v>339</v>
      </c>
      <c r="D46" s="87">
        <f>+SUM(E46,+I46)</f>
        <v>13301</v>
      </c>
      <c r="E46" s="87">
        <f>+SUM(G46+H46)</f>
        <v>1283</v>
      </c>
      <c r="F46" s="106">
        <f>IF(D46&gt;0,E46/D46*100,"-")</f>
        <v>9.6458912863694461</v>
      </c>
      <c r="G46" s="87">
        <v>1283</v>
      </c>
      <c r="H46" s="87">
        <v>0</v>
      </c>
      <c r="I46" s="87">
        <f>+SUM(K46,+M46,O46+P46)</f>
        <v>12018</v>
      </c>
      <c r="J46" s="88">
        <f>IF(D46&gt;0,I46/D46*100,"-")</f>
        <v>90.354108713630552</v>
      </c>
      <c r="K46" s="87">
        <v>4225</v>
      </c>
      <c r="L46" s="88">
        <f>IF(D46&gt;0,K46/D46*100,"-")</f>
        <v>31.764528982783247</v>
      </c>
      <c r="M46" s="87">
        <v>0</v>
      </c>
      <c r="N46" s="88">
        <f>IF(D46&gt;0,M46/D46*100,"-")</f>
        <v>0</v>
      </c>
      <c r="O46" s="87">
        <v>1073</v>
      </c>
      <c r="P46" s="87">
        <f>SUM(Q46:S46)</f>
        <v>6720</v>
      </c>
      <c r="Q46" s="87">
        <v>1918</v>
      </c>
      <c r="R46" s="87">
        <v>4802</v>
      </c>
      <c r="S46" s="87">
        <v>0</v>
      </c>
      <c r="T46" s="88">
        <f>IF(D46&gt;0,P46/D46*100,"-")</f>
        <v>50.522517103977151</v>
      </c>
      <c r="U46" s="87">
        <v>118</v>
      </c>
      <c r="V46" s="85" t="s">
        <v>263</v>
      </c>
      <c r="W46" s="85"/>
      <c r="X46" s="85"/>
      <c r="Y46" s="85"/>
      <c r="Z46" s="85" t="s">
        <v>263</v>
      </c>
      <c r="AA46" s="85"/>
      <c r="AB46" s="85"/>
      <c r="AC46" s="85"/>
      <c r="AD46" s="184" t="s">
        <v>262</v>
      </c>
    </row>
    <row r="47" spans="1:30" ht="13.5" customHeight="1">
      <c r="A47" s="85" t="s">
        <v>47</v>
      </c>
      <c r="B47" s="86" t="s">
        <v>340</v>
      </c>
      <c r="C47" s="85" t="s">
        <v>341</v>
      </c>
      <c r="D47" s="87">
        <f>+SUM(E47,+I47)</f>
        <v>5377</v>
      </c>
      <c r="E47" s="87">
        <f>+SUM(G47+H47)</f>
        <v>327</v>
      </c>
      <c r="F47" s="106">
        <f>IF(D47&gt;0,E47/D47*100,"-")</f>
        <v>6.0814580621164218</v>
      </c>
      <c r="G47" s="87">
        <v>327</v>
      </c>
      <c r="H47" s="87">
        <v>0</v>
      </c>
      <c r="I47" s="87">
        <f>+SUM(K47,+M47,O47+P47)</f>
        <v>5050</v>
      </c>
      <c r="J47" s="88">
        <f>IF(D47&gt;0,I47/D47*100,"-")</f>
        <v>93.918541937883589</v>
      </c>
      <c r="K47" s="87">
        <v>0</v>
      </c>
      <c r="L47" s="88">
        <f>IF(D47&gt;0,K47/D47*100,"-")</f>
        <v>0</v>
      </c>
      <c r="M47" s="87">
        <v>0</v>
      </c>
      <c r="N47" s="88">
        <f>IF(D47&gt;0,M47/D47*100,"-")</f>
        <v>0</v>
      </c>
      <c r="O47" s="87">
        <v>501</v>
      </c>
      <c r="P47" s="87">
        <f>SUM(Q47:S47)</f>
        <v>4549</v>
      </c>
      <c r="Q47" s="87">
        <v>1615</v>
      </c>
      <c r="R47" s="87">
        <v>2934</v>
      </c>
      <c r="S47" s="87">
        <v>0</v>
      </c>
      <c r="T47" s="88">
        <f>IF(D47&gt;0,P47/D47*100,"-")</f>
        <v>84.601078668402451</v>
      </c>
      <c r="U47" s="87">
        <v>44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47</v>
      </c>
      <c r="B48" s="86" t="s">
        <v>342</v>
      </c>
      <c r="C48" s="85" t="s">
        <v>343</v>
      </c>
      <c r="D48" s="87">
        <f>+SUM(E48,+I48)</f>
        <v>8389</v>
      </c>
      <c r="E48" s="87">
        <f>+SUM(G48+H48)</f>
        <v>781</v>
      </c>
      <c r="F48" s="106">
        <f>IF(D48&gt;0,E48/D48*100,"-")</f>
        <v>9.3098104660865424</v>
      </c>
      <c r="G48" s="87">
        <v>781</v>
      </c>
      <c r="H48" s="87">
        <v>0</v>
      </c>
      <c r="I48" s="87">
        <f>+SUM(K48,+M48,O48+P48)</f>
        <v>7608</v>
      </c>
      <c r="J48" s="88">
        <f>IF(D48&gt;0,I48/D48*100,"-")</f>
        <v>90.690189533913454</v>
      </c>
      <c r="K48" s="87">
        <v>2635</v>
      </c>
      <c r="L48" s="88">
        <f>IF(D48&gt;0,K48/D48*100,"-")</f>
        <v>31.410179997615927</v>
      </c>
      <c r="M48" s="87">
        <v>0</v>
      </c>
      <c r="N48" s="88">
        <f>IF(D48&gt;0,M48/D48*100,"-")</f>
        <v>0</v>
      </c>
      <c r="O48" s="87">
        <v>2174</v>
      </c>
      <c r="P48" s="87">
        <f>SUM(Q48:S48)</f>
        <v>2799</v>
      </c>
      <c r="Q48" s="87">
        <v>0</v>
      </c>
      <c r="R48" s="87">
        <v>2799</v>
      </c>
      <c r="S48" s="87">
        <v>0</v>
      </c>
      <c r="T48" s="88">
        <f>IF(D48&gt;0,P48/D48*100,"-")</f>
        <v>33.365120991774944</v>
      </c>
      <c r="U48" s="87">
        <v>107</v>
      </c>
      <c r="V48" s="85" t="s">
        <v>263</v>
      </c>
      <c r="W48" s="85"/>
      <c r="X48" s="85"/>
      <c r="Y48" s="85"/>
      <c r="Z48" s="85" t="s">
        <v>263</v>
      </c>
      <c r="AA48" s="85"/>
      <c r="AB48" s="85"/>
      <c r="AC48" s="85"/>
      <c r="AD48" s="184" t="s">
        <v>262</v>
      </c>
    </row>
    <row r="49" spans="1:30" ht="13.5" customHeight="1">
      <c r="A49" s="85" t="s">
        <v>47</v>
      </c>
      <c r="B49" s="86" t="s">
        <v>344</v>
      </c>
      <c r="C49" s="85" t="s">
        <v>345</v>
      </c>
      <c r="D49" s="87">
        <f>+SUM(E49,+I49)</f>
        <v>3047</v>
      </c>
      <c r="E49" s="87">
        <f>+SUM(G49+H49)</f>
        <v>545</v>
      </c>
      <c r="F49" s="106">
        <f>IF(D49&gt;0,E49/D49*100,"-")</f>
        <v>17.886445684279622</v>
      </c>
      <c r="G49" s="87">
        <v>545</v>
      </c>
      <c r="H49" s="87">
        <v>0</v>
      </c>
      <c r="I49" s="87">
        <f>+SUM(K49,+M49,O49+P49)</f>
        <v>2502</v>
      </c>
      <c r="J49" s="88">
        <f>IF(D49&gt;0,I49/D49*100,"-")</f>
        <v>82.113554315720378</v>
      </c>
      <c r="K49" s="87">
        <v>0</v>
      </c>
      <c r="L49" s="88">
        <f>IF(D49&gt;0,K49/D49*100,"-")</f>
        <v>0</v>
      </c>
      <c r="M49" s="87">
        <v>0</v>
      </c>
      <c r="N49" s="88">
        <f>IF(D49&gt;0,M49/D49*100,"-")</f>
        <v>0</v>
      </c>
      <c r="O49" s="87">
        <v>397</v>
      </c>
      <c r="P49" s="87">
        <f>SUM(Q49:S49)</f>
        <v>2105</v>
      </c>
      <c r="Q49" s="87">
        <v>232</v>
      </c>
      <c r="R49" s="87">
        <v>1873</v>
      </c>
      <c r="S49" s="87">
        <v>0</v>
      </c>
      <c r="T49" s="88">
        <f>IF(D49&gt;0,P49/D49*100,"-")</f>
        <v>69.084345257630446</v>
      </c>
      <c r="U49" s="87">
        <v>20</v>
      </c>
      <c r="V49" s="85" t="s">
        <v>263</v>
      </c>
      <c r="W49" s="85"/>
      <c r="X49" s="85"/>
      <c r="Y49" s="85"/>
      <c r="Z49" s="85" t="s">
        <v>263</v>
      </c>
      <c r="AA49" s="85"/>
      <c r="AB49" s="85"/>
      <c r="AC49" s="85"/>
      <c r="AD49" s="184" t="s">
        <v>262</v>
      </c>
    </row>
    <row r="50" spans="1:30" ht="13.5" customHeight="1">
      <c r="A50" s="85" t="s">
        <v>47</v>
      </c>
      <c r="B50" s="86" t="s">
        <v>346</v>
      </c>
      <c r="C50" s="85" t="s">
        <v>347</v>
      </c>
      <c r="D50" s="87">
        <f>+SUM(E50,+I50)</f>
        <v>14197</v>
      </c>
      <c r="E50" s="87">
        <f>+SUM(G50+H50)</f>
        <v>325</v>
      </c>
      <c r="F50" s="106">
        <f>IF(D50&gt;0,E50/D50*100,"-")</f>
        <v>2.2892160315559624</v>
      </c>
      <c r="G50" s="87">
        <v>325</v>
      </c>
      <c r="H50" s="87">
        <v>0</v>
      </c>
      <c r="I50" s="87">
        <f>+SUM(K50,+M50,O50+P50)</f>
        <v>13872</v>
      </c>
      <c r="J50" s="88">
        <f>IF(D50&gt;0,I50/D50*100,"-")</f>
        <v>97.710783968444034</v>
      </c>
      <c r="K50" s="87">
        <v>0</v>
      </c>
      <c r="L50" s="88">
        <f>IF(D50&gt;0,K50/D50*100,"-")</f>
        <v>0</v>
      </c>
      <c r="M50" s="87">
        <v>0</v>
      </c>
      <c r="N50" s="88">
        <f>IF(D50&gt;0,M50/D50*100,"-")</f>
        <v>0</v>
      </c>
      <c r="O50" s="87">
        <v>0</v>
      </c>
      <c r="P50" s="87">
        <f>SUM(Q50:S50)</f>
        <v>13872</v>
      </c>
      <c r="Q50" s="87">
        <v>3383</v>
      </c>
      <c r="R50" s="87">
        <v>10489</v>
      </c>
      <c r="S50" s="87">
        <v>0</v>
      </c>
      <c r="T50" s="88">
        <f>IF(D50&gt;0,P50/D50*100,"-")</f>
        <v>97.710783968444034</v>
      </c>
      <c r="U50" s="87">
        <v>87</v>
      </c>
      <c r="V50" s="85" t="s">
        <v>263</v>
      </c>
      <c r="W50" s="85"/>
      <c r="X50" s="85"/>
      <c r="Y50" s="85"/>
      <c r="Z50" s="85" t="s">
        <v>263</v>
      </c>
      <c r="AA50" s="85"/>
      <c r="AB50" s="85"/>
      <c r="AC50" s="85"/>
      <c r="AD50" s="184" t="s">
        <v>262</v>
      </c>
    </row>
    <row r="51" spans="1:30" ht="13.5" customHeight="1">
      <c r="A51" s="85" t="s">
        <v>47</v>
      </c>
      <c r="B51" s="86" t="s">
        <v>348</v>
      </c>
      <c r="C51" s="85" t="s">
        <v>349</v>
      </c>
      <c r="D51" s="87">
        <f>+SUM(E51,+I51)</f>
        <v>6353</v>
      </c>
      <c r="E51" s="87">
        <f>+SUM(G51+H51)</f>
        <v>245</v>
      </c>
      <c r="F51" s="106">
        <f>IF(D51&gt;0,E51/D51*100,"-")</f>
        <v>3.8564457736502438</v>
      </c>
      <c r="G51" s="87">
        <v>245</v>
      </c>
      <c r="H51" s="87">
        <v>0</v>
      </c>
      <c r="I51" s="87">
        <f>+SUM(K51,+M51,O51+P51)</f>
        <v>6108</v>
      </c>
      <c r="J51" s="88">
        <f>IF(D51&gt;0,I51/D51*100,"-")</f>
        <v>96.143554226349764</v>
      </c>
      <c r="K51" s="87">
        <v>2262</v>
      </c>
      <c r="L51" s="88">
        <f>IF(D51&gt;0,K51/D51*100,"-")</f>
        <v>35.605225877538174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3846</v>
      </c>
      <c r="Q51" s="87">
        <v>3846</v>
      </c>
      <c r="R51" s="87">
        <v>0</v>
      </c>
      <c r="S51" s="87">
        <v>0</v>
      </c>
      <c r="T51" s="88">
        <f>IF(D51&gt;0,P51/D51*100,"-")</f>
        <v>60.538328348811589</v>
      </c>
      <c r="U51" s="87">
        <v>51</v>
      </c>
      <c r="V51" s="85" t="s">
        <v>263</v>
      </c>
      <c r="W51" s="85"/>
      <c r="X51" s="85"/>
      <c r="Y51" s="85"/>
      <c r="Z51" s="85" t="s">
        <v>263</v>
      </c>
      <c r="AA51" s="85"/>
      <c r="AB51" s="85"/>
      <c r="AC51" s="85"/>
      <c r="AD51" s="184" t="s">
        <v>262</v>
      </c>
    </row>
    <row r="52" spans="1:30" ht="13.5" customHeight="1">
      <c r="A52" s="85" t="s">
        <v>47</v>
      </c>
      <c r="B52" s="86" t="s">
        <v>350</v>
      </c>
      <c r="C52" s="85" t="s">
        <v>351</v>
      </c>
      <c r="D52" s="87">
        <f>+SUM(E52,+I52)</f>
        <v>5651</v>
      </c>
      <c r="E52" s="87">
        <f>+SUM(G52+H52)</f>
        <v>588</v>
      </c>
      <c r="F52" s="106">
        <f>IF(D52&gt;0,E52/D52*100,"-")</f>
        <v>10.405238010971511</v>
      </c>
      <c r="G52" s="87">
        <v>588</v>
      </c>
      <c r="H52" s="87">
        <v>0</v>
      </c>
      <c r="I52" s="87">
        <f>+SUM(K52,+M52,O52+P52)</f>
        <v>5063</v>
      </c>
      <c r="J52" s="88">
        <f>IF(D52&gt;0,I52/D52*100,"-")</f>
        <v>89.594761989028498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1503</v>
      </c>
      <c r="P52" s="87">
        <f>SUM(Q52:S52)</f>
        <v>3560</v>
      </c>
      <c r="Q52" s="87">
        <v>1545</v>
      </c>
      <c r="R52" s="87">
        <v>2015</v>
      </c>
      <c r="S52" s="87">
        <v>0</v>
      </c>
      <c r="T52" s="88">
        <f>IF(D52&gt;0,P52/D52*100,"-")</f>
        <v>62.997699522208464</v>
      </c>
      <c r="U52" s="87">
        <v>106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 t="s">
        <v>47</v>
      </c>
      <c r="B53" s="86" t="s">
        <v>352</v>
      </c>
      <c r="C53" s="85" t="s">
        <v>353</v>
      </c>
      <c r="D53" s="87">
        <f>+SUM(E53,+I53)</f>
        <v>6013</v>
      </c>
      <c r="E53" s="87">
        <f>+SUM(G53+H53)</f>
        <v>452</v>
      </c>
      <c r="F53" s="106">
        <f>IF(D53&gt;0,E53/D53*100,"-")</f>
        <v>7.5170463994678194</v>
      </c>
      <c r="G53" s="87">
        <v>452</v>
      </c>
      <c r="H53" s="87">
        <v>0</v>
      </c>
      <c r="I53" s="87">
        <f>+SUM(K53,+M53,O53+P53)</f>
        <v>5561</v>
      </c>
      <c r="J53" s="88">
        <f>IF(D53&gt;0,I53/D53*100,"-")</f>
        <v>92.482953600532184</v>
      </c>
      <c r="K53" s="87">
        <v>1491</v>
      </c>
      <c r="L53" s="88">
        <f>IF(D53&gt;0,K53/D53*100,"-")</f>
        <v>24.79627473806752</v>
      </c>
      <c r="M53" s="87">
        <v>177</v>
      </c>
      <c r="N53" s="88">
        <f>IF(D53&gt;0,M53/D53*100,"-")</f>
        <v>2.9436221520039911</v>
      </c>
      <c r="O53" s="87">
        <v>62</v>
      </c>
      <c r="P53" s="87">
        <f>SUM(Q53:S53)</f>
        <v>3831</v>
      </c>
      <c r="Q53" s="87">
        <v>2010</v>
      </c>
      <c r="R53" s="87">
        <v>1821</v>
      </c>
      <c r="S53" s="87">
        <v>0</v>
      </c>
      <c r="T53" s="88">
        <f>IF(D53&gt;0,P53/D53*100,"-")</f>
        <v>63.711957425577914</v>
      </c>
      <c r="U53" s="87">
        <v>35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47</v>
      </c>
      <c r="B54" s="86" t="s">
        <v>354</v>
      </c>
      <c r="C54" s="85" t="s">
        <v>355</v>
      </c>
      <c r="D54" s="87">
        <f>+SUM(E54,+I54)</f>
        <v>4739</v>
      </c>
      <c r="E54" s="87">
        <f>+SUM(G54+H54)</f>
        <v>1323</v>
      </c>
      <c r="F54" s="106">
        <f>IF(D54&gt;0,E54/D54*100,"-")</f>
        <v>27.917282127031019</v>
      </c>
      <c r="G54" s="87">
        <v>1323</v>
      </c>
      <c r="H54" s="87">
        <v>0</v>
      </c>
      <c r="I54" s="87">
        <f>+SUM(K54,+M54,O54+P54)</f>
        <v>3416</v>
      </c>
      <c r="J54" s="88">
        <f>IF(D54&gt;0,I54/D54*100,"-")</f>
        <v>72.082717872968985</v>
      </c>
      <c r="K54" s="87">
        <v>0</v>
      </c>
      <c r="L54" s="88">
        <f>IF(D54&gt;0,K54/D54*100,"-")</f>
        <v>0</v>
      </c>
      <c r="M54" s="87">
        <v>0</v>
      </c>
      <c r="N54" s="88">
        <f>IF(D54&gt;0,M54/D54*100,"-")</f>
        <v>0</v>
      </c>
      <c r="O54" s="87">
        <v>2110</v>
      </c>
      <c r="P54" s="87">
        <f>SUM(Q54:S54)</f>
        <v>1306</v>
      </c>
      <c r="Q54" s="87">
        <v>109</v>
      </c>
      <c r="R54" s="87">
        <v>1197</v>
      </c>
      <c r="S54" s="87">
        <v>0</v>
      </c>
      <c r="T54" s="88">
        <f>IF(D54&gt;0,P54/D54*100,"-")</f>
        <v>27.558556657522683</v>
      </c>
      <c r="U54" s="87">
        <v>51</v>
      </c>
      <c r="V54" s="85" t="s">
        <v>263</v>
      </c>
      <c r="W54" s="85"/>
      <c r="X54" s="85"/>
      <c r="Y54" s="85"/>
      <c r="Z54" s="85" t="s">
        <v>263</v>
      </c>
      <c r="AA54" s="85"/>
      <c r="AB54" s="85"/>
      <c r="AC54" s="85"/>
      <c r="AD54" s="184" t="s">
        <v>262</v>
      </c>
    </row>
    <row r="55" spans="1:30" ht="13.5" customHeight="1">
      <c r="A55" s="85" t="s">
        <v>47</v>
      </c>
      <c r="B55" s="86" t="s">
        <v>356</v>
      </c>
      <c r="C55" s="85" t="s">
        <v>357</v>
      </c>
      <c r="D55" s="87">
        <f>+SUM(E55,+I55)</f>
        <v>16544</v>
      </c>
      <c r="E55" s="87">
        <f>+SUM(G55+H55)</f>
        <v>3093</v>
      </c>
      <c r="F55" s="106">
        <f>IF(D55&gt;0,E55/D55*100,"-")</f>
        <v>18.695599613152805</v>
      </c>
      <c r="G55" s="87">
        <v>3093</v>
      </c>
      <c r="H55" s="87">
        <v>0</v>
      </c>
      <c r="I55" s="87">
        <f>+SUM(K55,+M55,O55+P55)</f>
        <v>13451</v>
      </c>
      <c r="J55" s="88">
        <f>IF(D55&gt;0,I55/D55*100,"-")</f>
        <v>81.304400386847192</v>
      </c>
      <c r="K55" s="87">
        <v>2140</v>
      </c>
      <c r="L55" s="88">
        <f>IF(D55&gt;0,K55/D55*100,"-")</f>
        <v>12.935203094777565</v>
      </c>
      <c r="M55" s="87">
        <v>0</v>
      </c>
      <c r="N55" s="88">
        <f>IF(D55&gt;0,M55/D55*100,"-")</f>
        <v>0</v>
      </c>
      <c r="O55" s="87">
        <v>2073</v>
      </c>
      <c r="P55" s="87">
        <f>SUM(Q55:S55)</f>
        <v>9238</v>
      </c>
      <c r="Q55" s="87">
        <v>0</v>
      </c>
      <c r="R55" s="87">
        <v>3430</v>
      </c>
      <c r="S55" s="87">
        <v>5808</v>
      </c>
      <c r="T55" s="88">
        <f>IF(D55&gt;0,P55/D55*100,"-")</f>
        <v>55.838974854932303</v>
      </c>
      <c r="U55" s="87">
        <v>81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47</v>
      </c>
      <c r="B56" s="86" t="s">
        <v>358</v>
      </c>
      <c r="C56" s="85" t="s">
        <v>359</v>
      </c>
      <c r="D56" s="87">
        <f>+SUM(E56,+I56)</f>
        <v>9372</v>
      </c>
      <c r="E56" s="87">
        <f>+SUM(G56+H56)</f>
        <v>432</v>
      </c>
      <c r="F56" s="106">
        <f>IF(D56&gt;0,E56/D56*100,"-")</f>
        <v>4.6094750320102431</v>
      </c>
      <c r="G56" s="87">
        <v>432</v>
      </c>
      <c r="H56" s="87">
        <v>0</v>
      </c>
      <c r="I56" s="87">
        <f>+SUM(K56,+M56,O56+P56)</f>
        <v>8940</v>
      </c>
      <c r="J56" s="88">
        <f>IF(D56&gt;0,I56/D56*100,"-")</f>
        <v>95.390524967989748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8940</v>
      </c>
      <c r="Q56" s="87">
        <v>3464</v>
      </c>
      <c r="R56" s="87">
        <v>5476</v>
      </c>
      <c r="S56" s="87">
        <v>0</v>
      </c>
      <c r="T56" s="88">
        <f>IF(D56&gt;0,P56/D56*100,"-")</f>
        <v>95.390524967989748</v>
      </c>
      <c r="U56" s="87">
        <v>155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47</v>
      </c>
      <c r="B57" s="86" t="s">
        <v>360</v>
      </c>
      <c r="C57" s="85" t="s">
        <v>361</v>
      </c>
      <c r="D57" s="87">
        <f>+SUM(E57,+I57)</f>
        <v>4678</v>
      </c>
      <c r="E57" s="87">
        <f>+SUM(G57+H57)</f>
        <v>457</v>
      </c>
      <c r="F57" s="106">
        <f>IF(D57&gt;0,E57/D57*100,"-")</f>
        <v>9.7691321077383506</v>
      </c>
      <c r="G57" s="87">
        <v>457</v>
      </c>
      <c r="H57" s="87">
        <v>0</v>
      </c>
      <c r="I57" s="87">
        <f>+SUM(K57,+M57,O57+P57)</f>
        <v>4221</v>
      </c>
      <c r="J57" s="88">
        <f>IF(D57&gt;0,I57/D57*100,"-")</f>
        <v>90.230867892261642</v>
      </c>
      <c r="K57" s="87">
        <v>2986</v>
      </c>
      <c r="L57" s="88">
        <f>IF(D57&gt;0,K57/D57*100,"-")</f>
        <v>63.830696879008123</v>
      </c>
      <c r="M57" s="87">
        <v>0</v>
      </c>
      <c r="N57" s="88">
        <f>IF(D57&gt;0,M57/D57*100,"-")</f>
        <v>0</v>
      </c>
      <c r="O57" s="87">
        <v>334</v>
      </c>
      <c r="P57" s="87">
        <f>SUM(Q57:S57)</f>
        <v>901</v>
      </c>
      <c r="Q57" s="87">
        <v>0</v>
      </c>
      <c r="R57" s="87">
        <v>901</v>
      </c>
      <c r="S57" s="87">
        <v>0</v>
      </c>
      <c r="T57" s="88">
        <f>IF(D57&gt;0,P57/D57*100,"-")</f>
        <v>19.260367678495083</v>
      </c>
      <c r="U57" s="87">
        <v>54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47</v>
      </c>
      <c r="B58" s="86" t="s">
        <v>362</v>
      </c>
      <c r="C58" s="85" t="s">
        <v>363</v>
      </c>
      <c r="D58" s="87">
        <f>+SUM(E58,+I58)</f>
        <v>6649</v>
      </c>
      <c r="E58" s="87">
        <f>+SUM(G58+H58)</f>
        <v>0</v>
      </c>
      <c r="F58" s="106">
        <f>IF(D58&gt;0,E58/D58*100,"-")</f>
        <v>0</v>
      </c>
      <c r="G58" s="87">
        <v>0</v>
      </c>
      <c r="H58" s="87">
        <v>0</v>
      </c>
      <c r="I58" s="87">
        <f>+SUM(K58,+M58,O58+P58)</f>
        <v>6649</v>
      </c>
      <c r="J58" s="88">
        <f>IF(D58&gt;0,I58/D58*100,"-")</f>
        <v>100</v>
      </c>
      <c r="K58" s="87">
        <v>5242</v>
      </c>
      <c r="L58" s="88">
        <f>IF(D58&gt;0,K58/D58*100,"-")</f>
        <v>78.838923146337791</v>
      </c>
      <c r="M58" s="87">
        <v>0</v>
      </c>
      <c r="N58" s="88">
        <f>IF(D58&gt;0,M58/D58*100,"-")</f>
        <v>0</v>
      </c>
      <c r="O58" s="87">
        <v>0</v>
      </c>
      <c r="P58" s="87">
        <f>SUM(Q58:S58)</f>
        <v>1407</v>
      </c>
      <c r="Q58" s="87">
        <v>313</v>
      </c>
      <c r="R58" s="87">
        <v>1094</v>
      </c>
      <c r="S58" s="87">
        <v>0</v>
      </c>
      <c r="T58" s="88">
        <f>IF(D58&gt;0,P58/D58*100,"-")</f>
        <v>21.161076853662205</v>
      </c>
      <c r="U58" s="87">
        <v>95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47</v>
      </c>
      <c r="B59" s="86" t="s">
        <v>364</v>
      </c>
      <c r="C59" s="85" t="s">
        <v>365</v>
      </c>
      <c r="D59" s="87">
        <f>+SUM(E59,+I59)</f>
        <v>11824</v>
      </c>
      <c r="E59" s="87">
        <f>+SUM(G59+H59)</f>
        <v>199</v>
      </c>
      <c r="F59" s="106">
        <f>IF(D59&gt;0,E59/D59*100,"-")</f>
        <v>1.6830175913396483</v>
      </c>
      <c r="G59" s="87">
        <v>199</v>
      </c>
      <c r="H59" s="87">
        <v>0</v>
      </c>
      <c r="I59" s="87">
        <f>+SUM(K59,+M59,O59+P59)</f>
        <v>11625</v>
      </c>
      <c r="J59" s="88">
        <f>IF(D59&gt;0,I59/D59*100,"-")</f>
        <v>98.316982408660351</v>
      </c>
      <c r="K59" s="87">
        <v>6223</v>
      </c>
      <c r="L59" s="88">
        <f>IF(D59&gt;0,K59/D59*100,"-")</f>
        <v>52.630243572395131</v>
      </c>
      <c r="M59" s="87">
        <v>0</v>
      </c>
      <c r="N59" s="88">
        <f>IF(D59&gt;0,M59/D59*100,"-")</f>
        <v>0</v>
      </c>
      <c r="O59" s="87">
        <v>2800</v>
      </c>
      <c r="P59" s="87">
        <f>SUM(Q59:S59)</f>
        <v>2602</v>
      </c>
      <c r="Q59" s="87">
        <v>140</v>
      </c>
      <c r="R59" s="87">
        <v>2462</v>
      </c>
      <c r="S59" s="87">
        <v>0</v>
      </c>
      <c r="T59" s="88">
        <f>IF(D59&gt;0,P59/D59*100,"-")</f>
        <v>22.006089309878213</v>
      </c>
      <c r="U59" s="87">
        <v>81</v>
      </c>
      <c r="V59" s="85" t="s">
        <v>263</v>
      </c>
      <c r="W59" s="85"/>
      <c r="X59" s="85"/>
      <c r="Y59" s="85"/>
      <c r="Z59" s="85" t="s">
        <v>263</v>
      </c>
      <c r="AA59" s="85"/>
      <c r="AB59" s="85"/>
      <c r="AC59" s="85"/>
      <c r="AD59" s="184" t="s">
        <v>262</v>
      </c>
    </row>
    <row r="60" spans="1:30" ht="13.5" customHeight="1">
      <c r="A60" s="85" t="s">
        <v>47</v>
      </c>
      <c r="B60" s="86" t="s">
        <v>366</v>
      </c>
      <c r="C60" s="85" t="s">
        <v>367</v>
      </c>
      <c r="D60" s="87">
        <f>+SUM(E60,+I60)</f>
        <v>2378</v>
      </c>
      <c r="E60" s="87">
        <f>+SUM(G60+H60)</f>
        <v>441</v>
      </c>
      <c r="F60" s="106">
        <f>IF(D60&gt;0,E60/D60*100,"-")</f>
        <v>18.544995794785535</v>
      </c>
      <c r="G60" s="87">
        <v>441</v>
      </c>
      <c r="H60" s="87">
        <v>0</v>
      </c>
      <c r="I60" s="87">
        <f>+SUM(K60,+M60,O60+P60)</f>
        <v>1937</v>
      </c>
      <c r="J60" s="88">
        <f>IF(D60&gt;0,I60/D60*100,"-")</f>
        <v>81.455004205214465</v>
      </c>
      <c r="K60" s="87">
        <v>0</v>
      </c>
      <c r="L60" s="88">
        <f>IF(D60&gt;0,K60/D60*100,"-")</f>
        <v>0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1937</v>
      </c>
      <c r="Q60" s="87">
        <v>174</v>
      </c>
      <c r="R60" s="87">
        <v>1763</v>
      </c>
      <c r="S60" s="87">
        <v>0</v>
      </c>
      <c r="T60" s="88">
        <f>IF(D60&gt;0,P60/D60*100,"-")</f>
        <v>81.455004205214465</v>
      </c>
      <c r="U60" s="87">
        <v>36</v>
      </c>
      <c r="V60" s="85" t="s">
        <v>263</v>
      </c>
      <c r="W60" s="85"/>
      <c r="X60" s="85"/>
      <c r="Y60" s="85"/>
      <c r="Z60" s="85" t="s">
        <v>263</v>
      </c>
      <c r="AA60" s="85"/>
      <c r="AB60" s="85"/>
      <c r="AC60" s="85"/>
      <c r="AD60" s="184" t="s">
        <v>262</v>
      </c>
    </row>
    <row r="61" spans="1:30" ht="13.5" customHeight="1">
      <c r="A61" s="85" t="s">
        <v>47</v>
      </c>
      <c r="B61" s="86" t="s">
        <v>368</v>
      </c>
      <c r="C61" s="85" t="s">
        <v>369</v>
      </c>
      <c r="D61" s="87">
        <f>+SUM(E61,+I61)</f>
        <v>10036</v>
      </c>
      <c r="E61" s="87">
        <f>+SUM(G61+H61)</f>
        <v>0</v>
      </c>
      <c r="F61" s="106">
        <f>IF(D61&gt;0,E61/D61*100,"-")</f>
        <v>0</v>
      </c>
      <c r="G61" s="87">
        <v>0</v>
      </c>
      <c r="H61" s="87">
        <v>0</v>
      </c>
      <c r="I61" s="87">
        <f>+SUM(K61,+M61,O61+P61)</f>
        <v>10036</v>
      </c>
      <c r="J61" s="88">
        <f>IF(D61&gt;0,I61/D61*100,"-")</f>
        <v>100</v>
      </c>
      <c r="K61" s="87">
        <v>5193</v>
      </c>
      <c r="L61" s="88">
        <f>IF(D61&gt;0,K61/D61*100,"-")</f>
        <v>51.743722598644879</v>
      </c>
      <c r="M61" s="87">
        <v>0</v>
      </c>
      <c r="N61" s="88">
        <f>IF(D61&gt;0,M61/D61*100,"-")</f>
        <v>0</v>
      </c>
      <c r="O61" s="87">
        <v>1140</v>
      </c>
      <c r="P61" s="87">
        <f>SUM(Q61:S61)</f>
        <v>3703</v>
      </c>
      <c r="Q61" s="87">
        <v>0</v>
      </c>
      <c r="R61" s="87">
        <v>3703</v>
      </c>
      <c r="S61" s="87">
        <v>0</v>
      </c>
      <c r="T61" s="88">
        <f>IF(D61&gt;0,P61/D61*100,"-")</f>
        <v>36.897170187325628</v>
      </c>
      <c r="U61" s="87">
        <v>49</v>
      </c>
      <c r="V61" s="85"/>
      <c r="W61" s="85"/>
      <c r="X61" s="85"/>
      <c r="Y61" s="85" t="s">
        <v>263</v>
      </c>
      <c r="Z61" s="85"/>
      <c r="AA61" s="85"/>
      <c r="AB61" s="85"/>
      <c r="AC61" s="85" t="s">
        <v>263</v>
      </c>
      <c r="AD61" s="184" t="s">
        <v>262</v>
      </c>
    </row>
    <row r="62" spans="1:30" ht="13.5" customHeight="1">
      <c r="A62" s="85" t="s">
        <v>47</v>
      </c>
      <c r="B62" s="86" t="s">
        <v>370</v>
      </c>
      <c r="C62" s="85" t="s">
        <v>371</v>
      </c>
      <c r="D62" s="87">
        <f>+SUM(E62,+I62)</f>
        <v>5563</v>
      </c>
      <c r="E62" s="87">
        <f>+SUM(G62+H62)</f>
        <v>5563</v>
      </c>
      <c r="F62" s="106">
        <f>IF(D62&gt;0,E62/D62*100,"-")</f>
        <v>100</v>
      </c>
      <c r="G62" s="87">
        <v>5563</v>
      </c>
      <c r="H62" s="87">
        <v>0</v>
      </c>
      <c r="I62" s="87">
        <f>+SUM(K62,+M62,O62+P62)</f>
        <v>0</v>
      </c>
      <c r="J62" s="88">
        <f>IF(D62&gt;0,I62/D62*100,"-")</f>
        <v>0</v>
      </c>
      <c r="K62" s="87">
        <v>0</v>
      </c>
      <c r="L62" s="88">
        <f>IF(D62&gt;0,K62/D62*100,"-")</f>
        <v>0</v>
      </c>
      <c r="M62" s="87">
        <v>0</v>
      </c>
      <c r="N62" s="88">
        <f>IF(D62&gt;0,M62/D62*100,"-")</f>
        <v>0</v>
      </c>
      <c r="O62" s="87">
        <v>0</v>
      </c>
      <c r="P62" s="87">
        <f>SUM(Q62:S62)</f>
        <v>0</v>
      </c>
      <c r="Q62" s="87">
        <v>0</v>
      </c>
      <c r="R62" s="87">
        <v>0</v>
      </c>
      <c r="S62" s="87">
        <v>0</v>
      </c>
      <c r="T62" s="88">
        <f>IF(D62&gt;0,P62/D62*100,"-")</f>
        <v>0</v>
      </c>
      <c r="U62" s="87">
        <v>30</v>
      </c>
      <c r="V62" s="85" t="s">
        <v>263</v>
      </c>
      <c r="W62" s="85"/>
      <c r="X62" s="85"/>
      <c r="Y62" s="85"/>
      <c r="Z62" s="85" t="s">
        <v>263</v>
      </c>
      <c r="AA62" s="85"/>
      <c r="AB62" s="85"/>
      <c r="AC62" s="85"/>
      <c r="AD62" s="184" t="s">
        <v>262</v>
      </c>
    </row>
    <row r="63" spans="1:30" ht="13.5" customHeight="1">
      <c r="A63" s="85" t="s">
        <v>47</v>
      </c>
      <c r="B63" s="86" t="s">
        <v>372</v>
      </c>
      <c r="C63" s="85" t="s">
        <v>373</v>
      </c>
      <c r="D63" s="87">
        <f>+SUM(E63,+I63)</f>
        <v>15702</v>
      </c>
      <c r="E63" s="87">
        <f>+SUM(G63+H63)</f>
        <v>1845</v>
      </c>
      <c r="F63" s="106">
        <f>IF(D63&gt;0,E63/D63*100,"-")</f>
        <v>11.750095529231945</v>
      </c>
      <c r="G63" s="87">
        <v>1845</v>
      </c>
      <c r="H63" s="87">
        <v>0</v>
      </c>
      <c r="I63" s="87">
        <f>+SUM(K63,+M63,O63+P63)</f>
        <v>13857</v>
      </c>
      <c r="J63" s="88">
        <f>IF(D63&gt;0,I63/D63*100,"-")</f>
        <v>88.249904470768058</v>
      </c>
      <c r="K63" s="87">
        <v>5534</v>
      </c>
      <c r="L63" s="88">
        <f>IF(D63&gt;0,K63/D63*100,"-")</f>
        <v>35.243917972232836</v>
      </c>
      <c r="M63" s="87">
        <v>0</v>
      </c>
      <c r="N63" s="88">
        <f>IF(D63&gt;0,M63/D63*100,"-")</f>
        <v>0</v>
      </c>
      <c r="O63" s="87">
        <v>451</v>
      </c>
      <c r="P63" s="87">
        <f>SUM(Q63:S63)</f>
        <v>7872</v>
      </c>
      <c r="Q63" s="87">
        <v>2137</v>
      </c>
      <c r="R63" s="87">
        <v>5735</v>
      </c>
      <c r="S63" s="87">
        <v>0</v>
      </c>
      <c r="T63" s="88">
        <f>IF(D63&gt;0,P63/D63*100,"-")</f>
        <v>50.133740924722971</v>
      </c>
      <c r="U63" s="87">
        <v>61</v>
      </c>
      <c r="V63" s="85" t="s">
        <v>263</v>
      </c>
      <c r="W63" s="85"/>
      <c r="X63" s="85"/>
      <c r="Y63" s="85"/>
      <c r="Z63" s="85" t="s">
        <v>263</v>
      </c>
      <c r="AA63" s="85"/>
      <c r="AB63" s="85"/>
      <c r="AC63" s="85"/>
      <c r="AD63" s="184" t="s">
        <v>262</v>
      </c>
    </row>
    <row r="64" spans="1:30" ht="13.5" customHeight="1">
      <c r="A64" s="85" t="s">
        <v>47</v>
      </c>
      <c r="B64" s="86" t="s">
        <v>374</v>
      </c>
      <c r="C64" s="85" t="s">
        <v>375</v>
      </c>
      <c r="D64" s="87">
        <f>+SUM(E64,+I64)</f>
        <v>1314</v>
      </c>
      <c r="E64" s="87">
        <f>+SUM(G64+H64)</f>
        <v>83</v>
      </c>
      <c r="F64" s="106">
        <f>IF(D64&gt;0,E64/D64*100,"-")</f>
        <v>6.3165905631659056</v>
      </c>
      <c r="G64" s="87">
        <v>83</v>
      </c>
      <c r="H64" s="87">
        <v>0</v>
      </c>
      <c r="I64" s="87">
        <f>+SUM(K64,+M64,O64+P64)</f>
        <v>1231</v>
      </c>
      <c r="J64" s="88">
        <f>IF(D64&gt;0,I64/D64*100,"-")</f>
        <v>93.683409436834097</v>
      </c>
      <c r="K64" s="87">
        <v>0</v>
      </c>
      <c r="L64" s="88">
        <f>IF(D64&gt;0,K64/D64*100,"-")</f>
        <v>0</v>
      </c>
      <c r="M64" s="87">
        <v>0</v>
      </c>
      <c r="N64" s="88">
        <f>IF(D64&gt;0,M64/D64*100,"-")</f>
        <v>0</v>
      </c>
      <c r="O64" s="87">
        <v>0</v>
      </c>
      <c r="P64" s="87">
        <f>SUM(Q64:S64)</f>
        <v>1231</v>
      </c>
      <c r="Q64" s="87">
        <v>0</v>
      </c>
      <c r="R64" s="87">
        <v>1231</v>
      </c>
      <c r="S64" s="87">
        <v>0</v>
      </c>
      <c r="T64" s="88">
        <f>IF(D64&gt;0,P64/D64*100,"-")</f>
        <v>93.683409436834097</v>
      </c>
      <c r="U64" s="87">
        <v>19</v>
      </c>
      <c r="V64" s="85" t="s">
        <v>263</v>
      </c>
      <c r="W64" s="85"/>
      <c r="X64" s="85"/>
      <c r="Y64" s="85"/>
      <c r="Z64" s="85" t="s">
        <v>263</v>
      </c>
      <c r="AA64" s="85"/>
      <c r="AB64" s="85"/>
      <c r="AC64" s="85"/>
      <c r="AD64" s="184" t="s">
        <v>262</v>
      </c>
    </row>
    <row r="65" spans="1:30" ht="13.5" customHeight="1">
      <c r="A65" s="85" t="s">
        <v>47</v>
      </c>
      <c r="B65" s="86" t="s">
        <v>376</v>
      </c>
      <c r="C65" s="85" t="s">
        <v>377</v>
      </c>
      <c r="D65" s="87">
        <f>+SUM(E65,+I65)</f>
        <v>7745</v>
      </c>
      <c r="E65" s="87">
        <f>+SUM(G65+H65)</f>
        <v>344</v>
      </c>
      <c r="F65" s="106">
        <f>IF(D65&gt;0,E65/D65*100,"-")</f>
        <v>4.4415752098127825</v>
      </c>
      <c r="G65" s="87">
        <v>344</v>
      </c>
      <c r="H65" s="87">
        <v>0</v>
      </c>
      <c r="I65" s="87">
        <f>+SUM(K65,+M65,O65+P65)</f>
        <v>7401</v>
      </c>
      <c r="J65" s="88">
        <f>IF(D65&gt;0,I65/D65*100,"-")</f>
        <v>95.558424790187217</v>
      </c>
      <c r="K65" s="87">
        <v>3771</v>
      </c>
      <c r="L65" s="88">
        <f>IF(D65&gt;0,K65/D65*100,"-")</f>
        <v>48.689477081988379</v>
      </c>
      <c r="M65" s="87">
        <v>0</v>
      </c>
      <c r="N65" s="88">
        <f>IF(D65&gt;0,M65/D65*100,"-")</f>
        <v>0</v>
      </c>
      <c r="O65" s="87">
        <v>971</v>
      </c>
      <c r="P65" s="87">
        <f>SUM(Q65:S65)</f>
        <v>2659</v>
      </c>
      <c r="Q65" s="87">
        <v>371</v>
      </c>
      <c r="R65" s="87">
        <v>2288</v>
      </c>
      <c r="S65" s="87">
        <v>0</v>
      </c>
      <c r="T65" s="88">
        <f>IF(D65&gt;0,P65/D65*100,"-")</f>
        <v>34.331826985151707</v>
      </c>
      <c r="U65" s="87">
        <v>42</v>
      </c>
      <c r="V65" s="85"/>
      <c r="W65" s="85"/>
      <c r="X65" s="85"/>
      <c r="Y65" s="85" t="s">
        <v>263</v>
      </c>
      <c r="Z65" s="85"/>
      <c r="AA65" s="85"/>
      <c r="AB65" s="85"/>
      <c r="AC65" s="85" t="s">
        <v>263</v>
      </c>
      <c r="AD65" s="184" t="s">
        <v>262</v>
      </c>
    </row>
    <row r="66" spans="1:30" ht="13.5" customHeight="1">
      <c r="A66" s="85" t="s">
        <v>47</v>
      </c>
      <c r="B66" s="86" t="s">
        <v>378</v>
      </c>
      <c r="C66" s="85" t="s">
        <v>379</v>
      </c>
      <c r="D66" s="87">
        <f>+SUM(E66,+I66)</f>
        <v>4767</v>
      </c>
      <c r="E66" s="87">
        <f>+SUM(G66+H66)</f>
        <v>1190</v>
      </c>
      <c r="F66" s="106">
        <f>IF(D66&gt;0,E66/D66*100,"-")</f>
        <v>24.963289280469898</v>
      </c>
      <c r="G66" s="87">
        <v>1190</v>
      </c>
      <c r="H66" s="87">
        <v>0</v>
      </c>
      <c r="I66" s="87">
        <f>+SUM(K66,+M66,O66+P66)</f>
        <v>3577</v>
      </c>
      <c r="J66" s="88">
        <f>IF(D66&gt;0,I66/D66*100,"-")</f>
        <v>75.036710719530092</v>
      </c>
      <c r="K66" s="87">
        <v>0</v>
      </c>
      <c r="L66" s="88">
        <f>IF(D66&gt;0,K66/D66*100,"-")</f>
        <v>0</v>
      </c>
      <c r="M66" s="87">
        <v>0</v>
      </c>
      <c r="N66" s="88">
        <f>IF(D66&gt;0,M66/D66*100,"-")</f>
        <v>0</v>
      </c>
      <c r="O66" s="87">
        <v>362</v>
      </c>
      <c r="P66" s="87">
        <f>SUM(Q66:S66)</f>
        <v>3215</v>
      </c>
      <c r="Q66" s="87">
        <v>140</v>
      </c>
      <c r="R66" s="87">
        <v>3075</v>
      </c>
      <c r="S66" s="87">
        <v>0</v>
      </c>
      <c r="T66" s="88">
        <f>IF(D66&gt;0,P66/D66*100,"-")</f>
        <v>67.44283616530312</v>
      </c>
      <c r="U66" s="87">
        <v>51</v>
      </c>
      <c r="V66" s="85" t="s">
        <v>263</v>
      </c>
      <c r="W66" s="85"/>
      <c r="X66" s="85"/>
      <c r="Y66" s="85"/>
      <c r="Z66" s="85" t="s">
        <v>263</v>
      </c>
      <c r="AA66" s="85"/>
      <c r="AB66" s="85"/>
      <c r="AC66" s="85"/>
      <c r="AD66" s="184" t="s">
        <v>262</v>
      </c>
    </row>
    <row r="67" spans="1:30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30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30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30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30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66">
    <sortCondition ref="A8:A66"/>
    <sortCondition ref="B8:B66"/>
    <sortCondition ref="C8:C6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福島県</v>
      </c>
      <c r="B7" s="90" t="str">
        <f>水洗化人口等!B7</f>
        <v>07000</v>
      </c>
      <c r="C7" s="89" t="s">
        <v>199</v>
      </c>
      <c r="D7" s="91">
        <f>SUM(E7,+H7,+K7)</f>
        <v>575893</v>
      </c>
      <c r="E7" s="91">
        <f>SUM(F7:G7)</f>
        <v>27125</v>
      </c>
      <c r="F7" s="91">
        <f>SUM(F$8:F$207)</f>
        <v>8177</v>
      </c>
      <c r="G7" s="91">
        <f>SUM(G$8:G$207)</f>
        <v>18948</v>
      </c>
      <c r="H7" s="91">
        <f>SUM(I7:J7)</f>
        <v>12674</v>
      </c>
      <c r="I7" s="91">
        <f>SUM(I$8:I$207)</f>
        <v>10115</v>
      </c>
      <c r="J7" s="91">
        <f>SUM(J$8:J$207)</f>
        <v>2559</v>
      </c>
      <c r="K7" s="91">
        <f>SUM(L7:M7)</f>
        <v>536094</v>
      </c>
      <c r="L7" s="91">
        <f>SUM(L$8:L$207)</f>
        <v>86316</v>
      </c>
      <c r="M7" s="91">
        <f>SUM(M$8:M$207)</f>
        <v>449778</v>
      </c>
      <c r="N7" s="91">
        <f>SUM(O7,+V7,+AC7)</f>
        <v>575896</v>
      </c>
      <c r="O7" s="91">
        <f>SUM(P7:U7)</f>
        <v>104608</v>
      </c>
      <c r="P7" s="91">
        <f t="shared" ref="P7:U7" si="0">SUM(P$8:P$207)</f>
        <v>104595</v>
      </c>
      <c r="Q7" s="91">
        <f t="shared" si="0"/>
        <v>0</v>
      </c>
      <c r="R7" s="91">
        <f t="shared" si="0"/>
        <v>0</v>
      </c>
      <c r="S7" s="91">
        <f t="shared" si="0"/>
        <v>13</v>
      </c>
      <c r="T7" s="91">
        <f t="shared" si="0"/>
        <v>0</v>
      </c>
      <c r="U7" s="91">
        <f t="shared" si="0"/>
        <v>0</v>
      </c>
      <c r="V7" s="91">
        <f>SUM(W7:AB7)</f>
        <v>471285</v>
      </c>
      <c r="W7" s="91">
        <f t="shared" ref="W7:AB7" si="1">SUM(W$8:W$207)</f>
        <v>471226</v>
      </c>
      <c r="X7" s="91">
        <f t="shared" si="1"/>
        <v>0</v>
      </c>
      <c r="Y7" s="91">
        <f t="shared" si="1"/>
        <v>0</v>
      </c>
      <c r="Z7" s="91">
        <f t="shared" si="1"/>
        <v>59</v>
      </c>
      <c r="AA7" s="91">
        <f t="shared" si="1"/>
        <v>0</v>
      </c>
      <c r="AB7" s="91">
        <f t="shared" si="1"/>
        <v>0</v>
      </c>
      <c r="AC7" s="91">
        <f>SUM(AD7:AE7)</f>
        <v>3</v>
      </c>
      <c r="AD7" s="91">
        <f>SUM(AD$8:AD$207)</f>
        <v>3</v>
      </c>
      <c r="AE7" s="91">
        <f>SUM(AE$8:AE$207)</f>
        <v>0</v>
      </c>
      <c r="AF7" s="91">
        <f>SUM(AG7:AI7)</f>
        <v>10570</v>
      </c>
      <c r="AG7" s="91">
        <f>SUM(AG$8:AG$207)</f>
        <v>10570</v>
      </c>
      <c r="AH7" s="91">
        <f>SUM(AH$8:AH$207)</f>
        <v>0</v>
      </c>
      <c r="AI7" s="91">
        <f>SUM(AI$8:AI$207)</f>
        <v>0</v>
      </c>
      <c r="AJ7" s="91">
        <f>SUM(AK7:AS7)</f>
        <v>14386</v>
      </c>
      <c r="AK7" s="91">
        <f t="shared" ref="AK7:AS7" si="2">SUM(AK$8:AK$207)</f>
        <v>4092</v>
      </c>
      <c r="AL7" s="91">
        <f t="shared" si="2"/>
        <v>0</v>
      </c>
      <c r="AM7" s="91">
        <f t="shared" si="2"/>
        <v>10146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1</v>
      </c>
      <c r="AS7" s="91">
        <f t="shared" si="2"/>
        <v>147</v>
      </c>
      <c r="AT7" s="91">
        <f>SUM(AU7:AY7)</f>
        <v>534</v>
      </c>
      <c r="AU7" s="91">
        <f>SUM(AU$8:AU$207)</f>
        <v>276</v>
      </c>
      <c r="AV7" s="91">
        <f>SUM(AV$8:AV$207)</f>
        <v>0</v>
      </c>
      <c r="AW7" s="91">
        <f>SUM(AW$8:AW$207)</f>
        <v>258</v>
      </c>
      <c r="AX7" s="91">
        <f>SUM(AX$8:AX$207)</f>
        <v>0</v>
      </c>
      <c r="AY7" s="91">
        <f>SUM(AY$8:AY$207)</f>
        <v>0</v>
      </c>
      <c r="AZ7" s="91">
        <f>SUM(BA7:BC7)</f>
        <v>3155</v>
      </c>
      <c r="BA7" s="91">
        <f>SUM(BA$8:BA$207)</f>
        <v>3155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47</v>
      </c>
      <c r="B8" s="96" t="s">
        <v>260</v>
      </c>
      <c r="C8" s="85" t="s">
        <v>261</v>
      </c>
      <c r="D8" s="87">
        <f>SUM(E8,+H8,+K8)</f>
        <v>56633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56633</v>
      </c>
      <c r="L8" s="87">
        <v>9746</v>
      </c>
      <c r="M8" s="87">
        <v>46887</v>
      </c>
      <c r="N8" s="87">
        <f>SUM(O8,+V8,+AC8)</f>
        <v>56633</v>
      </c>
      <c r="O8" s="87">
        <f>SUM(P8:U8)</f>
        <v>9746</v>
      </c>
      <c r="P8" s="87">
        <v>9746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46887</v>
      </c>
      <c r="W8" s="87">
        <v>46887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1175</v>
      </c>
      <c r="AG8" s="87">
        <v>1175</v>
      </c>
      <c r="AH8" s="87">
        <v>0</v>
      </c>
      <c r="AI8" s="87">
        <v>0</v>
      </c>
      <c r="AJ8" s="87">
        <f>SUM(AK8:AS8)</f>
        <v>1175</v>
      </c>
      <c r="AK8" s="87">
        <v>0</v>
      </c>
      <c r="AL8" s="87">
        <v>0</v>
      </c>
      <c r="AM8" s="87">
        <v>1164</v>
      </c>
      <c r="AN8" s="87">
        <v>0</v>
      </c>
      <c r="AO8" s="87">
        <v>0</v>
      </c>
      <c r="AP8" s="87">
        <v>0</v>
      </c>
      <c r="AQ8" s="87">
        <v>0</v>
      </c>
      <c r="AR8" s="87">
        <v>1</v>
      </c>
      <c r="AS8" s="87">
        <v>10</v>
      </c>
      <c r="AT8" s="87">
        <f>SUM(AU8:AY8)</f>
        <v>75</v>
      </c>
      <c r="AU8" s="87">
        <v>0</v>
      </c>
      <c r="AV8" s="87">
        <v>0</v>
      </c>
      <c r="AW8" s="87">
        <v>75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47</v>
      </c>
      <c r="B9" s="96" t="s">
        <v>264</v>
      </c>
      <c r="C9" s="85" t="s">
        <v>265</v>
      </c>
      <c r="D9" s="87">
        <f>SUM(E9,+H9,+K9)</f>
        <v>35405</v>
      </c>
      <c r="E9" s="87">
        <f>SUM(F9:G9)</f>
        <v>0</v>
      </c>
      <c r="F9" s="87">
        <v>0</v>
      </c>
      <c r="G9" s="87">
        <v>0</v>
      </c>
      <c r="H9" s="87">
        <f>SUM(I9:J9)</f>
        <v>10115</v>
      </c>
      <c r="I9" s="87">
        <v>10115</v>
      </c>
      <c r="J9" s="87">
        <v>0</v>
      </c>
      <c r="K9" s="87">
        <f>SUM(L9:M9)</f>
        <v>25290</v>
      </c>
      <c r="L9" s="87">
        <v>2391</v>
      </c>
      <c r="M9" s="87">
        <v>22899</v>
      </c>
      <c r="N9" s="87">
        <f>SUM(O9,+V9,+AC9)</f>
        <v>35405</v>
      </c>
      <c r="O9" s="87">
        <f>SUM(P9:U9)</f>
        <v>12506</v>
      </c>
      <c r="P9" s="87">
        <v>12506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22899</v>
      </c>
      <c r="W9" s="87">
        <v>22899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1315</v>
      </c>
      <c r="BA9" s="87">
        <v>1315</v>
      </c>
      <c r="BB9" s="87">
        <v>0</v>
      </c>
      <c r="BC9" s="87">
        <v>0</v>
      </c>
    </row>
    <row r="10" spans="1:55" ht="13.5" customHeight="1">
      <c r="A10" s="98" t="s">
        <v>47</v>
      </c>
      <c r="B10" s="96" t="s">
        <v>266</v>
      </c>
      <c r="C10" s="85" t="s">
        <v>267</v>
      </c>
      <c r="D10" s="87">
        <f>SUM(E10,+H10,+K10)</f>
        <v>58676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58676</v>
      </c>
      <c r="L10" s="87">
        <v>8705</v>
      </c>
      <c r="M10" s="87">
        <v>49971</v>
      </c>
      <c r="N10" s="87">
        <f>SUM(O10,+V10,+AC10)</f>
        <v>58676</v>
      </c>
      <c r="O10" s="87">
        <f>SUM(P10:U10)</f>
        <v>8705</v>
      </c>
      <c r="P10" s="87">
        <v>8705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49971</v>
      </c>
      <c r="W10" s="87">
        <v>49971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2425</v>
      </c>
      <c r="AG10" s="87">
        <v>2425</v>
      </c>
      <c r="AH10" s="87">
        <v>0</v>
      </c>
      <c r="AI10" s="87">
        <v>0</v>
      </c>
      <c r="AJ10" s="87">
        <f>SUM(AK10:AS10)</f>
        <v>2425</v>
      </c>
      <c r="AK10" s="87">
        <v>0</v>
      </c>
      <c r="AL10" s="87">
        <v>0</v>
      </c>
      <c r="AM10" s="87">
        <v>2425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47</v>
      </c>
      <c r="B11" s="96" t="s">
        <v>268</v>
      </c>
      <c r="C11" s="85" t="s">
        <v>269</v>
      </c>
      <c r="D11" s="87">
        <f>SUM(E11,+H11,+K11)</f>
        <v>120576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120576</v>
      </c>
      <c r="L11" s="87">
        <v>17323</v>
      </c>
      <c r="M11" s="87">
        <v>103253</v>
      </c>
      <c r="N11" s="87">
        <f>SUM(O11,+V11,+AC11)</f>
        <v>120577</v>
      </c>
      <c r="O11" s="87">
        <f>SUM(P11:U11)</f>
        <v>17323</v>
      </c>
      <c r="P11" s="87">
        <v>17323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103253</v>
      </c>
      <c r="W11" s="87">
        <v>103253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1</v>
      </c>
      <c r="AD11" s="87">
        <v>1</v>
      </c>
      <c r="AE11" s="87">
        <v>0</v>
      </c>
      <c r="AF11" s="87">
        <f>SUM(AG11:AI11)</f>
        <v>1889</v>
      </c>
      <c r="AG11" s="87">
        <v>1889</v>
      </c>
      <c r="AH11" s="87">
        <v>0</v>
      </c>
      <c r="AI11" s="87">
        <v>0</v>
      </c>
      <c r="AJ11" s="87">
        <f>SUM(AK11:AS11)</f>
        <v>1889</v>
      </c>
      <c r="AK11" s="87">
        <v>0</v>
      </c>
      <c r="AL11" s="87">
        <v>0</v>
      </c>
      <c r="AM11" s="87">
        <v>1889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47</v>
      </c>
      <c r="B12" s="96" t="s">
        <v>270</v>
      </c>
      <c r="C12" s="85" t="s">
        <v>271</v>
      </c>
      <c r="D12" s="87">
        <f>SUM(E12,+H12,+K12)</f>
        <v>17793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17793</v>
      </c>
      <c r="L12" s="87">
        <v>1654</v>
      </c>
      <c r="M12" s="87">
        <v>16139</v>
      </c>
      <c r="N12" s="87">
        <f>SUM(O12,+V12,+AC12)</f>
        <v>17793</v>
      </c>
      <c r="O12" s="87">
        <f>SUM(P12:U12)</f>
        <v>1654</v>
      </c>
      <c r="P12" s="87">
        <v>1654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16139</v>
      </c>
      <c r="W12" s="87">
        <v>16139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1044</v>
      </c>
      <c r="AG12" s="87">
        <v>1044</v>
      </c>
      <c r="AH12" s="87">
        <v>0</v>
      </c>
      <c r="AI12" s="87">
        <v>0</v>
      </c>
      <c r="AJ12" s="87">
        <f>SUM(AK12:AS12)</f>
        <v>1044</v>
      </c>
      <c r="AK12" s="87">
        <v>0</v>
      </c>
      <c r="AL12" s="87">
        <v>0</v>
      </c>
      <c r="AM12" s="87">
        <v>1044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47</v>
      </c>
      <c r="B13" s="96" t="s">
        <v>272</v>
      </c>
      <c r="C13" s="85" t="s">
        <v>273</v>
      </c>
      <c r="D13" s="87">
        <f>SUM(E13,+H13,+K13)</f>
        <v>17568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17568</v>
      </c>
      <c r="L13" s="87">
        <v>1727</v>
      </c>
      <c r="M13" s="87">
        <v>15841</v>
      </c>
      <c r="N13" s="87">
        <f>SUM(O13,+V13,+AC13)</f>
        <v>17568</v>
      </c>
      <c r="O13" s="87">
        <f>SUM(P13:U13)</f>
        <v>1727</v>
      </c>
      <c r="P13" s="87">
        <v>1727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15841</v>
      </c>
      <c r="W13" s="87">
        <v>15841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1153</v>
      </c>
      <c r="AG13" s="87">
        <v>1153</v>
      </c>
      <c r="AH13" s="87">
        <v>0</v>
      </c>
      <c r="AI13" s="87">
        <v>0</v>
      </c>
      <c r="AJ13" s="87">
        <f>SUM(AK13:AS13)</f>
        <v>1121</v>
      </c>
      <c r="AK13" s="87">
        <v>0</v>
      </c>
      <c r="AL13" s="87">
        <v>0</v>
      </c>
      <c r="AM13" s="87">
        <v>1121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32</v>
      </c>
      <c r="AU13" s="87">
        <v>32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47</v>
      </c>
      <c r="B14" s="96" t="s">
        <v>274</v>
      </c>
      <c r="C14" s="85" t="s">
        <v>275</v>
      </c>
      <c r="D14" s="87">
        <f>SUM(E14,+H14,+K14)</f>
        <v>23418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23418</v>
      </c>
      <c r="L14" s="87">
        <v>7608</v>
      </c>
      <c r="M14" s="87">
        <v>15810</v>
      </c>
      <c r="N14" s="87">
        <f>SUM(O14,+V14,+AC14)</f>
        <v>23418</v>
      </c>
      <c r="O14" s="87">
        <f>SUM(P14:U14)</f>
        <v>7608</v>
      </c>
      <c r="P14" s="87">
        <v>7608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15810</v>
      </c>
      <c r="W14" s="87">
        <v>15810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43</v>
      </c>
      <c r="AG14" s="87">
        <v>43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43</v>
      </c>
      <c r="AU14" s="87">
        <v>43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47</v>
      </c>
      <c r="B15" s="96" t="s">
        <v>276</v>
      </c>
      <c r="C15" s="85" t="s">
        <v>277</v>
      </c>
      <c r="D15" s="87">
        <f>SUM(E15,+H15,+K15)</f>
        <v>10470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10470</v>
      </c>
      <c r="L15" s="87">
        <v>1815</v>
      </c>
      <c r="M15" s="87">
        <v>8655</v>
      </c>
      <c r="N15" s="87">
        <f>SUM(O15,+V15,+AC15)</f>
        <v>10470</v>
      </c>
      <c r="O15" s="87">
        <f>SUM(P15:U15)</f>
        <v>1815</v>
      </c>
      <c r="P15" s="87">
        <v>1815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8655</v>
      </c>
      <c r="W15" s="87">
        <v>8655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116</v>
      </c>
      <c r="AG15" s="87">
        <v>116</v>
      </c>
      <c r="AH15" s="87">
        <v>0</v>
      </c>
      <c r="AI15" s="87">
        <v>0</v>
      </c>
      <c r="AJ15" s="87">
        <f>SUM(AK15:AS15)</f>
        <v>116</v>
      </c>
      <c r="AK15" s="87">
        <v>0</v>
      </c>
      <c r="AL15" s="87">
        <v>0</v>
      </c>
      <c r="AM15" s="87">
        <v>116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47</v>
      </c>
      <c r="B16" s="96" t="s">
        <v>278</v>
      </c>
      <c r="C16" s="85" t="s">
        <v>279</v>
      </c>
      <c r="D16" s="87">
        <f>SUM(E16,+H16,+K16)</f>
        <v>24929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24929</v>
      </c>
      <c r="L16" s="87">
        <v>3149</v>
      </c>
      <c r="M16" s="87">
        <v>21780</v>
      </c>
      <c r="N16" s="87">
        <f>SUM(O16,+V16,+AC16)</f>
        <v>24929</v>
      </c>
      <c r="O16" s="87">
        <f>SUM(P16:U16)</f>
        <v>3149</v>
      </c>
      <c r="P16" s="87">
        <v>3149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21780</v>
      </c>
      <c r="W16" s="87">
        <v>21780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33</v>
      </c>
      <c r="AG16" s="87">
        <v>33</v>
      </c>
      <c r="AH16" s="87">
        <v>0</v>
      </c>
      <c r="AI16" s="87">
        <v>0</v>
      </c>
      <c r="AJ16" s="87">
        <f>SUM(AK16:AS16)</f>
        <v>33</v>
      </c>
      <c r="AK16" s="87">
        <v>0</v>
      </c>
      <c r="AL16" s="87">
        <v>0</v>
      </c>
      <c r="AM16" s="87">
        <v>33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11</v>
      </c>
      <c r="AU16" s="87">
        <v>0</v>
      </c>
      <c r="AV16" s="87">
        <v>0</v>
      </c>
      <c r="AW16" s="87">
        <v>11</v>
      </c>
      <c r="AX16" s="87">
        <v>0</v>
      </c>
      <c r="AY16" s="87">
        <v>0</v>
      </c>
      <c r="AZ16" s="87">
        <f>SUM(BA16:BC16)</f>
        <v>62</v>
      </c>
      <c r="BA16" s="87">
        <v>62</v>
      </c>
      <c r="BB16" s="87">
        <v>0</v>
      </c>
      <c r="BC16" s="87">
        <v>0</v>
      </c>
    </row>
    <row r="17" spans="1:55" ht="13.5" customHeight="1">
      <c r="A17" s="98" t="s">
        <v>47</v>
      </c>
      <c r="B17" s="96" t="s">
        <v>280</v>
      </c>
      <c r="C17" s="85" t="s">
        <v>281</v>
      </c>
      <c r="D17" s="87">
        <f>SUM(E17,+H17,+K17)</f>
        <v>11960</v>
      </c>
      <c r="E17" s="87">
        <f>SUM(F17:G17)</f>
        <v>11960</v>
      </c>
      <c r="F17" s="87">
        <v>3023</v>
      </c>
      <c r="G17" s="87">
        <v>8937</v>
      </c>
      <c r="H17" s="87">
        <f>SUM(I17:J17)</f>
        <v>0</v>
      </c>
      <c r="I17" s="87">
        <v>0</v>
      </c>
      <c r="J17" s="87">
        <v>0</v>
      </c>
      <c r="K17" s="87">
        <f>SUM(L17:M17)</f>
        <v>0</v>
      </c>
      <c r="L17" s="87">
        <v>0</v>
      </c>
      <c r="M17" s="87">
        <v>0</v>
      </c>
      <c r="N17" s="87">
        <f>SUM(O17,+V17,+AC17)</f>
        <v>11960</v>
      </c>
      <c r="O17" s="87">
        <f>SUM(P17:U17)</f>
        <v>3023</v>
      </c>
      <c r="P17" s="87">
        <v>3023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8937</v>
      </c>
      <c r="W17" s="87">
        <v>8937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5</v>
      </c>
      <c r="AG17" s="87">
        <v>5</v>
      </c>
      <c r="AH17" s="87">
        <v>0</v>
      </c>
      <c r="AI17" s="87">
        <v>0</v>
      </c>
      <c r="AJ17" s="87">
        <f>SUM(AK17:AS17)</f>
        <v>5</v>
      </c>
      <c r="AK17" s="87">
        <v>0</v>
      </c>
      <c r="AL17" s="87">
        <v>0</v>
      </c>
      <c r="AM17" s="87">
        <v>5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47</v>
      </c>
      <c r="B18" s="96" t="s">
        <v>282</v>
      </c>
      <c r="C18" s="85" t="s">
        <v>283</v>
      </c>
      <c r="D18" s="87">
        <f>SUM(E18,+H18,+K18)</f>
        <v>22898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22898</v>
      </c>
      <c r="L18" s="87">
        <v>1079</v>
      </c>
      <c r="M18" s="87">
        <v>21819</v>
      </c>
      <c r="N18" s="87">
        <f>SUM(O18,+V18,+AC18)</f>
        <v>22898</v>
      </c>
      <c r="O18" s="87">
        <f>SUM(P18:U18)</f>
        <v>1079</v>
      </c>
      <c r="P18" s="87">
        <v>1079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21819</v>
      </c>
      <c r="W18" s="87">
        <v>21819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52</v>
      </c>
      <c r="AG18" s="87">
        <v>52</v>
      </c>
      <c r="AH18" s="87">
        <v>0</v>
      </c>
      <c r="AI18" s="87">
        <v>0</v>
      </c>
      <c r="AJ18" s="87">
        <f>SUM(AK18:AS18)</f>
        <v>520</v>
      </c>
      <c r="AK18" s="87">
        <v>520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52</v>
      </c>
      <c r="AU18" s="87">
        <v>52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47</v>
      </c>
      <c r="B19" s="96" t="s">
        <v>284</v>
      </c>
      <c r="C19" s="85" t="s">
        <v>285</v>
      </c>
      <c r="D19" s="87">
        <f>SUM(E19,+H19,+K19)</f>
        <v>13856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13856</v>
      </c>
      <c r="L19" s="87">
        <v>4166</v>
      </c>
      <c r="M19" s="87">
        <v>9690</v>
      </c>
      <c r="N19" s="87">
        <f>SUM(O19,+V19,+AC19)</f>
        <v>13856</v>
      </c>
      <c r="O19" s="87">
        <f>SUM(P19:U19)</f>
        <v>4166</v>
      </c>
      <c r="P19" s="87">
        <v>4166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9690</v>
      </c>
      <c r="W19" s="87">
        <v>9690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887</v>
      </c>
      <c r="AG19" s="87">
        <v>887</v>
      </c>
      <c r="AH19" s="87">
        <v>0</v>
      </c>
      <c r="AI19" s="87">
        <v>0</v>
      </c>
      <c r="AJ19" s="87">
        <f>SUM(AK19:AS19)</f>
        <v>887</v>
      </c>
      <c r="AK19" s="87">
        <v>0</v>
      </c>
      <c r="AL19" s="87">
        <v>0</v>
      </c>
      <c r="AM19" s="87">
        <v>887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113</v>
      </c>
      <c r="AU19" s="87">
        <v>0</v>
      </c>
      <c r="AV19" s="87">
        <v>0</v>
      </c>
      <c r="AW19" s="87">
        <v>113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47</v>
      </c>
      <c r="B20" s="96" t="s">
        <v>286</v>
      </c>
      <c r="C20" s="85" t="s">
        <v>287</v>
      </c>
      <c r="D20" s="87">
        <f>SUM(E20,+H20,+K20)</f>
        <v>12157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12157</v>
      </c>
      <c r="L20" s="87">
        <v>1139</v>
      </c>
      <c r="M20" s="87">
        <v>11018</v>
      </c>
      <c r="N20" s="87">
        <f>SUM(O20,+V20,+AC20)</f>
        <v>12157</v>
      </c>
      <c r="O20" s="87">
        <f>SUM(P20:U20)</f>
        <v>1139</v>
      </c>
      <c r="P20" s="87">
        <v>1139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11018</v>
      </c>
      <c r="W20" s="87">
        <v>11018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16</v>
      </c>
      <c r="AG20" s="87">
        <v>16</v>
      </c>
      <c r="AH20" s="87">
        <v>0</v>
      </c>
      <c r="AI20" s="87">
        <v>0</v>
      </c>
      <c r="AJ20" s="87">
        <f>SUM(AK20:AS20)</f>
        <v>16</v>
      </c>
      <c r="AK20" s="87">
        <v>0</v>
      </c>
      <c r="AL20" s="87">
        <v>0</v>
      </c>
      <c r="AM20" s="87">
        <v>16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5</v>
      </c>
      <c r="AU20" s="87">
        <v>0</v>
      </c>
      <c r="AV20" s="87">
        <v>0</v>
      </c>
      <c r="AW20" s="87">
        <v>5</v>
      </c>
      <c r="AX20" s="87">
        <v>0</v>
      </c>
      <c r="AY20" s="87">
        <v>0</v>
      </c>
      <c r="AZ20" s="87">
        <f>SUM(BA20:BC20)</f>
        <v>30</v>
      </c>
      <c r="BA20" s="87">
        <v>30</v>
      </c>
      <c r="BB20" s="87">
        <v>0</v>
      </c>
      <c r="BC20" s="87">
        <v>0</v>
      </c>
    </row>
    <row r="21" spans="1:55" ht="13.5" customHeight="1">
      <c r="A21" s="98" t="s">
        <v>47</v>
      </c>
      <c r="B21" s="96" t="s">
        <v>288</v>
      </c>
      <c r="C21" s="85" t="s">
        <v>289</v>
      </c>
      <c r="D21" s="87">
        <f>SUM(E21,+H21,+K21)</f>
        <v>2739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2739</v>
      </c>
      <c r="L21" s="87">
        <v>565</v>
      </c>
      <c r="M21" s="87">
        <v>2174</v>
      </c>
      <c r="N21" s="87">
        <f>SUM(O21,+V21,+AC21)</f>
        <v>2739</v>
      </c>
      <c r="O21" s="87">
        <f>SUM(P21:U21)</f>
        <v>565</v>
      </c>
      <c r="P21" s="87">
        <v>565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2174</v>
      </c>
      <c r="W21" s="87">
        <v>2174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175</v>
      </c>
      <c r="AG21" s="87">
        <v>175</v>
      </c>
      <c r="AH21" s="87">
        <v>0</v>
      </c>
      <c r="AI21" s="87">
        <v>0</v>
      </c>
      <c r="AJ21" s="87">
        <f>SUM(AK21:AS21)</f>
        <v>175</v>
      </c>
      <c r="AK21" s="87">
        <v>0</v>
      </c>
      <c r="AL21" s="87">
        <v>0</v>
      </c>
      <c r="AM21" s="87">
        <v>175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22</v>
      </c>
      <c r="AU21" s="87">
        <v>0</v>
      </c>
      <c r="AV21" s="87">
        <v>0</v>
      </c>
      <c r="AW21" s="87">
        <v>22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47</v>
      </c>
      <c r="B22" s="96" t="s">
        <v>290</v>
      </c>
      <c r="C22" s="85" t="s">
        <v>291</v>
      </c>
      <c r="D22" s="87">
        <f>SUM(E22,+H22,+K22)</f>
        <v>1956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1956</v>
      </c>
      <c r="L22" s="87">
        <v>392</v>
      </c>
      <c r="M22" s="87">
        <v>1564</v>
      </c>
      <c r="N22" s="87">
        <f>SUM(O22,+V22,+AC22)</f>
        <v>1956</v>
      </c>
      <c r="O22" s="87">
        <f>SUM(P22:U22)</f>
        <v>392</v>
      </c>
      <c r="P22" s="87">
        <v>392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1564</v>
      </c>
      <c r="W22" s="87">
        <v>1564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125</v>
      </c>
      <c r="AG22" s="87">
        <v>125</v>
      </c>
      <c r="AH22" s="87">
        <v>0</v>
      </c>
      <c r="AI22" s="87">
        <v>0</v>
      </c>
      <c r="AJ22" s="87">
        <f>SUM(AK22:AS22)</f>
        <v>1564</v>
      </c>
      <c r="AK22" s="87">
        <v>1564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125</v>
      </c>
      <c r="AU22" s="87">
        <v>125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47</v>
      </c>
      <c r="B23" s="96" t="s">
        <v>292</v>
      </c>
      <c r="C23" s="85" t="s">
        <v>293</v>
      </c>
      <c r="D23" s="87">
        <f>SUM(E23,+H23,+K23)</f>
        <v>8431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8431</v>
      </c>
      <c r="L23" s="87">
        <v>1383</v>
      </c>
      <c r="M23" s="87">
        <v>7048</v>
      </c>
      <c r="N23" s="87">
        <f>SUM(O23,+V23,+AC23)</f>
        <v>8431</v>
      </c>
      <c r="O23" s="87">
        <f>SUM(P23:U23)</f>
        <v>1383</v>
      </c>
      <c r="P23" s="87">
        <v>1383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7048</v>
      </c>
      <c r="W23" s="87">
        <v>7048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263</v>
      </c>
      <c r="AG23" s="87">
        <v>263</v>
      </c>
      <c r="AH23" s="87">
        <v>0</v>
      </c>
      <c r="AI23" s="87">
        <v>0</v>
      </c>
      <c r="AJ23" s="87">
        <f>SUM(AK23:AS23)</f>
        <v>263</v>
      </c>
      <c r="AK23" s="87">
        <v>0</v>
      </c>
      <c r="AL23" s="87">
        <v>0</v>
      </c>
      <c r="AM23" s="87">
        <v>257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6</v>
      </c>
      <c r="AT23" s="87">
        <f>SUM(AU23:AY23)</f>
        <v>26</v>
      </c>
      <c r="AU23" s="87">
        <v>0</v>
      </c>
      <c r="AV23" s="87">
        <v>0</v>
      </c>
      <c r="AW23" s="87">
        <v>26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47</v>
      </c>
      <c r="B24" s="96" t="s">
        <v>294</v>
      </c>
      <c r="C24" s="85" t="s">
        <v>295</v>
      </c>
      <c r="D24" s="87">
        <f>SUM(E24,+H24,+K24)</f>
        <v>3923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3923</v>
      </c>
      <c r="L24" s="87">
        <v>283</v>
      </c>
      <c r="M24" s="87">
        <v>3640</v>
      </c>
      <c r="N24" s="87">
        <f>SUM(O24,+V24,+AC24)</f>
        <v>3923</v>
      </c>
      <c r="O24" s="87">
        <f>SUM(P24:U24)</f>
        <v>283</v>
      </c>
      <c r="P24" s="87">
        <v>283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3640</v>
      </c>
      <c r="W24" s="87">
        <v>3640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6</v>
      </c>
      <c r="AG24" s="87">
        <v>6</v>
      </c>
      <c r="AH24" s="87">
        <v>0</v>
      </c>
      <c r="AI24" s="87">
        <v>0</v>
      </c>
      <c r="AJ24" s="87">
        <f>SUM(AK24:AS24)</f>
        <v>6</v>
      </c>
      <c r="AK24" s="87">
        <v>0</v>
      </c>
      <c r="AL24" s="87">
        <v>0</v>
      </c>
      <c r="AM24" s="87">
        <v>6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6</v>
      </c>
      <c r="AU24" s="87">
        <v>0</v>
      </c>
      <c r="AV24" s="87">
        <v>0</v>
      </c>
      <c r="AW24" s="87">
        <v>6</v>
      </c>
      <c r="AX24" s="87">
        <v>0</v>
      </c>
      <c r="AY24" s="87">
        <v>0</v>
      </c>
      <c r="AZ24" s="87">
        <f>SUM(BA24:BC24)</f>
        <v>10</v>
      </c>
      <c r="BA24" s="87">
        <v>10</v>
      </c>
      <c r="BB24" s="87">
        <v>0</v>
      </c>
      <c r="BC24" s="87">
        <v>0</v>
      </c>
    </row>
    <row r="25" spans="1:55" ht="13.5" customHeight="1">
      <c r="A25" s="98" t="s">
        <v>47</v>
      </c>
      <c r="B25" s="96" t="s">
        <v>296</v>
      </c>
      <c r="C25" s="85" t="s">
        <v>297</v>
      </c>
      <c r="D25" s="87">
        <f>SUM(E25,+H25,+K25)</f>
        <v>1703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1703</v>
      </c>
      <c r="L25" s="87">
        <v>146</v>
      </c>
      <c r="M25" s="87">
        <v>1557</v>
      </c>
      <c r="N25" s="87">
        <f>SUM(O25,+V25,+AC25)</f>
        <v>1703</v>
      </c>
      <c r="O25" s="87">
        <f>SUM(P25:U25)</f>
        <v>146</v>
      </c>
      <c r="P25" s="87">
        <v>146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1557</v>
      </c>
      <c r="W25" s="87">
        <v>1557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112</v>
      </c>
      <c r="AG25" s="87">
        <v>112</v>
      </c>
      <c r="AH25" s="87">
        <v>0</v>
      </c>
      <c r="AI25" s="87">
        <v>0</v>
      </c>
      <c r="AJ25" s="87">
        <f>SUM(AK25:AS25)</f>
        <v>109</v>
      </c>
      <c r="AK25" s="87">
        <v>0</v>
      </c>
      <c r="AL25" s="87">
        <v>0</v>
      </c>
      <c r="AM25" s="87">
        <v>109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3</v>
      </c>
      <c r="AU25" s="87">
        <v>3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47</v>
      </c>
      <c r="B26" s="96" t="s">
        <v>298</v>
      </c>
      <c r="C26" s="85" t="s">
        <v>299</v>
      </c>
      <c r="D26" s="87">
        <f>SUM(E26,+H26,+K26)</f>
        <v>2558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2558</v>
      </c>
      <c r="L26" s="87">
        <v>136</v>
      </c>
      <c r="M26" s="87">
        <v>2422</v>
      </c>
      <c r="N26" s="87">
        <f>SUM(O26,+V26,+AC26)</f>
        <v>2558</v>
      </c>
      <c r="O26" s="87">
        <f>SUM(P26:U26)</f>
        <v>136</v>
      </c>
      <c r="P26" s="87">
        <v>136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2422</v>
      </c>
      <c r="W26" s="87">
        <v>2422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168</v>
      </c>
      <c r="AG26" s="87">
        <v>168</v>
      </c>
      <c r="AH26" s="87">
        <v>0</v>
      </c>
      <c r="AI26" s="87">
        <v>0</v>
      </c>
      <c r="AJ26" s="87">
        <f>SUM(AK26:AS26)</f>
        <v>163</v>
      </c>
      <c r="AK26" s="87">
        <v>0</v>
      </c>
      <c r="AL26" s="87">
        <v>0</v>
      </c>
      <c r="AM26" s="87">
        <v>163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5</v>
      </c>
      <c r="AU26" s="87">
        <v>5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47</v>
      </c>
      <c r="B27" s="96" t="s">
        <v>300</v>
      </c>
      <c r="C27" s="85" t="s">
        <v>301</v>
      </c>
      <c r="D27" s="87">
        <f>SUM(E27,+H27,+K27)</f>
        <v>5295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5295</v>
      </c>
      <c r="L27" s="87">
        <v>1075</v>
      </c>
      <c r="M27" s="87">
        <v>4220</v>
      </c>
      <c r="N27" s="87">
        <f>SUM(O27,+V27,+AC27)</f>
        <v>5295</v>
      </c>
      <c r="O27" s="87">
        <f>SUM(P27:U27)</f>
        <v>1075</v>
      </c>
      <c r="P27" s="87">
        <v>1075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4220</v>
      </c>
      <c r="W27" s="87">
        <v>4220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8</v>
      </c>
      <c r="AG27" s="87">
        <v>8</v>
      </c>
      <c r="AH27" s="87">
        <v>0</v>
      </c>
      <c r="AI27" s="87">
        <v>0</v>
      </c>
      <c r="AJ27" s="87">
        <f>SUM(AK27:AS27)</f>
        <v>265</v>
      </c>
      <c r="AK27" s="87">
        <v>265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8</v>
      </c>
      <c r="AU27" s="87">
        <v>8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47</v>
      </c>
      <c r="B28" s="96" t="s">
        <v>302</v>
      </c>
      <c r="C28" s="85" t="s">
        <v>303</v>
      </c>
      <c r="D28" s="87">
        <f>SUM(E28,+H28,+K28)</f>
        <v>72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72</v>
      </c>
      <c r="L28" s="87">
        <v>13</v>
      </c>
      <c r="M28" s="87">
        <v>59</v>
      </c>
      <c r="N28" s="87">
        <f>SUM(O28,+V28,+AC28)</f>
        <v>72</v>
      </c>
      <c r="O28" s="87">
        <f>SUM(P28:U28)</f>
        <v>13</v>
      </c>
      <c r="P28" s="87">
        <v>0</v>
      </c>
      <c r="Q28" s="87">
        <v>0</v>
      </c>
      <c r="R28" s="87">
        <v>0</v>
      </c>
      <c r="S28" s="87">
        <v>13</v>
      </c>
      <c r="T28" s="87">
        <v>0</v>
      </c>
      <c r="U28" s="87">
        <v>0</v>
      </c>
      <c r="V28" s="87">
        <f>SUM(W28:AB28)</f>
        <v>59</v>
      </c>
      <c r="W28" s="87">
        <v>0</v>
      </c>
      <c r="X28" s="87">
        <v>0</v>
      </c>
      <c r="Y28" s="87">
        <v>0</v>
      </c>
      <c r="Z28" s="87">
        <v>59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47</v>
      </c>
      <c r="B29" s="96" t="s">
        <v>304</v>
      </c>
      <c r="C29" s="85" t="s">
        <v>305</v>
      </c>
      <c r="D29" s="87">
        <f>SUM(E29,+H29,+K29)</f>
        <v>1291</v>
      </c>
      <c r="E29" s="87">
        <f>SUM(F29:G29)</f>
        <v>1291</v>
      </c>
      <c r="F29" s="87">
        <v>174</v>
      </c>
      <c r="G29" s="87">
        <v>1117</v>
      </c>
      <c r="H29" s="87">
        <f>SUM(I29:J29)</f>
        <v>0</v>
      </c>
      <c r="I29" s="87">
        <v>0</v>
      </c>
      <c r="J29" s="87">
        <v>0</v>
      </c>
      <c r="K29" s="87">
        <f>SUM(L29:M29)</f>
        <v>0</v>
      </c>
      <c r="L29" s="87">
        <v>0</v>
      </c>
      <c r="M29" s="87">
        <v>0</v>
      </c>
      <c r="N29" s="87">
        <f>SUM(O29,+V29,+AC29)</f>
        <v>1291</v>
      </c>
      <c r="O29" s="87">
        <f>SUM(P29:U29)</f>
        <v>174</v>
      </c>
      <c r="P29" s="87">
        <v>174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1117</v>
      </c>
      <c r="W29" s="87">
        <v>1117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1291</v>
      </c>
      <c r="AK29" s="87">
        <v>1291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47</v>
      </c>
      <c r="B30" s="96" t="s">
        <v>306</v>
      </c>
      <c r="C30" s="85" t="s">
        <v>307</v>
      </c>
      <c r="D30" s="87">
        <f>SUM(E30,+H30,+K30)</f>
        <v>10434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10434</v>
      </c>
      <c r="L30" s="87">
        <v>2560</v>
      </c>
      <c r="M30" s="87">
        <v>7874</v>
      </c>
      <c r="N30" s="87">
        <f>SUM(O30,+V30,+AC30)</f>
        <v>10434</v>
      </c>
      <c r="O30" s="87">
        <f>SUM(P30:U30)</f>
        <v>2560</v>
      </c>
      <c r="P30" s="87">
        <v>2560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7874</v>
      </c>
      <c r="W30" s="87">
        <v>7874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47</v>
      </c>
      <c r="B31" s="96" t="s">
        <v>308</v>
      </c>
      <c r="C31" s="85" t="s">
        <v>309</v>
      </c>
      <c r="D31" s="87">
        <f>SUM(E31,+H31,+K31)</f>
        <v>452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452</v>
      </c>
      <c r="L31" s="87">
        <v>162</v>
      </c>
      <c r="M31" s="87">
        <v>290</v>
      </c>
      <c r="N31" s="87">
        <f>SUM(O31,+V31,+AC31)</f>
        <v>452</v>
      </c>
      <c r="O31" s="87">
        <f>SUM(P31:U31)</f>
        <v>162</v>
      </c>
      <c r="P31" s="87">
        <v>162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290</v>
      </c>
      <c r="W31" s="87">
        <v>290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</v>
      </c>
      <c r="AG31" s="87">
        <v>1</v>
      </c>
      <c r="AH31" s="87">
        <v>0</v>
      </c>
      <c r="AI31" s="87">
        <v>0</v>
      </c>
      <c r="AJ31" s="87">
        <f>SUM(AK31:AS31)</f>
        <v>452</v>
      </c>
      <c r="AK31" s="87">
        <v>452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1</v>
      </c>
      <c r="AU31" s="87">
        <v>1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47</v>
      </c>
      <c r="B32" s="96" t="s">
        <v>310</v>
      </c>
      <c r="C32" s="85" t="s">
        <v>311</v>
      </c>
      <c r="D32" s="87">
        <f>SUM(E32,+H32,+K32)</f>
        <v>3289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3289</v>
      </c>
      <c r="L32" s="87">
        <v>706</v>
      </c>
      <c r="M32" s="87">
        <v>2583</v>
      </c>
      <c r="N32" s="87">
        <f>SUM(O32,+V32,+AC32)</f>
        <v>3289</v>
      </c>
      <c r="O32" s="87">
        <f>SUM(P32:U32)</f>
        <v>706</v>
      </c>
      <c r="P32" s="87">
        <v>706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2583</v>
      </c>
      <c r="W32" s="87">
        <v>2583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7</v>
      </c>
      <c r="AG32" s="87">
        <v>7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7</v>
      </c>
      <c r="AU32" s="87">
        <v>7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47</v>
      </c>
      <c r="B33" s="96" t="s">
        <v>312</v>
      </c>
      <c r="C33" s="85" t="s">
        <v>313</v>
      </c>
      <c r="D33" s="87">
        <f>SUM(E33,+H33,+K33)</f>
        <v>1203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1203</v>
      </c>
      <c r="L33" s="87">
        <v>358</v>
      </c>
      <c r="M33" s="87">
        <v>845</v>
      </c>
      <c r="N33" s="87">
        <f>SUM(O33,+V33,+AC33)</f>
        <v>1203</v>
      </c>
      <c r="O33" s="87">
        <f>SUM(P33:U33)</f>
        <v>358</v>
      </c>
      <c r="P33" s="87">
        <v>358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845</v>
      </c>
      <c r="W33" s="87">
        <v>845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45</v>
      </c>
      <c r="BA33" s="87">
        <v>45</v>
      </c>
      <c r="BB33" s="87">
        <v>0</v>
      </c>
      <c r="BC33" s="87">
        <v>0</v>
      </c>
    </row>
    <row r="34" spans="1:55" ht="13.5" customHeight="1">
      <c r="A34" s="98" t="s">
        <v>47</v>
      </c>
      <c r="B34" s="96" t="s">
        <v>314</v>
      </c>
      <c r="C34" s="85" t="s">
        <v>315</v>
      </c>
      <c r="D34" s="87">
        <f>SUM(E34,+H34,+K34)</f>
        <v>4298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4298</v>
      </c>
      <c r="L34" s="87">
        <v>1841</v>
      </c>
      <c r="M34" s="87">
        <v>2457</v>
      </c>
      <c r="N34" s="87">
        <f>SUM(O34,+V34,+AC34)</f>
        <v>4298</v>
      </c>
      <c r="O34" s="87">
        <f>SUM(P34:U34)</f>
        <v>1841</v>
      </c>
      <c r="P34" s="87">
        <v>1841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2457</v>
      </c>
      <c r="W34" s="87">
        <v>2457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160</v>
      </c>
      <c r="BA34" s="87">
        <v>160</v>
      </c>
      <c r="BB34" s="87">
        <v>0</v>
      </c>
      <c r="BC34" s="87">
        <v>0</v>
      </c>
    </row>
    <row r="35" spans="1:55" ht="13.5" customHeight="1">
      <c r="A35" s="98" t="s">
        <v>47</v>
      </c>
      <c r="B35" s="96" t="s">
        <v>316</v>
      </c>
      <c r="C35" s="85" t="s">
        <v>317</v>
      </c>
      <c r="D35" s="87">
        <f>SUM(E35,+H35,+K35)</f>
        <v>9004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9004</v>
      </c>
      <c r="L35" s="87">
        <v>3981</v>
      </c>
      <c r="M35" s="87">
        <v>5023</v>
      </c>
      <c r="N35" s="87">
        <f>SUM(O35,+V35,+AC35)</f>
        <v>9004</v>
      </c>
      <c r="O35" s="87">
        <f>SUM(P35:U35)</f>
        <v>3981</v>
      </c>
      <c r="P35" s="87">
        <v>3981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5023</v>
      </c>
      <c r="W35" s="87">
        <v>5023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0</v>
      </c>
      <c r="AG35" s="87">
        <v>0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334</v>
      </c>
      <c r="BA35" s="87">
        <v>334</v>
      </c>
      <c r="BB35" s="87">
        <v>0</v>
      </c>
      <c r="BC35" s="87">
        <v>0</v>
      </c>
    </row>
    <row r="36" spans="1:55" ht="13.5" customHeight="1">
      <c r="A36" s="98" t="s">
        <v>47</v>
      </c>
      <c r="B36" s="96" t="s">
        <v>318</v>
      </c>
      <c r="C36" s="85" t="s">
        <v>319</v>
      </c>
      <c r="D36" s="87">
        <f>SUM(E36,+H36,+K36)</f>
        <v>1318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1318</v>
      </c>
      <c r="L36" s="87">
        <v>445</v>
      </c>
      <c r="M36" s="87">
        <v>873</v>
      </c>
      <c r="N36" s="87">
        <f>SUM(O36,+V36,+AC36)</f>
        <v>1320</v>
      </c>
      <c r="O36" s="87">
        <f>SUM(P36:U36)</f>
        <v>445</v>
      </c>
      <c r="P36" s="87">
        <v>445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873</v>
      </c>
      <c r="W36" s="87">
        <v>873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2</v>
      </c>
      <c r="AD36" s="87">
        <v>2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49</v>
      </c>
      <c r="BA36" s="87">
        <v>49</v>
      </c>
      <c r="BB36" s="87">
        <v>0</v>
      </c>
      <c r="BC36" s="87">
        <v>0</v>
      </c>
    </row>
    <row r="37" spans="1:55" ht="13.5" customHeight="1">
      <c r="A37" s="98" t="s">
        <v>47</v>
      </c>
      <c r="B37" s="96" t="s">
        <v>320</v>
      </c>
      <c r="C37" s="85" t="s">
        <v>321</v>
      </c>
      <c r="D37" s="87">
        <f>SUM(E37,+H37,+K37)</f>
        <v>1333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1333</v>
      </c>
      <c r="L37" s="87">
        <v>532</v>
      </c>
      <c r="M37" s="87">
        <v>801</v>
      </c>
      <c r="N37" s="87">
        <f>SUM(O37,+V37,+AC37)</f>
        <v>1333</v>
      </c>
      <c r="O37" s="87">
        <f>SUM(P37:U37)</f>
        <v>532</v>
      </c>
      <c r="P37" s="87">
        <v>532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801</v>
      </c>
      <c r="W37" s="87">
        <v>801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49</v>
      </c>
      <c r="BA37" s="87">
        <v>49</v>
      </c>
      <c r="BB37" s="87">
        <v>0</v>
      </c>
      <c r="BC37" s="87">
        <v>0</v>
      </c>
    </row>
    <row r="38" spans="1:55" ht="13.5" customHeight="1">
      <c r="A38" s="98" t="s">
        <v>47</v>
      </c>
      <c r="B38" s="96" t="s">
        <v>322</v>
      </c>
      <c r="C38" s="85" t="s">
        <v>323</v>
      </c>
      <c r="D38" s="87">
        <f>SUM(E38,+H38,+K38)</f>
        <v>1589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1589</v>
      </c>
      <c r="L38" s="87">
        <v>156</v>
      </c>
      <c r="M38" s="87">
        <v>1433</v>
      </c>
      <c r="N38" s="87">
        <f>SUM(O38,+V38,+AC38)</f>
        <v>1589</v>
      </c>
      <c r="O38" s="87">
        <f>SUM(P38:U38)</f>
        <v>156</v>
      </c>
      <c r="P38" s="87">
        <v>156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1433</v>
      </c>
      <c r="W38" s="87">
        <v>1433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0</v>
      </c>
      <c r="AG38" s="87">
        <v>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59</v>
      </c>
      <c r="BA38" s="87">
        <v>59</v>
      </c>
      <c r="BB38" s="87">
        <v>0</v>
      </c>
      <c r="BC38" s="87">
        <v>0</v>
      </c>
    </row>
    <row r="39" spans="1:55" ht="13.5" customHeight="1">
      <c r="A39" s="98" t="s">
        <v>47</v>
      </c>
      <c r="B39" s="96" t="s">
        <v>324</v>
      </c>
      <c r="C39" s="85" t="s">
        <v>325</v>
      </c>
      <c r="D39" s="87">
        <f>SUM(E39,+H39,+K39)</f>
        <v>2153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2153</v>
      </c>
      <c r="L39" s="87">
        <v>479</v>
      </c>
      <c r="M39" s="87">
        <v>1674</v>
      </c>
      <c r="N39" s="87">
        <f>SUM(O39,+V39,+AC39)</f>
        <v>2153</v>
      </c>
      <c r="O39" s="87">
        <f>SUM(P39:U39)</f>
        <v>479</v>
      </c>
      <c r="P39" s="87">
        <v>479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1674</v>
      </c>
      <c r="W39" s="87">
        <v>1674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0</v>
      </c>
      <c r="AG39" s="87">
        <v>0</v>
      </c>
      <c r="AH39" s="87">
        <v>0</v>
      </c>
      <c r="AI39" s="87">
        <v>0</v>
      </c>
      <c r="AJ39" s="87">
        <f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80</v>
      </c>
      <c r="BA39" s="87">
        <v>80</v>
      </c>
      <c r="BB39" s="87">
        <v>0</v>
      </c>
      <c r="BC39" s="87">
        <v>0</v>
      </c>
    </row>
    <row r="40" spans="1:55" ht="13.5" customHeight="1">
      <c r="A40" s="98" t="s">
        <v>47</v>
      </c>
      <c r="B40" s="96" t="s">
        <v>326</v>
      </c>
      <c r="C40" s="85" t="s">
        <v>327</v>
      </c>
      <c r="D40" s="87">
        <f>SUM(E40,+H40,+K40)</f>
        <v>340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340</v>
      </c>
      <c r="L40" s="87">
        <v>36</v>
      </c>
      <c r="M40" s="87">
        <v>304</v>
      </c>
      <c r="N40" s="87">
        <f>SUM(O40,+V40,+AC40)</f>
        <v>340</v>
      </c>
      <c r="O40" s="87">
        <f>SUM(P40:U40)</f>
        <v>36</v>
      </c>
      <c r="P40" s="87">
        <v>36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304</v>
      </c>
      <c r="W40" s="87">
        <v>304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13</v>
      </c>
      <c r="BA40" s="87">
        <v>13</v>
      </c>
      <c r="BB40" s="87">
        <v>0</v>
      </c>
      <c r="BC40" s="87">
        <v>0</v>
      </c>
    </row>
    <row r="41" spans="1:55" ht="13.5" customHeight="1">
      <c r="A41" s="98" t="s">
        <v>47</v>
      </c>
      <c r="B41" s="96" t="s">
        <v>328</v>
      </c>
      <c r="C41" s="85" t="s">
        <v>329</v>
      </c>
      <c r="D41" s="87">
        <f>SUM(E41,+H41,+K41)</f>
        <v>9903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9903</v>
      </c>
      <c r="L41" s="87">
        <v>4114</v>
      </c>
      <c r="M41" s="87">
        <v>5789</v>
      </c>
      <c r="N41" s="87">
        <f>SUM(O41,+V41,+AC41)</f>
        <v>9903</v>
      </c>
      <c r="O41" s="87">
        <f>SUM(P41:U41)</f>
        <v>4114</v>
      </c>
      <c r="P41" s="87">
        <v>4114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5789</v>
      </c>
      <c r="W41" s="87">
        <v>5789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368</v>
      </c>
      <c r="BA41" s="87">
        <v>368</v>
      </c>
      <c r="BB41" s="87">
        <v>0</v>
      </c>
      <c r="BC41" s="87">
        <v>0</v>
      </c>
    </row>
    <row r="42" spans="1:55" ht="13.5" customHeight="1">
      <c r="A42" s="98" t="s">
        <v>47</v>
      </c>
      <c r="B42" s="96" t="s">
        <v>330</v>
      </c>
      <c r="C42" s="85" t="s">
        <v>331</v>
      </c>
      <c r="D42" s="87">
        <f>SUM(E42,+H42,+K42)</f>
        <v>3651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3651</v>
      </c>
      <c r="L42" s="87">
        <v>676</v>
      </c>
      <c r="M42" s="87">
        <v>2975</v>
      </c>
      <c r="N42" s="87">
        <f>SUM(O42,+V42,+AC42)</f>
        <v>3651</v>
      </c>
      <c r="O42" s="87">
        <f>SUM(P42:U42)</f>
        <v>676</v>
      </c>
      <c r="P42" s="87">
        <v>676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2975</v>
      </c>
      <c r="W42" s="87">
        <v>2975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214</v>
      </c>
      <c r="AG42" s="87">
        <v>214</v>
      </c>
      <c r="AH42" s="87">
        <v>0</v>
      </c>
      <c r="AI42" s="87">
        <v>0</v>
      </c>
      <c r="AJ42" s="87">
        <f>SUM(AK42:AS42)</f>
        <v>214</v>
      </c>
      <c r="AK42" s="87">
        <v>0</v>
      </c>
      <c r="AL42" s="87">
        <v>0</v>
      </c>
      <c r="AM42" s="87">
        <v>214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47</v>
      </c>
      <c r="B43" s="96" t="s">
        <v>332</v>
      </c>
      <c r="C43" s="85" t="s">
        <v>333</v>
      </c>
      <c r="D43" s="87">
        <f>SUM(E43,+H43,+K43)</f>
        <v>1491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1491</v>
      </c>
      <c r="L43" s="87">
        <v>259</v>
      </c>
      <c r="M43" s="87">
        <v>1232</v>
      </c>
      <c r="N43" s="87">
        <f>SUM(O43,+V43,+AC43)</f>
        <v>1491</v>
      </c>
      <c r="O43" s="87">
        <f>SUM(P43:U43)</f>
        <v>259</v>
      </c>
      <c r="P43" s="87">
        <v>259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1232</v>
      </c>
      <c r="W43" s="87">
        <v>1232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87</v>
      </c>
      <c r="AG43" s="87">
        <v>87</v>
      </c>
      <c r="AH43" s="87">
        <v>0</v>
      </c>
      <c r="AI43" s="87">
        <v>0</v>
      </c>
      <c r="AJ43" s="87">
        <f>SUM(AK43:AS43)</f>
        <v>87</v>
      </c>
      <c r="AK43" s="87">
        <v>0</v>
      </c>
      <c r="AL43" s="87">
        <v>0</v>
      </c>
      <c r="AM43" s="87">
        <v>87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47</v>
      </c>
      <c r="B44" s="96" t="s">
        <v>334</v>
      </c>
      <c r="C44" s="85" t="s">
        <v>335</v>
      </c>
      <c r="D44" s="87">
        <f>SUM(E44,+H44,+K44)</f>
        <v>2583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2583</v>
      </c>
      <c r="L44" s="87">
        <v>144</v>
      </c>
      <c r="M44" s="87">
        <v>2439</v>
      </c>
      <c r="N44" s="87">
        <f>SUM(O44,+V44,+AC44)</f>
        <v>2583</v>
      </c>
      <c r="O44" s="87">
        <f>SUM(P44:U44)</f>
        <v>144</v>
      </c>
      <c r="P44" s="87">
        <v>144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2439</v>
      </c>
      <c r="W44" s="87">
        <v>2439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152</v>
      </c>
      <c r="AG44" s="87">
        <v>152</v>
      </c>
      <c r="AH44" s="87">
        <v>0</v>
      </c>
      <c r="AI44" s="87">
        <v>0</v>
      </c>
      <c r="AJ44" s="87">
        <f>SUM(AK44:AS44)</f>
        <v>152</v>
      </c>
      <c r="AK44" s="87">
        <v>0</v>
      </c>
      <c r="AL44" s="87">
        <v>0</v>
      </c>
      <c r="AM44" s="87">
        <v>152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47</v>
      </c>
      <c r="B45" s="96" t="s">
        <v>336</v>
      </c>
      <c r="C45" s="85" t="s">
        <v>337</v>
      </c>
      <c r="D45" s="87">
        <f>SUM(E45,+H45,+K45)</f>
        <v>4763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4763</v>
      </c>
      <c r="L45" s="87">
        <v>769</v>
      </c>
      <c r="M45" s="87">
        <v>3994</v>
      </c>
      <c r="N45" s="87">
        <f>SUM(O45,+V45,+AC45)</f>
        <v>4763</v>
      </c>
      <c r="O45" s="87">
        <f>SUM(P45:U45)</f>
        <v>769</v>
      </c>
      <c r="P45" s="87">
        <v>769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3994</v>
      </c>
      <c r="W45" s="87">
        <v>3994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279</v>
      </c>
      <c r="AG45" s="87">
        <v>279</v>
      </c>
      <c r="AH45" s="87">
        <v>0</v>
      </c>
      <c r="AI45" s="87">
        <v>0</v>
      </c>
      <c r="AJ45" s="87">
        <f>SUM(AK45:AS45)</f>
        <v>279</v>
      </c>
      <c r="AK45" s="87">
        <v>0</v>
      </c>
      <c r="AL45" s="87">
        <v>0</v>
      </c>
      <c r="AM45" s="87">
        <v>279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47</v>
      </c>
      <c r="B46" s="96" t="s">
        <v>338</v>
      </c>
      <c r="C46" s="85" t="s">
        <v>339</v>
      </c>
      <c r="D46" s="87">
        <f>SUM(E46,+H46,+K46)</f>
        <v>7242</v>
      </c>
      <c r="E46" s="87">
        <f>SUM(F46:G46)</f>
        <v>428</v>
      </c>
      <c r="F46" s="87">
        <v>0</v>
      </c>
      <c r="G46" s="87">
        <v>428</v>
      </c>
      <c r="H46" s="87">
        <f>SUM(I46:J46)</f>
        <v>0</v>
      </c>
      <c r="I46" s="87">
        <v>0</v>
      </c>
      <c r="J46" s="87">
        <v>0</v>
      </c>
      <c r="K46" s="87">
        <f>SUM(L46:M46)</f>
        <v>6814</v>
      </c>
      <c r="L46" s="87">
        <v>761</v>
      </c>
      <c r="M46" s="87">
        <v>6053</v>
      </c>
      <c r="N46" s="87">
        <f>SUM(O46,+V46,+AC46)</f>
        <v>7242</v>
      </c>
      <c r="O46" s="87">
        <f>SUM(P46:U46)</f>
        <v>761</v>
      </c>
      <c r="P46" s="87">
        <v>761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6481</v>
      </c>
      <c r="W46" s="87">
        <v>6481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267</v>
      </c>
      <c r="BA46" s="87">
        <v>267</v>
      </c>
      <c r="BB46" s="87">
        <v>0</v>
      </c>
      <c r="BC46" s="87">
        <v>0</v>
      </c>
    </row>
    <row r="47" spans="1:55" ht="13.5" customHeight="1">
      <c r="A47" s="98" t="s">
        <v>47</v>
      </c>
      <c r="B47" s="96" t="s">
        <v>340</v>
      </c>
      <c r="C47" s="85" t="s">
        <v>341</v>
      </c>
      <c r="D47" s="87">
        <f>SUM(E47,+H47,+K47)</f>
        <v>3638</v>
      </c>
      <c r="E47" s="87">
        <f>SUM(F47:G47)</f>
        <v>616</v>
      </c>
      <c r="F47" s="87">
        <v>333</v>
      </c>
      <c r="G47" s="87">
        <v>283</v>
      </c>
      <c r="H47" s="87">
        <f>SUM(I47:J47)</f>
        <v>0</v>
      </c>
      <c r="I47" s="87">
        <v>0</v>
      </c>
      <c r="J47" s="87">
        <v>0</v>
      </c>
      <c r="K47" s="87">
        <f>SUM(L47:M47)</f>
        <v>3022</v>
      </c>
      <c r="L47" s="87">
        <v>0</v>
      </c>
      <c r="M47" s="87">
        <v>3022</v>
      </c>
      <c r="N47" s="87">
        <f>SUM(O47,+V47,+AC47)</f>
        <v>3638</v>
      </c>
      <c r="O47" s="87">
        <f>SUM(P47:U47)</f>
        <v>333</v>
      </c>
      <c r="P47" s="87">
        <v>333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3305</v>
      </c>
      <c r="W47" s="87">
        <v>3305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0</v>
      </c>
      <c r="AG47" s="87">
        <v>0</v>
      </c>
      <c r="AH47" s="87">
        <v>0</v>
      </c>
      <c r="AI47" s="87">
        <v>0</v>
      </c>
      <c r="AJ47" s="87">
        <f>SUM(AK47:AS47)</f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128</v>
      </c>
      <c r="BA47" s="87">
        <v>128</v>
      </c>
      <c r="BB47" s="87">
        <v>0</v>
      </c>
      <c r="BC47" s="87">
        <v>0</v>
      </c>
    </row>
    <row r="48" spans="1:55" ht="13.5" customHeight="1">
      <c r="A48" s="98" t="s">
        <v>47</v>
      </c>
      <c r="B48" s="96" t="s">
        <v>342</v>
      </c>
      <c r="C48" s="85" t="s">
        <v>343</v>
      </c>
      <c r="D48" s="87">
        <f>SUM(E48,+H48,+K48)</f>
        <v>2998</v>
      </c>
      <c r="E48" s="87">
        <f>SUM(F48:G48)</f>
        <v>403</v>
      </c>
      <c r="F48" s="87">
        <v>354</v>
      </c>
      <c r="G48" s="87">
        <v>49</v>
      </c>
      <c r="H48" s="87">
        <f>SUM(I48:J48)</f>
        <v>0</v>
      </c>
      <c r="I48" s="87">
        <v>0</v>
      </c>
      <c r="J48" s="87">
        <v>0</v>
      </c>
      <c r="K48" s="87">
        <f>SUM(L48:M48)</f>
        <v>2595</v>
      </c>
      <c r="L48" s="87">
        <v>0</v>
      </c>
      <c r="M48" s="87">
        <v>2595</v>
      </c>
      <c r="N48" s="87">
        <f>SUM(O48,+V48,+AC48)</f>
        <v>2998</v>
      </c>
      <c r="O48" s="87">
        <f>SUM(P48:U48)</f>
        <v>354</v>
      </c>
      <c r="P48" s="87">
        <v>354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2644</v>
      </c>
      <c r="W48" s="87">
        <v>2644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0</v>
      </c>
      <c r="AG48" s="87">
        <v>0</v>
      </c>
      <c r="AH48" s="87">
        <v>0</v>
      </c>
      <c r="AI48" s="87">
        <v>0</v>
      </c>
      <c r="AJ48" s="87">
        <f>SUM(AK48:AS48)</f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122</v>
      </c>
      <c r="BA48" s="87">
        <v>122</v>
      </c>
      <c r="BB48" s="87">
        <v>0</v>
      </c>
      <c r="BC48" s="87">
        <v>0</v>
      </c>
    </row>
    <row r="49" spans="1:55" ht="13.5" customHeight="1">
      <c r="A49" s="98" t="s">
        <v>47</v>
      </c>
      <c r="B49" s="96" t="s">
        <v>344</v>
      </c>
      <c r="C49" s="85" t="s">
        <v>345</v>
      </c>
      <c r="D49" s="87">
        <f>SUM(E49,+H49,+K49)</f>
        <v>1789</v>
      </c>
      <c r="E49" s="87">
        <f>SUM(F49:G49)</f>
        <v>15</v>
      </c>
      <c r="F49" s="87">
        <v>0</v>
      </c>
      <c r="G49" s="87">
        <v>15</v>
      </c>
      <c r="H49" s="87">
        <f>SUM(I49:J49)</f>
        <v>0</v>
      </c>
      <c r="I49" s="87">
        <v>0</v>
      </c>
      <c r="J49" s="87">
        <v>0</v>
      </c>
      <c r="K49" s="87">
        <f>SUM(L49:M49)</f>
        <v>1774</v>
      </c>
      <c r="L49" s="87">
        <v>165</v>
      </c>
      <c r="M49" s="87">
        <v>1609</v>
      </c>
      <c r="N49" s="87">
        <f>SUM(O49,+V49,+AC49)</f>
        <v>1789</v>
      </c>
      <c r="O49" s="87">
        <f>SUM(P49:U49)</f>
        <v>165</v>
      </c>
      <c r="P49" s="87">
        <v>165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1624</v>
      </c>
      <c r="W49" s="87">
        <v>1624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64</v>
      </c>
      <c r="BA49" s="87">
        <v>64</v>
      </c>
      <c r="BB49" s="87">
        <v>0</v>
      </c>
      <c r="BC49" s="87">
        <v>0</v>
      </c>
    </row>
    <row r="50" spans="1:55" ht="13.5" customHeight="1">
      <c r="A50" s="98" t="s">
        <v>47</v>
      </c>
      <c r="B50" s="96" t="s">
        <v>346</v>
      </c>
      <c r="C50" s="85" t="s">
        <v>347</v>
      </c>
      <c r="D50" s="87">
        <f>SUM(E50,+H50,+K50)</f>
        <v>9426</v>
      </c>
      <c r="E50" s="87">
        <f>SUM(F50:G50)</f>
        <v>1521</v>
      </c>
      <c r="F50" s="87">
        <v>1479</v>
      </c>
      <c r="G50" s="87">
        <v>42</v>
      </c>
      <c r="H50" s="87">
        <f>SUM(I50:J50)</f>
        <v>0</v>
      </c>
      <c r="I50" s="87">
        <v>0</v>
      </c>
      <c r="J50" s="87">
        <v>0</v>
      </c>
      <c r="K50" s="87">
        <f>SUM(L50:M50)</f>
        <v>7905</v>
      </c>
      <c r="L50" s="87">
        <v>0</v>
      </c>
      <c r="M50" s="87">
        <v>7905</v>
      </c>
      <c r="N50" s="87">
        <f>SUM(O50,+V50,+AC50)</f>
        <v>9426</v>
      </c>
      <c r="O50" s="87">
        <f>SUM(P50:U50)</f>
        <v>1479</v>
      </c>
      <c r="P50" s="87">
        <v>1479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7947</v>
      </c>
      <c r="W50" s="87">
        <v>7947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61</v>
      </c>
      <c r="AG50" s="87">
        <v>61</v>
      </c>
      <c r="AH50" s="87">
        <v>0</v>
      </c>
      <c r="AI50" s="87">
        <v>0</v>
      </c>
      <c r="AJ50" s="87">
        <f>SUM(AK50:AS50)</f>
        <v>61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61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47</v>
      </c>
      <c r="B51" s="96" t="s">
        <v>348</v>
      </c>
      <c r="C51" s="85" t="s">
        <v>349</v>
      </c>
      <c r="D51" s="87">
        <f>SUM(E51,+H51,+K51)</f>
        <v>2913</v>
      </c>
      <c r="E51" s="87">
        <f>SUM(F51:G51)</f>
        <v>250</v>
      </c>
      <c r="F51" s="87">
        <v>250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2663</v>
      </c>
      <c r="L51" s="87">
        <v>0</v>
      </c>
      <c r="M51" s="87">
        <v>2663</v>
      </c>
      <c r="N51" s="87">
        <f>SUM(O51,+V51,+AC51)</f>
        <v>2913</v>
      </c>
      <c r="O51" s="87">
        <f>SUM(P51:U51)</f>
        <v>250</v>
      </c>
      <c r="P51" s="87">
        <v>250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2663</v>
      </c>
      <c r="W51" s="87">
        <v>2663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19</v>
      </c>
      <c r="AG51" s="87">
        <v>19</v>
      </c>
      <c r="AH51" s="87">
        <v>0</v>
      </c>
      <c r="AI51" s="87">
        <v>0</v>
      </c>
      <c r="AJ51" s="87">
        <f>SUM(AK51:AS51)</f>
        <v>19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19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47</v>
      </c>
      <c r="B52" s="96" t="s">
        <v>350</v>
      </c>
      <c r="C52" s="85" t="s">
        <v>351</v>
      </c>
      <c r="D52" s="87">
        <f>SUM(E52,+H52,+K52)</f>
        <v>2745</v>
      </c>
      <c r="E52" s="87">
        <f>SUM(F52:G52)</f>
        <v>268</v>
      </c>
      <c r="F52" s="87">
        <v>268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2477</v>
      </c>
      <c r="L52" s="87">
        <v>0</v>
      </c>
      <c r="M52" s="87">
        <v>2477</v>
      </c>
      <c r="N52" s="87">
        <f>SUM(O52,+V52,+AC52)</f>
        <v>2745</v>
      </c>
      <c r="O52" s="87">
        <f>SUM(P52:U52)</f>
        <v>268</v>
      </c>
      <c r="P52" s="87">
        <v>268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2477</v>
      </c>
      <c r="W52" s="87">
        <v>2477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18</v>
      </c>
      <c r="AG52" s="87">
        <v>18</v>
      </c>
      <c r="AH52" s="87">
        <v>0</v>
      </c>
      <c r="AI52" s="87">
        <v>0</v>
      </c>
      <c r="AJ52" s="87">
        <f>SUM(AK52:AS52)</f>
        <v>18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18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47</v>
      </c>
      <c r="B53" s="96" t="s">
        <v>352</v>
      </c>
      <c r="C53" s="85" t="s">
        <v>353</v>
      </c>
      <c r="D53" s="87">
        <f>SUM(E53,+H53,+K53)</f>
        <v>2426</v>
      </c>
      <c r="E53" s="87">
        <f>SUM(F53:G53)</f>
        <v>332</v>
      </c>
      <c r="F53" s="87">
        <v>319</v>
      </c>
      <c r="G53" s="87">
        <v>13</v>
      </c>
      <c r="H53" s="87">
        <f>SUM(I53:J53)</f>
        <v>0</v>
      </c>
      <c r="I53" s="87">
        <v>0</v>
      </c>
      <c r="J53" s="87">
        <v>0</v>
      </c>
      <c r="K53" s="87">
        <f>SUM(L53:M53)</f>
        <v>2094</v>
      </c>
      <c r="L53" s="87">
        <v>0</v>
      </c>
      <c r="M53" s="87">
        <v>2094</v>
      </c>
      <c r="N53" s="87">
        <f>SUM(O53,+V53,+AC53)</f>
        <v>2426</v>
      </c>
      <c r="O53" s="87">
        <f>SUM(P53:U53)</f>
        <v>319</v>
      </c>
      <c r="P53" s="87">
        <v>319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2107</v>
      </c>
      <c r="W53" s="87">
        <v>2107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16</v>
      </c>
      <c r="AG53" s="87">
        <v>16</v>
      </c>
      <c r="AH53" s="87">
        <v>0</v>
      </c>
      <c r="AI53" s="87">
        <v>0</v>
      </c>
      <c r="AJ53" s="87">
        <f>SUM(AK53:AS53)</f>
        <v>16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16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47</v>
      </c>
      <c r="B54" s="96" t="s">
        <v>354</v>
      </c>
      <c r="C54" s="85" t="s">
        <v>355</v>
      </c>
      <c r="D54" s="87">
        <f>SUM(E54,+H54,+K54)</f>
        <v>2622</v>
      </c>
      <c r="E54" s="87">
        <f>SUM(F54:G54)</f>
        <v>0</v>
      </c>
      <c r="F54" s="87">
        <v>0</v>
      </c>
      <c r="G54" s="87">
        <v>0</v>
      </c>
      <c r="H54" s="87">
        <f>SUM(I54:J54)</f>
        <v>0</v>
      </c>
      <c r="I54" s="87">
        <v>0</v>
      </c>
      <c r="J54" s="87">
        <v>0</v>
      </c>
      <c r="K54" s="87">
        <f>SUM(L54:M54)</f>
        <v>2622</v>
      </c>
      <c r="L54" s="87">
        <v>268</v>
      </c>
      <c r="M54" s="87">
        <v>2354</v>
      </c>
      <c r="N54" s="87">
        <f>SUM(O54,+V54,+AC54)</f>
        <v>2622</v>
      </c>
      <c r="O54" s="87">
        <f>SUM(P54:U54)</f>
        <v>268</v>
      </c>
      <c r="P54" s="87">
        <v>268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2354</v>
      </c>
      <c r="W54" s="87">
        <v>2354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17</v>
      </c>
      <c r="AG54" s="87">
        <v>17</v>
      </c>
      <c r="AH54" s="87">
        <v>0</v>
      </c>
      <c r="AI54" s="87">
        <v>0</v>
      </c>
      <c r="AJ54" s="87">
        <f>SUM(AK54:AS54)</f>
        <v>17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17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47</v>
      </c>
      <c r="B55" s="96" t="s">
        <v>356</v>
      </c>
      <c r="C55" s="85" t="s">
        <v>357</v>
      </c>
      <c r="D55" s="87">
        <f>SUM(E55,+H55,+K55)</f>
        <v>7534</v>
      </c>
      <c r="E55" s="87">
        <f>SUM(F55:G55)</f>
        <v>4975</v>
      </c>
      <c r="F55" s="87">
        <v>1054</v>
      </c>
      <c r="G55" s="87">
        <v>3921</v>
      </c>
      <c r="H55" s="87">
        <f>SUM(I55:J55)</f>
        <v>2559</v>
      </c>
      <c r="I55" s="87">
        <v>0</v>
      </c>
      <c r="J55" s="87">
        <v>2559</v>
      </c>
      <c r="K55" s="87">
        <f>SUM(L55:M55)</f>
        <v>0</v>
      </c>
      <c r="L55" s="87">
        <v>0</v>
      </c>
      <c r="M55" s="87">
        <v>0</v>
      </c>
      <c r="N55" s="87">
        <f>SUM(O55,+V55,+AC55)</f>
        <v>7534</v>
      </c>
      <c r="O55" s="87">
        <f>SUM(P55:U55)</f>
        <v>1054</v>
      </c>
      <c r="P55" s="87">
        <v>1054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6480</v>
      </c>
      <c r="W55" s="87">
        <v>6480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2</v>
      </c>
      <c r="AG55" s="87">
        <v>2</v>
      </c>
      <c r="AH55" s="87">
        <v>0</v>
      </c>
      <c r="AI55" s="87">
        <v>0</v>
      </c>
      <c r="AJ55" s="87">
        <f>SUM(AK55:AS55)</f>
        <v>2</v>
      </c>
      <c r="AK55" s="87">
        <v>0</v>
      </c>
      <c r="AL55" s="87">
        <v>0</v>
      </c>
      <c r="AM55" s="87">
        <v>2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47</v>
      </c>
      <c r="B56" s="96" t="s">
        <v>358</v>
      </c>
      <c r="C56" s="85" t="s">
        <v>359</v>
      </c>
      <c r="D56" s="87">
        <f>SUM(E56,+H56,+K56)</f>
        <v>5066</v>
      </c>
      <c r="E56" s="87">
        <f>SUM(F56:G56)</f>
        <v>5066</v>
      </c>
      <c r="F56" s="87">
        <v>923</v>
      </c>
      <c r="G56" s="87">
        <v>4143</v>
      </c>
      <c r="H56" s="87">
        <f>SUM(I56:J56)</f>
        <v>0</v>
      </c>
      <c r="I56" s="87">
        <v>0</v>
      </c>
      <c r="J56" s="87">
        <v>0</v>
      </c>
      <c r="K56" s="87">
        <f>SUM(L56:M56)</f>
        <v>0</v>
      </c>
      <c r="L56" s="87">
        <v>0</v>
      </c>
      <c r="M56" s="87">
        <v>0</v>
      </c>
      <c r="N56" s="87">
        <f>SUM(O56,+V56,+AC56)</f>
        <v>5066</v>
      </c>
      <c r="O56" s="87">
        <f>SUM(P56:U56)</f>
        <v>923</v>
      </c>
      <c r="P56" s="87">
        <v>923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4143</v>
      </c>
      <c r="W56" s="87">
        <v>4143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2</v>
      </c>
      <c r="AG56" s="87">
        <v>2</v>
      </c>
      <c r="AH56" s="87">
        <v>0</v>
      </c>
      <c r="AI56" s="87">
        <v>0</v>
      </c>
      <c r="AJ56" s="87">
        <f>SUM(AK56:AS56)</f>
        <v>2</v>
      </c>
      <c r="AK56" s="87">
        <v>0</v>
      </c>
      <c r="AL56" s="87">
        <v>0</v>
      </c>
      <c r="AM56" s="87">
        <v>2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47</v>
      </c>
      <c r="B57" s="96" t="s">
        <v>360</v>
      </c>
      <c r="C57" s="85" t="s">
        <v>361</v>
      </c>
      <c r="D57" s="87">
        <f>SUM(E57,+H57,+K57)</f>
        <v>2264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2264</v>
      </c>
      <c r="L57" s="87">
        <v>105</v>
      </c>
      <c r="M57" s="87">
        <v>2159</v>
      </c>
      <c r="N57" s="87">
        <f>SUM(O57,+V57,+AC57)</f>
        <v>2264</v>
      </c>
      <c r="O57" s="87">
        <f>SUM(P57:U57)</f>
        <v>105</v>
      </c>
      <c r="P57" s="87">
        <v>105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2159</v>
      </c>
      <c r="W57" s="87">
        <v>2159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0</v>
      </c>
      <c r="AG57" s="87">
        <v>0</v>
      </c>
      <c r="AH57" s="87">
        <v>0</v>
      </c>
      <c r="AI57" s="87">
        <v>0</v>
      </c>
      <c r="AJ57" s="87">
        <f>SUM(AK57:AS57)</f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47</v>
      </c>
      <c r="B58" s="96" t="s">
        <v>362</v>
      </c>
      <c r="C58" s="85" t="s">
        <v>363</v>
      </c>
      <c r="D58" s="87">
        <f>SUM(E58,+H58,+K58)</f>
        <v>1178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1178</v>
      </c>
      <c r="L58" s="87">
        <v>175</v>
      </c>
      <c r="M58" s="87">
        <v>1003</v>
      </c>
      <c r="N58" s="87">
        <f>SUM(O58,+V58,+AC58)</f>
        <v>1178</v>
      </c>
      <c r="O58" s="87">
        <f>SUM(P58:U58)</f>
        <v>175</v>
      </c>
      <c r="P58" s="87">
        <v>175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1003</v>
      </c>
      <c r="W58" s="87">
        <v>1003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47</v>
      </c>
      <c r="B59" s="96" t="s">
        <v>364</v>
      </c>
      <c r="C59" s="85" t="s">
        <v>365</v>
      </c>
      <c r="D59" s="87">
        <f>SUM(E59,+H59,+K59)</f>
        <v>1601</v>
      </c>
      <c r="E59" s="87">
        <f>SUM(F59:G59)</f>
        <v>0</v>
      </c>
      <c r="F59" s="87">
        <v>0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1601</v>
      </c>
      <c r="L59" s="87">
        <v>277</v>
      </c>
      <c r="M59" s="87">
        <v>1324</v>
      </c>
      <c r="N59" s="87">
        <f>SUM(O59,+V59,+AC59)</f>
        <v>1601</v>
      </c>
      <c r="O59" s="87">
        <f>SUM(P59:U59)</f>
        <v>277</v>
      </c>
      <c r="P59" s="87">
        <v>277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1324</v>
      </c>
      <c r="W59" s="87">
        <v>1324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0</v>
      </c>
      <c r="AG59" s="87">
        <v>0</v>
      </c>
      <c r="AH59" s="87">
        <v>0</v>
      </c>
      <c r="AI59" s="87">
        <v>0</v>
      </c>
      <c r="AJ59" s="87">
        <f>SUM(AK59:AS59)</f>
        <v>0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0</v>
      </c>
      <c r="BA59" s="87">
        <v>0</v>
      </c>
      <c r="BB59" s="87">
        <v>0</v>
      </c>
      <c r="BC59" s="87">
        <v>0</v>
      </c>
    </row>
    <row r="60" spans="1:55" ht="13.5" customHeight="1">
      <c r="A60" s="98" t="s">
        <v>47</v>
      </c>
      <c r="B60" s="96" t="s">
        <v>366</v>
      </c>
      <c r="C60" s="85" t="s">
        <v>367</v>
      </c>
      <c r="D60" s="87">
        <f>SUM(E60,+H60,+K60)</f>
        <v>956</v>
      </c>
      <c r="E60" s="87">
        <f>SUM(F60:G60)</f>
        <v>0</v>
      </c>
      <c r="F60" s="87">
        <v>0</v>
      </c>
      <c r="G60" s="87">
        <v>0</v>
      </c>
      <c r="H60" s="87">
        <f>SUM(I60:J60)</f>
        <v>0</v>
      </c>
      <c r="I60" s="87">
        <v>0</v>
      </c>
      <c r="J60" s="87">
        <v>0</v>
      </c>
      <c r="K60" s="87">
        <f>SUM(L60:M60)</f>
        <v>956</v>
      </c>
      <c r="L60" s="87">
        <v>140</v>
      </c>
      <c r="M60" s="87">
        <v>816</v>
      </c>
      <c r="N60" s="87">
        <f>SUM(O60,+V60,+AC60)</f>
        <v>956</v>
      </c>
      <c r="O60" s="87">
        <f>SUM(P60:U60)</f>
        <v>140</v>
      </c>
      <c r="P60" s="87">
        <v>140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816</v>
      </c>
      <c r="W60" s="87">
        <v>816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0</v>
      </c>
      <c r="AG60" s="87">
        <v>0</v>
      </c>
      <c r="AH60" s="87">
        <v>0</v>
      </c>
      <c r="AI60" s="87">
        <v>0</v>
      </c>
      <c r="AJ60" s="87">
        <f>SUM(AK60:AS60)</f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47</v>
      </c>
      <c r="B61" s="96" t="s">
        <v>368</v>
      </c>
      <c r="C61" s="85" t="s">
        <v>369</v>
      </c>
      <c r="D61" s="87">
        <f>SUM(E61,+H61,+K61)</f>
        <v>2255</v>
      </c>
      <c r="E61" s="87">
        <f>SUM(F61:G61)</f>
        <v>0</v>
      </c>
      <c r="F61" s="87">
        <v>0</v>
      </c>
      <c r="G61" s="87">
        <v>0</v>
      </c>
      <c r="H61" s="87">
        <f>SUM(I61:J61)</f>
        <v>0</v>
      </c>
      <c r="I61" s="87">
        <v>0</v>
      </c>
      <c r="J61" s="87">
        <v>0</v>
      </c>
      <c r="K61" s="87">
        <f>SUM(L61:M61)</f>
        <v>2255</v>
      </c>
      <c r="L61" s="87">
        <v>726</v>
      </c>
      <c r="M61" s="87">
        <v>1529</v>
      </c>
      <c r="N61" s="87">
        <f>SUM(O61,+V61,+AC61)</f>
        <v>2255</v>
      </c>
      <c r="O61" s="87">
        <f>SUM(P61:U61)</f>
        <v>726</v>
      </c>
      <c r="P61" s="87">
        <v>726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1529</v>
      </c>
      <c r="W61" s="87">
        <v>1529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0</v>
      </c>
      <c r="AG61" s="87">
        <v>0</v>
      </c>
      <c r="AH61" s="87">
        <v>0</v>
      </c>
      <c r="AI61" s="87">
        <v>0</v>
      </c>
      <c r="AJ61" s="87">
        <f>SUM(AK61:AS61)</f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0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0</v>
      </c>
      <c r="BA61" s="87">
        <v>0</v>
      </c>
      <c r="BB61" s="87">
        <v>0</v>
      </c>
      <c r="BC61" s="87">
        <v>0</v>
      </c>
    </row>
    <row r="62" spans="1:55" ht="13.5" customHeight="1">
      <c r="A62" s="98" t="s">
        <v>47</v>
      </c>
      <c r="B62" s="96" t="s">
        <v>370</v>
      </c>
      <c r="C62" s="85" t="s">
        <v>371</v>
      </c>
      <c r="D62" s="87">
        <f>SUM(E62,+H62,+K62)</f>
        <v>1043</v>
      </c>
      <c r="E62" s="87">
        <f>SUM(F62:G62)</f>
        <v>0</v>
      </c>
      <c r="F62" s="87">
        <v>0</v>
      </c>
      <c r="G62" s="87">
        <v>0</v>
      </c>
      <c r="H62" s="87">
        <f>SUM(I62:J62)</f>
        <v>0</v>
      </c>
      <c r="I62" s="87">
        <v>0</v>
      </c>
      <c r="J62" s="87">
        <v>0</v>
      </c>
      <c r="K62" s="87">
        <f>SUM(L62:M62)</f>
        <v>1043</v>
      </c>
      <c r="L62" s="87">
        <v>652</v>
      </c>
      <c r="M62" s="87">
        <v>391</v>
      </c>
      <c r="N62" s="87">
        <f>SUM(O62,+V62,+AC62)</f>
        <v>1043</v>
      </c>
      <c r="O62" s="87">
        <f>SUM(P62:U62)</f>
        <v>652</v>
      </c>
      <c r="P62" s="87">
        <v>652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391</v>
      </c>
      <c r="W62" s="87">
        <v>391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0</v>
      </c>
      <c r="AG62" s="87">
        <v>0</v>
      </c>
      <c r="AH62" s="87">
        <v>0</v>
      </c>
      <c r="AI62" s="87">
        <v>0</v>
      </c>
      <c r="AJ62" s="87">
        <f>SUM(AK62:AS62)</f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47</v>
      </c>
      <c r="B63" s="96" t="s">
        <v>372</v>
      </c>
      <c r="C63" s="85" t="s">
        <v>373</v>
      </c>
      <c r="D63" s="87">
        <f>SUM(E63,+H63,+K63)</f>
        <v>1689</v>
      </c>
      <c r="E63" s="87">
        <f>SUM(F63:G63)</f>
        <v>0</v>
      </c>
      <c r="F63" s="87">
        <v>0</v>
      </c>
      <c r="G63" s="87">
        <v>0</v>
      </c>
      <c r="H63" s="87">
        <f>SUM(I63:J63)</f>
        <v>0</v>
      </c>
      <c r="I63" s="87">
        <v>0</v>
      </c>
      <c r="J63" s="87">
        <v>0</v>
      </c>
      <c r="K63" s="87">
        <f>SUM(L63:M63)</f>
        <v>1689</v>
      </c>
      <c r="L63" s="87">
        <v>423</v>
      </c>
      <c r="M63" s="87">
        <v>1266</v>
      </c>
      <c r="N63" s="87">
        <f>SUM(O63,+V63,+AC63)</f>
        <v>1689</v>
      </c>
      <c r="O63" s="87">
        <f>SUM(P63:U63)</f>
        <v>423</v>
      </c>
      <c r="P63" s="87">
        <v>423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1266</v>
      </c>
      <c r="W63" s="87">
        <v>1266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0</v>
      </c>
      <c r="AD63" s="87">
        <v>0</v>
      </c>
      <c r="AE63" s="87">
        <v>0</v>
      </c>
      <c r="AF63" s="87">
        <f>SUM(AG63:AI63)</f>
        <v>0</v>
      </c>
      <c r="AG63" s="87">
        <v>0</v>
      </c>
      <c r="AH63" s="87">
        <v>0</v>
      </c>
      <c r="AI63" s="87">
        <v>0</v>
      </c>
      <c r="AJ63" s="87">
        <f>SUM(AK63:AS63)</f>
        <v>0</v>
      </c>
      <c r="AK63" s="87">
        <v>0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0</v>
      </c>
      <c r="BA63" s="87">
        <v>0</v>
      </c>
      <c r="BB63" s="87">
        <v>0</v>
      </c>
      <c r="BC63" s="87">
        <v>0</v>
      </c>
    </row>
    <row r="64" spans="1:55" ht="13.5" customHeight="1">
      <c r="A64" s="98" t="s">
        <v>47</v>
      </c>
      <c r="B64" s="96" t="s">
        <v>374</v>
      </c>
      <c r="C64" s="85" t="s">
        <v>375</v>
      </c>
      <c r="D64" s="87">
        <f>SUM(E64,+H64,+K64)</f>
        <v>546</v>
      </c>
      <c r="E64" s="87">
        <f>SUM(F64:G64)</f>
        <v>0</v>
      </c>
      <c r="F64" s="87">
        <v>0</v>
      </c>
      <c r="G64" s="87">
        <v>0</v>
      </c>
      <c r="H64" s="87">
        <f>SUM(I64:J64)</f>
        <v>0</v>
      </c>
      <c r="I64" s="87">
        <v>0</v>
      </c>
      <c r="J64" s="87">
        <v>0</v>
      </c>
      <c r="K64" s="87">
        <f>SUM(L64:M64)</f>
        <v>546</v>
      </c>
      <c r="L64" s="87">
        <v>75</v>
      </c>
      <c r="M64" s="87">
        <v>471</v>
      </c>
      <c r="N64" s="87">
        <f>SUM(O64,+V64,+AC64)</f>
        <v>546</v>
      </c>
      <c r="O64" s="87">
        <f>SUM(P64:U64)</f>
        <v>75</v>
      </c>
      <c r="P64" s="87">
        <v>75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471</v>
      </c>
      <c r="W64" s="87">
        <v>471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0</v>
      </c>
      <c r="AD64" s="87">
        <v>0</v>
      </c>
      <c r="AE64" s="87">
        <v>0</v>
      </c>
      <c r="AF64" s="87">
        <f>SUM(AG64:AI64)</f>
        <v>0</v>
      </c>
      <c r="AG64" s="87">
        <v>0</v>
      </c>
      <c r="AH64" s="87">
        <v>0</v>
      </c>
      <c r="AI64" s="87">
        <v>0</v>
      </c>
      <c r="AJ64" s="87">
        <f>SUM(AK64:AS64)</f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>SUM(AU64:AY64)</f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47</v>
      </c>
      <c r="B65" s="96" t="s">
        <v>376</v>
      </c>
      <c r="C65" s="85" t="s">
        <v>377</v>
      </c>
      <c r="D65" s="87">
        <f>SUM(E65,+H65,+K65)</f>
        <v>2650</v>
      </c>
      <c r="E65" s="87">
        <f>SUM(F65:G65)</f>
        <v>0</v>
      </c>
      <c r="F65" s="87">
        <v>0</v>
      </c>
      <c r="G65" s="87">
        <v>0</v>
      </c>
      <c r="H65" s="87">
        <f>SUM(I65:J65)</f>
        <v>0</v>
      </c>
      <c r="I65" s="87">
        <v>0</v>
      </c>
      <c r="J65" s="87">
        <v>0</v>
      </c>
      <c r="K65" s="87">
        <f>SUM(L65:M65)</f>
        <v>2650</v>
      </c>
      <c r="L65" s="87">
        <v>582</v>
      </c>
      <c r="M65" s="87">
        <v>2068</v>
      </c>
      <c r="N65" s="87">
        <f>SUM(O65,+V65,+AC65)</f>
        <v>2650</v>
      </c>
      <c r="O65" s="87">
        <f>SUM(P65:U65)</f>
        <v>582</v>
      </c>
      <c r="P65" s="87">
        <v>582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2068</v>
      </c>
      <c r="W65" s="87">
        <v>2068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0</v>
      </c>
      <c r="AG65" s="87">
        <v>0</v>
      </c>
      <c r="AH65" s="87">
        <v>0</v>
      </c>
      <c r="AI65" s="87">
        <v>0</v>
      </c>
      <c r="AJ65" s="87">
        <f>SUM(AK65:AS65)</f>
        <v>0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47</v>
      </c>
      <c r="B66" s="96" t="s">
        <v>378</v>
      </c>
      <c r="C66" s="85" t="s">
        <v>379</v>
      </c>
      <c r="D66" s="87">
        <f>SUM(E66,+H66,+K66)</f>
        <v>1201</v>
      </c>
      <c r="E66" s="87">
        <f>SUM(F66:G66)</f>
        <v>0</v>
      </c>
      <c r="F66" s="87">
        <v>0</v>
      </c>
      <c r="G66" s="87">
        <v>0</v>
      </c>
      <c r="H66" s="87">
        <f>SUM(I66:J66)</f>
        <v>0</v>
      </c>
      <c r="I66" s="87">
        <v>0</v>
      </c>
      <c r="J66" s="87">
        <v>0</v>
      </c>
      <c r="K66" s="87">
        <f>SUM(L66:M66)</f>
        <v>1201</v>
      </c>
      <c r="L66" s="87">
        <v>254</v>
      </c>
      <c r="M66" s="87">
        <v>947</v>
      </c>
      <c r="N66" s="87">
        <f>SUM(O66,+V66,+AC66)</f>
        <v>1201</v>
      </c>
      <c r="O66" s="87">
        <f>SUM(P66:U66)</f>
        <v>254</v>
      </c>
      <c r="P66" s="87">
        <v>254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947</v>
      </c>
      <c r="W66" s="87">
        <v>947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0</v>
      </c>
      <c r="AG66" s="87">
        <v>0</v>
      </c>
      <c r="AH66" s="87">
        <v>0</v>
      </c>
      <c r="AI66" s="87">
        <v>0</v>
      </c>
      <c r="AJ66" s="87">
        <f>SUM(AK66:AS66)</f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66">
    <sortCondition ref="A8:A66"/>
    <sortCondition ref="B8:B66"/>
    <sortCondition ref="C8:C6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07000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07201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07202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07203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07204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07205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07207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07208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07209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07210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07211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07212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07213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07214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07301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07303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07308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07322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07342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07344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07362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07364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07367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07368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07402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07405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07407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07408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07421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07422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07423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07444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07445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07446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07447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07461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07464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07465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07466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07481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07482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07483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07484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07501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07502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07503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07504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07505</v>
      </c>
      <c r="AG54" s="2">
        <v>54</v>
      </c>
    </row>
    <row r="55" spans="27:36">
      <c r="AD55" s="2"/>
      <c r="AF55" s="2" t="str">
        <f>+水洗化人口等!B55</f>
        <v>07521</v>
      </c>
      <c r="AG55" s="2">
        <v>55</v>
      </c>
    </row>
    <row r="56" spans="27:36">
      <c r="AF56" s="2" t="str">
        <f>+水洗化人口等!B56</f>
        <v>07522</v>
      </c>
      <c r="AG56" s="2">
        <v>56</v>
      </c>
    </row>
    <row r="57" spans="27:36">
      <c r="AF57" s="2" t="str">
        <f>+水洗化人口等!B57</f>
        <v>07541</v>
      </c>
      <c r="AG57" s="2">
        <v>57</v>
      </c>
    </row>
    <row r="58" spans="27:36">
      <c r="AF58" s="2" t="str">
        <f>+水洗化人口等!B58</f>
        <v>07542</v>
      </c>
      <c r="AG58" s="2">
        <v>58</v>
      </c>
    </row>
    <row r="59" spans="27:36">
      <c r="AF59" s="2" t="str">
        <f>+水洗化人口等!B59</f>
        <v>07543</v>
      </c>
      <c r="AG59" s="2">
        <v>59</v>
      </c>
    </row>
    <row r="60" spans="27:36">
      <c r="AF60" s="2" t="str">
        <f>+水洗化人口等!B60</f>
        <v>07544</v>
      </c>
      <c r="AG60" s="2">
        <v>60</v>
      </c>
    </row>
    <row r="61" spans="27:36">
      <c r="AF61" s="2" t="str">
        <f>+水洗化人口等!B61</f>
        <v>07545</v>
      </c>
      <c r="AG61" s="2">
        <v>61</v>
      </c>
    </row>
    <row r="62" spans="27:36">
      <c r="AF62" s="2" t="str">
        <f>+水洗化人口等!B62</f>
        <v>07546</v>
      </c>
      <c r="AG62" s="2">
        <v>62</v>
      </c>
    </row>
    <row r="63" spans="27:36">
      <c r="AF63" s="2" t="str">
        <f>+水洗化人口等!B63</f>
        <v>07547</v>
      </c>
      <c r="AG63" s="2">
        <v>63</v>
      </c>
    </row>
    <row r="64" spans="27:36">
      <c r="AF64" s="2" t="str">
        <f>+水洗化人口等!B64</f>
        <v>07548</v>
      </c>
      <c r="AG64" s="2">
        <v>64</v>
      </c>
    </row>
    <row r="65" spans="32:33">
      <c r="AF65" s="2" t="str">
        <f>+水洗化人口等!B65</f>
        <v>07561</v>
      </c>
      <c r="AG65" s="2">
        <v>65</v>
      </c>
    </row>
    <row r="66" spans="32:33">
      <c r="AF66" s="2" t="str">
        <f>+水洗化人口等!B66</f>
        <v>07564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2024-02-14T08:37:19Z</dcterms:modified>
</cp:coreProperties>
</file>