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6山形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N10" i="2" s="1"/>
  <c r="AC11" i="2"/>
  <c r="AC12" i="2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AC25" i="2"/>
  <c r="AC26" i="2"/>
  <c r="N26" i="2" s="1"/>
  <c r="AC27" i="2"/>
  <c r="AC28" i="2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AC41" i="2"/>
  <c r="AC42" i="2"/>
  <c r="N42" i="2" s="1"/>
  <c r="V8" i="2"/>
  <c r="V9" i="2"/>
  <c r="V10" i="2"/>
  <c r="V11" i="2"/>
  <c r="N11" i="2" s="1"/>
  <c r="V12" i="2"/>
  <c r="N12" i="2" s="1"/>
  <c r="V13" i="2"/>
  <c r="V14" i="2"/>
  <c r="N14" i="2" s="1"/>
  <c r="V15" i="2"/>
  <c r="N15" i="2" s="1"/>
  <c r="V16" i="2"/>
  <c r="V17" i="2"/>
  <c r="V18" i="2"/>
  <c r="V19" i="2"/>
  <c r="N19" i="2" s="1"/>
  <c r="V20" i="2"/>
  <c r="N20" i="2" s="1"/>
  <c r="V21" i="2"/>
  <c r="V22" i="2"/>
  <c r="N22" i="2" s="1"/>
  <c r="V23" i="2"/>
  <c r="N23" i="2" s="1"/>
  <c r="V24" i="2"/>
  <c r="V25" i="2"/>
  <c r="V26" i="2"/>
  <c r="V27" i="2"/>
  <c r="N27" i="2" s="1"/>
  <c r="V28" i="2"/>
  <c r="N28" i="2" s="1"/>
  <c r="V29" i="2"/>
  <c r="V30" i="2"/>
  <c r="N30" i="2" s="1"/>
  <c r="V31" i="2"/>
  <c r="N31" i="2" s="1"/>
  <c r="V32" i="2"/>
  <c r="V33" i="2"/>
  <c r="V34" i="2"/>
  <c r="V35" i="2"/>
  <c r="N35" i="2" s="1"/>
  <c r="V36" i="2"/>
  <c r="N36" i="2" s="1"/>
  <c r="V37" i="2"/>
  <c r="V38" i="2"/>
  <c r="N38" i="2" s="1"/>
  <c r="V39" i="2"/>
  <c r="N39" i="2" s="1"/>
  <c r="V40" i="2"/>
  <c r="V41" i="2"/>
  <c r="V42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N37" i="2" s="1"/>
  <c r="O38" i="2"/>
  <c r="O39" i="2"/>
  <c r="O40" i="2"/>
  <c r="O41" i="2"/>
  <c r="O42" i="2"/>
  <c r="N8" i="2"/>
  <c r="N9" i="2"/>
  <c r="N16" i="2"/>
  <c r="N17" i="2"/>
  <c r="N24" i="2"/>
  <c r="N25" i="2"/>
  <c r="N32" i="2"/>
  <c r="N33" i="2"/>
  <c r="N40" i="2"/>
  <c r="N41" i="2"/>
  <c r="K8" i="2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K29" i="2"/>
  <c r="K30" i="2"/>
  <c r="D30" i="2" s="1"/>
  <c r="K31" i="2"/>
  <c r="K32" i="2"/>
  <c r="K33" i="2"/>
  <c r="K34" i="2"/>
  <c r="K35" i="2"/>
  <c r="K36" i="2"/>
  <c r="K37" i="2"/>
  <c r="K38" i="2"/>
  <c r="D38" i="2" s="1"/>
  <c r="K39" i="2"/>
  <c r="K40" i="2"/>
  <c r="K41" i="2"/>
  <c r="K42" i="2"/>
  <c r="H8" i="2"/>
  <c r="D8" i="2" s="1"/>
  <c r="H9" i="2"/>
  <c r="H10" i="2"/>
  <c r="D10" i="2" s="1"/>
  <c r="H11" i="2"/>
  <c r="D11" i="2" s="1"/>
  <c r="H12" i="2"/>
  <c r="D12" i="2" s="1"/>
  <c r="H13" i="2"/>
  <c r="H14" i="2"/>
  <c r="H15" i="2"/>
  <c r="D15" i="2" s="1"/>
  <c r="H16" i="2"/>
  <c r="D16" i="2" s="1"/>
  <c r="H17" i="2"/>
  <c r="H18" i="2"/>
  <c r="D18" i="2" s="1"/>
  <c r="H19" i="2"/>
  <c r="D19" i="2" s="1"/>
  <c r="H20" i="2"/>
  <c r="D20" i="2" s="1"/>
  <c r="H21" i="2"/>
  <c r="H22" i="2"/>
  <c r="H23" i="2"/>
  <c r="D23" i="2" s="1"/>
  <c r="H24" i="2"/>
  <c r="D24" i="2" s="1"/>
  <c r="H25" i="2"/>
  <c r="H26" i="2"/>
  <c r="D26" i="2" s="1"/>
  <c r="H27" i="2"/>
  <c r="D27" i="2" s="1"/>
  <c r="H28" i="2"/>
  <c r="D28" i="2" s="1"/>
  <c r="H29" i="2"/>
  <c r="H30" i="2"/>
  <c r="H31" i="2"/>
  <c r="D31" i="2" s="1"/>
  <c r="H32" i="2"/>
  <c r="D32" i="2" s="1"/>
  <c r="H33" i="2"/>
  <c r="H34" i="2"/>
  <c r="D34" i="2" s="1"/>
  <c r="H35" i="2"/>
  <c r="D35" i="2" s="1"/>
  <c r="H36" i="2"/>
  <c r="D36" i="2" s="1"/>
  <c r="H37" i="2"/>
  <c r="H38" i="2"/>
  <c r="H39" i="2"/>
  <c r="D39" i="2" s="1"/>
  <c r="H40" i="2"/>
  <c r="D40" i="2" s="1"/>
  <c r="H41" i="2"/>
  <c r="H42" i="2"/>
  <c r="D42" i="2" s="1"/>
  <c r="E8" i="2"/>
  <c r="E9" i="2"/>
  <c r="D9" i="2" s="1"/>
  <c r="E10" i="2"/>
  <c r="E11" i="2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E40" i="2"/>
  <c r="E41" i="2"/>
  <c r="D41" i="2" s="1"/>
  <c r="E42" i="2"/>
  <c r="D13" i="2"/>
  <c r="D21" i="2"/>
  <c r="D29" i="2"/>
  <c r="D37" i="2"/>
  <c r="P8" i="1"/>
  <c r="I8" i="1" s="1"/>
  <c r="D8" i="1" s="1"/>
  <c r="P9" i="1"/>
  <c r="P10" i="1"/>
  <c r="P11" i="1"/>
  <c r="P12" i="1"/>
  <c r="P13" i="1"/>
  <c r="I13" i="1" s="1"/>
  <c r="D13" i="1" s="1"/>
  <c r="P14" i="1"/>
  <c r="I14" i="1" s="1"/>
  <c r="D14" i="1" s="1"/>
  <c r="P15" i="1"/>
  <c r="I15" i="1" s="1"/>
  <c r="D15" i="1" s="1"/>
  <c r="P16" i="1"/>
  <c r="I16" i="1" s="1"/>
  <c r="D16" i="1" s="1"/>
  <c r="P17" i="1"/>
  <c r="P18" i="1"/>
  <c r="P19" i="1"/>
  <c r="P20" i="1"/>
  <c r="P21" i="1"/>
  <c r="I21" i="1" s="1"/>
  <c r="D21" i="1" s="1"/>
  <c r="P22" i="1"/>
  <c r="I22" i="1" s="1"/>
  <c r="D22" i="1" s="1"/>
  <c r="P23" i="1"/>
  <c r="I23" i="1" s="1"/>
  <c r="D23" i="1" s="1"/>
  <c r="P24" i="1"/>
  <c r="I24" i="1" s="1"/>
  <c r="D24" i="1" s="1"/>
  <c r="P25" i="1"/>
  <c r="P26" i="1"/>
  <c r="P27" i="1"/>
  <c r="P28" i="1"/>
  <c r="P29" i="1"/>
  <c r="I29" i="1" s="1"/>
  <c r="D29" i="1" s="1"/>
  <c r="P30" i="1"/>
  <c r="I30" i="1" s="1"/>
  <c r="D30" i="1" s="1"/>
  <c r="P31" i="1"/>
  <c r="I31" i="1" s="1"/>
  <c r="D31" i="1" s="1"/>
  <c r="P32" i="1"/>
  <c r="I32" i="1" s="1"/>
  <c r="D32" i="1" s="1"/>
  <c r="P33" i="1"/>
  <c r="P34" i="1"/>
  <c r="P35" i="1"/>
  <c r="P36" i="1"/>
  <c r="P37" i="1"/>
  <c r="I37" i="1" s="1"/>
  <c r="D37" i="1" s="1"/>
  <c r="P38" i="1"/>
  <c r="I38" i="1" s="1"/>
  <c r="D38" i="1" s="1"/>
  <c r="P39" i="1"/>
  <c r="I39" i="1" s="1"/>
  <c r="D39" i="1" s="1"/>
  <c r="P40" i="1"/>
  <c r="I40" i="1" s="1"/>
  <c r="D40" i="1" s="1"/>
  <c r="P41" i="1"/>
  <c r="P42" i="1"/>
  <c r="L9" i="1"/>
  <c r="L17" i="1"/>
  <c r="L25" i="1"/>
  <c r="L33" i="1"/>
  <c r="L41" i="1"/>
  <c r="I9" i="1"/>
  <c r="I10" i="1"/>
  <c r="I11" i="1"/>
  <c r="I12" i="1"/>
  <c r="D12" i="1" s="1"/>
  <c r="I17" i="1"/>
  <c r="I18" i="1"/>
  <c r="I19" i="1"/>
  <c r="I20" i="1"/>
  <c r="D20" i="1" s="1"/>
  <c r="I25" i="1"/>
  <c r="I26" i="1"/>
  <c r="I27" i="1"/>
  <c r="I28" i="1"/>
  <c r="D28" i="1" s="1"/>
  <c r="I33" i="1"/>
  <c r="I34" i="1"/>
  <c r="I35" i="1"/>
  <c r="I36" i="1"/>
  <c r="D36" i="1" s="1"/>
  <c r="I41" i="1"/>
  <c r="I42" i="1"/>
  <c r="F9" i="1"/>
  <c r="F17" i="1"/>
  <c r="F25" i="1"/>
  <c r="F33" i="1"/>
  <c r="F4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9" i="1"/>
  <c r="J9" i="1" s="1"/>
  <c r="D10" i="1"/>
  <c r="F10" i="1" s="1"/>
  <c r="D11" i="1"/>
  <c r="L11" i="1" s="1"/>
  <c r="D17" i="1"/>
  <c r="J17" i="1" s="1"/>
  <c r="D18" i="1"/>
  <c r="F18" i="1" s="1"/>
  <c r="D19" i="1"/>
  <c r="L19" i="1" s="1"/>
  <c r="D25" i="1"/>
  <c r="T25" i="1" s="1"/>
  <c r="D26" i="1"/>
  <c r="F26" i="1" s="1"/>
  <c r="D27" i="1"/>
  <c r="L27" i="1" s="1"/>
  <c r="D33" i="1"/>
  <c r="J33" i="1" s="1"/>
  <c r="D34" i="1"/>
  <c r="F34" i="1" s="1"/>
  <c r="D35" i="1"/>
  <c r="L35" i="1" s="1"/>
  <c r="D41" i="1"/>
  <c r="J41" i="1" s="1"/>
  <c r="D42" i="1"/>
  <c r="F42" i="1" s="1"/>
  <c r="L37" i="1" l="1"/>
  <c r="J37" i="1"/>
  <c r="T37" i="1"/>
  <c r="F37" i="1"/>
  <c r="N37" i="1"/>
  <c r="T28" i="1"/>
  <c r="N28" i="1"/>
  <c r="L28" i="1"/>
  <c r="F28" i="1"/>
  <c r="J28" i="1"/>
  <c r="T12" i="1"/>
  <c r="L12" i="1"/>
  <c r="F12" i="1"/>
  <c r="J12" i="1"/>
  <c r="N12" i="1"/>
  <c r="T29" i="1"/>
  <c r="L29" i="1"/>
  <c r="F29" i="1"/>
  <c r="J29" i="1"/>
  <c r="N29" i="1"/>
  <c r="J24" i="1"/>
  <c r="N24" i="1"/>
  <c r="L24" i="1"/>
  <c r="F24" i="1"/>
  <c r="T24" i="1"/>
  <c r="J8" i="1"/>
  <c r="N8" i="1"/>
  <c r="L8" i="1"/>
  <c r="F8" i="1"/>
  <c r="T8" i="1"/>
  <c r="T13" i="1"/>
  <c r="L13" i="1"/>
  <c r="F13" i="1"/>
  <c r="J13" i="1"/>
  <c r="N13" i="1"/>
  <c r="J32" i="1"/>
  <c r="N32" i="1"/>
  <c r="L32" i="1"/>
  <c r="F32" i="1"/>
  <c r="T32" i="1"/>
  <c r="T20" i="1"/>
  <c r="F20" i="1"/>
  <c r="L20" i="1"/>
  <c r="J20" i="1"/>
  <c r="N20" i="1"/>
  <c r="N23" i="1"/>
  <c r="F23" i="1"/>
  <c r="T23" i="1"/>
  <c r="L23" i="1"/>
  <c r="J23" i="1"/>
  <c r="L21" i="1"/>
  <c r="T21" i="1"/>
  <c r="J21" i="1"/>
  <c r="F21" i="1"/>
  <c r="N21" i="1"/>
  <c r="J40" i="1"/>
  <c r="N40" i="1"/>
  <c r="L40" i="1"/>
  <c r="F40" i="1"/>
  <c r="T40" i="1"/>
  <c r="J16" i="1"/>
  <c r="F16" i="1"/>
  <c r="N16" i="1"/>
  <c r="T16" i="1"/>
  <c r="L16" i="1"/>
  <c r="T36" i="1"/>
  <c r="F36" i="1"/>
  <c r="L36" i="1"/>
  <c r="N36" i="1"/>
  <c r="J36" i="1"/>
  <c r="N39" i="1"/>
  <c r="T39" i="1"/>
  <c r="L39" i="1"/>
  <c r="F39" i="1"/>
  <c r="J39" i="1"/>
  <c r="F31" i="1"/>
  <c r="N31" i="1"/>
  <c r="T31" i="1"/>
  <c r="L31" i="1"/>
  <c r="J31" i="1"/>
  <c r="N15" i="1"/>
  <c r="T15" i="1"/>
  <c r="F15" i="1"/>
  <c r="L15" i="1"/>
  <c r="J15" i="1"/>
  <c r="N38" i="1"/>
  <c r="T38" i="1"/>
  <c r="J38" i="1"/>
  <c r="L38" i="1"/>
  <c r="F38" i="1"/>
  <c r="N30" i="1"/>
  <c r="J30" i="1"/>
  <c r="T30" i="1"/>
  <c r="L30" i="1"/>
  <c r="F30" i="1"/>
  <c r="N22" i="1"/>
  <c r="T22" i="1"/>
  <c r="J22" i="1"/>
  <c r="L22" i="1"/>
  <c r="F22" i="1"/>
  <c r="N14" i="1"/>
  <c r="T14" i="1"/>
  <c r="L14" i="1"/>
  <c r="J14" i="1"/>
  <c r="F14" i="1"/>
  <c r="L42" i="1"/>
  <c r="L34" i="1"/>
  <c r="L26" i="1"/>
  <c r="L18" i="1"/>
  <c r="L10" i="1"/>
  <c r="T35" i="1"/>
  <c r="T27" i="1"/>
  <c r="T19" i="1"/>
  <c r="T11" i="1"/>
  <c r="T26" i="1"/>
  <c r="N27" i="1"/>
  <c r="T9" i="1"/>
  <c r="N42" i="1"/>
  <c r="N34" i="1"/>
  <c r="N26" i="1"/>
  <c r="N18" i="1"/>
  <c r="N10" i="1"/>
  <c r="T42" i="1"/>
  <c r="N35" i="1"/>
  <c r="N11" i="1"/>
  <c r="T41" i="1"/>
  <c r="T17" i="1"/>
  <c r="J35" i="1"/>
  <c r="J27" i="1"/>
  <c r="J19" i="1"/>
  <c r="J11" i="1"/>
  <c r="N41" i="1"/>
  <c r="N33" i="1"/>
  <c r="N25" i="1"/>
  <c r="N17" i="1"/>
  <c r="N9" i="1"/>
  <c r="T34" i="1"/>
  <c r="T10" i="1"/>
  <c r="N19" i="1"/>
  <c r="T33" i="1"/>
  <c r="J42" i="1"/>
  <c r="J26" i="1"/>
  <c r="J10" i="1"/>
  <c r="F35" i="1"/>
  <c r="F27" i="1"/>
  <c r="F19" i="1"/>
  <c r="F11" i="1"/>
  <c r="J25" i="1"/>
  <c r="T18" i="1"/>
  <c r="J34" i="1"/>
  <c r="J1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<sst xmlns="http://schemas.openxmlformats.org/spreadsheetml/2006/main" count="810" uniqueCount="333">
  <si>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</si>
  <si>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</si>
  <si>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</si>
  <si>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</si>
  <si>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</si>
  <si>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</si>
  <si>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</si>
  <si>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</si>
  <si>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</si>
  <si>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</si>
  <si>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</si>
  <si>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</si>
  <si>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</si>
  <si>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</si>
  <si>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</si>
  <si>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</si>
  <si>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</si>
  <si>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</si>
  <si>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</si>
  <si>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</si>
  <si>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</si>
  <si>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</si>
  <si>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</si>
  <si>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</si>
  <si>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</si>
  <si>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</si>
  <si>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</si>
  <si>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</si>
  <si>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</si>
  <si>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</si>
  <si>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</si>
  <si>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</si>
  <si>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</si>
  <si>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</si>
  <si>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</si>
  <si>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</si>
  <si>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</si>
  <si>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</si>
  <si>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</si>
  <si>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</si>
  <si>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</si>
  <si>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</si>
  <si>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</si>
  <si>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</si>
  <si>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</si>
  <si>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</si>
  <si>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</si>
  <si>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</si>
  <si>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</si>
  <si>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</si>
  <si>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</si>
  <si>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</si>
  <si>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</si>
  <si>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</si>
  <si>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</si>
  <si>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</si>
  <si>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</si>
  <si>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</si>
  <si>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</si>
  <si>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</si>
  <si>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</si>
  <si>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</si>
  <si>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</si>
  <si>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</si>
  <si>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</si>
  <si>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</si>
  <si>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</si>
  <si>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</si>
  <si>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</si>
  <si>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</si>
  <si>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</si>
  <si>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</si>
  <si>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</si>
  <si>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</si>
  <si>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</si>
  <si>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</si>
  <si>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</si>
  <si>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</si>
  <si>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</si>
  <si>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</si>
  <si>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</si>
  <si>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</si>
  <si>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</si>
  <si>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</si>
  <si>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</si>
  <si>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</si>
  <si>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</si>
  <si>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</si>
  <si>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</si>
  <si>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</si>
  <si>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</si>
  <si>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</si>
  <si>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</si>
  <si>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</si>
  <si>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</si>
  <si>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</si>
  <si>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</si>
  <si>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</si>
  <si>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</si>
  <si>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</si>
  <si>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</si>
  <si>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</si>
  <si>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</si>
  <si>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</si>
  <si>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</si>
  <si>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</si>
  <si>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</si>
  <si>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</si>
  <si>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</si>
  <si>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</si>
  <si>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</si>
  <si>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</si>
  <si>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</si>
  <si>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</si>
  <si>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</si>
  <si>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</si>
  <si>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</si>
  <si>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</si>
  <si>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</si>
  <si>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</si>
  <si>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</si>
  <si>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</si>
  <si>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</si>
  <si>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</si>
  <si>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</si>
  <si>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</si>
  <si>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</si>
  <si>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</si>
  <si>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</si>
  <si>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</si>
  <si>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</si>
  <si>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</si>
  <si>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</si>
  <si>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</si>
  <si>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</si>
  <si>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</si>
  <si>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</si>
  <si>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</si>
  <si>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</si>
  <si>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</si>
  <si>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</si>
  <si>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</si>
  <si>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</si>
  <si>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</si>
  <si>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</si>
  <si>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</si>
  <si>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</si>
  <si>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</si>
  <si>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</si>
  <si>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</si>
  <si>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</si>
  <si>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</si>
  <si>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</si>
  <si>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</si>
  <si>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</si>
  <si>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</si>
  <si>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</si>
  <si>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</si>
  <si>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</si>
  <si>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</si>
  <si>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</si>
  <si>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</si>
  <si>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</si>
  <si>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</si>
  <si>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</si>
  <si>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</si>
  <si>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</si>
  <si>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</si>
  <si>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</si>
  <si>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</si>
  <si>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</si>
  <si>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</si>
  <si>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</si>
  <si>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</si>
  <si>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</si>
  <si>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</si>
  <si>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</si>
  <si>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</si>
  <si>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</si>
  <si>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</si>
  <si>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</si>
  <si>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</si>
  <si>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</si>
  <si>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</si>
  <si>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</si>
  <si>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</si>
  <si>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</si>
  <si>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</si>
  <si>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</si>
  <si>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</si>
  <si>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</si>
  <si>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</si>
  <si>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</si>
  <si>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</si>
  <si>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</si>
  <si>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</si>
  <si>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</si>
  <si>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</si>
  <si>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</si>
  <si>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</si>
  <si>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</si>
  <si>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</si>
  <si>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</si>
  <si>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</si>
  <si>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</si>
  <si>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</si>
  <si>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</si>
  <si>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</si>
  <si>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</si>
  <si>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</si>
  <si>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</si>
  <si>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</si>
  <si>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</si>
  <si>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</si>
  <si>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</si>
  <si>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</si>
  <si>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</si>
  <si>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</si>
  <si>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</si>
  <si>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</si>
  <si>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</si>
  <si>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</si>
  <si>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</si>
  <si>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</si>
  <si>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</si>
  <si>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</si>
  <si>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</si>
  <si>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</si>
  <si>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</si>
  <si>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</si>
  <si>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</si>
  <si>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</si>
  <si>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</si>
  <si>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</si>
  <si>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</si>
  <si>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</si>
  <si>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</si>
  <si>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</si>
  <si>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</si>
  <si>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</si>
  <si>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</si>
  <si>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</si>
  <si>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</si>
  <si>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</si>
  <si>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</si>
  <si>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</si>
  <si>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</si>
  <si>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</si>
  <si>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</si>
  <si>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</si>
  <si>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</si>
  <si>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</si>
  <si>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</si>
  <si>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</si>
  <si>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</si>
  <si>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</si>
  <si>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</si>
  <si>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06000</t>
  </si>
  <si>
    <t>水洗化人口等（令和4年度実績）</t>
    <phoneticPr fontId="3"/>
  </si>
  <si>
    <t>し尿処理の状況（令和4年度実績）</t>
    <phoneticPr fontId="3"/>
  </si>
  <si>
    <t>06201</t>
  </si>
  <si>
    <t>山形市</t>
  </si>
  <si>
    <t/>
  </si>
  <si>
    <t>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</si>
  <si>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</si>
  <si>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</si>
  <si>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</si>
  <si>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</si>
  <si>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</si>
  <si>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</si>
  <si>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</si>
  <si>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</si>
  <si>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 xml:space="preserve">  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</si>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</sst>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48</v>
      </c>
      <c r="B7" s="108" t="s">
        <v>257</v>
      </c>
      <c r="C7" s="92" t="s">
        <v>199</v>
      </c>
      <c r="D7" s="93">
        <f>+SUM(E7,+I7)</f>
        <v>1041881</v>
      </c>
      <c r="E7" s="93">
        <f>+SUM(G7+H7)</f>
        <v>56710</v>
      </c>
      <c r="F7" s="94">
        <f>IF(D7&gt;0,E7/D7*100,"-")</f>
        <v>5.4430400400813532</v>
      </c>
      <c r="G7" s="93">
        <f>SUM(G$8:G$207)</f>
        <v>56710</v>
      </c>
      <c r="H7" s="93">
        <f>SUM(H$8:H$207)</f>
        <v>0</v>
      </c>
      <c r="I7" s="93">
        <f>+SUM(K7,+M7,O7+P7)</f>
        <v>985171</v>
      </c>
      <c r="J7" s="94">
        <f>IF(D7&gt;0,I7/D7*100,"-")</f>
        <v>94.556959959918657</v>
      </c>
      <c r="K7" s="93">
        <f>SUM(K$8:K$207)</f>
        <v>753512</v>
      </c>
      <c r="L7" s="94">
        <f>IF(D7&gt;0,K7/D7*100,"-")</f>
        <v>72.32227096952532</v>
      </c>
      <c r="M7" s="93">
        <f>SUM(M$8:M$207)</f>
        <v>0</v>
      </c>
      <c r="N7" s="94">
        <f>IF(D7&gt;0,M7/D7*100,"-")</f>
        <v>0</v>
      </c>
      <c r="O7" s="91">
        <f>SUM(O$8:O$207)</f>
        <v>59881</v>
      </c>
      <c r="P7" s="93">
        <f>SUM(Q7:S7)</f>
        <v>171778</v>
      </c>
      <c r="Q7" s="93">
        <f>SUM(Q$8:Q$207)</f>
        <v>69628</v>
      </c>
      <c r="R7" s="93">
        <f>SUM(R$8:R$207)</f>
        <v>101499</v>
      </c>
      <c r="S7" s="93">
        <f>SUM(S$8:S$207)</f>
        <v>651</v>
      </c>
      <c r="T7" s="94">
        <f>IF(D7&gt;0,P7/D7*100,"-")</f>
        <v>16.487295574062681</v>
      </c>
      <c r="U7" s="93">
        <f>SUM(U$8:U$207)</f>
        <v>7992</v>
      </c>
      <c r="V7" s="95">
        <f t="shared" ref="V7:AC7" si="0">COUNTIF(V$8:V$207,"○")</f>
        <v>24</v>
      </c>
      <c r="W7" s="95">
        <f t="shared" si="0"/>
        <v>0</v>
      </c>
      <c r="X7" s="95">
        <f t="shared" si="0"/>
        <v>0</v>
      </c>
      <c r="Y7" s="95">
        <f t="shared" si="0"/>
        <v>11</v>
      </c>
      <c r="Z7" s="95">
        <f t="shared" si="0"/>
        <v>18</v>
      </c>
      <c r="AA7" s="95">
        <f t="shared" si="0"/>
        <v>2</v>
      </c>
      <c r="AB7" s="95">
        <f t="shared" si="0"/>
        <v>0</v>
      </c>
      <c r="AC7" s="95">
        <f t="shared" si="0"/>
        <v>15</v>
      </c>
    </row>
    <row r="8" spans="1:31" ht="13.5" customHeight="1">
      <c r="A8" s="85" t="s">
        <v>48</v>
      </c>
      <c r="B8" s="86" t="s">
        <v>260</v>
      </c>
      <c r="C8" s="85" t="s">
        <v>261</v>
      </c>
      <c r="D8" s="87">
        <f>+SUM(E8,+I8)</f>
        <v>239326</v>
      </c>
      <c r="E8" s="87">
        <f>+SUM(G8+H8)</f>
        <v>6867</v>
      </c>
      <c r="F8" s="106">
        <f>IF(D8&gt;0,E8/D8*100,"-")</f>
        <v>2.8693079732248066</v>
      </c>
      <c r="G8" s="87">
        <v>6867</v>
      </c>
      <c r="H8" s="87">
        <v>0</v>
      </c>
      <c r="I8" s="87">
        <f>+SUM(K8,+M8,O8+P8)</f>
        <v>232459</v>
      </c>
      <c r="J8" s="88">
        <f>IF(D8&gt;0,I8/D8*100,"-")</f>
        <v>97.130692026775193</v>
      </c>
      <c r="K8" s="87">
        <v>221480</v>
      </c>
      <c r="L8" s="88">
        <f>IF(D8&gt;0,K8/D8*100,"-")</f>
        <v>92.543225558443297</v>
      </c>
      <c r="M8" s="87">
        <v>0</v>
      </c>
      <c r="N8" s="88">
        <f>IF(D8&gt;0,M8/D8*100,"-")</f>
        <v>0</v>
      </c>
      <c r="O8" s="87">
        <v>3640</v>
      </c>
      <c r="P8" s="87">
        <f>SUM(Q8:S8)</f>
        <v>7339</v>
      </c>
      <c r="Q8" s="87">
        <v>5366</v>
      </c>
      <c r="R8" s="87">
        <v>1973</v>
      </c>
      <c r="S8" s="87">
        <v>0</v>
      </c>
      <c r="T8" s="88">
        <f>IF(D8&gt;0,P8/D8*100,"-")</f>
        <v>3.0665285008732859</v>
      </c>
      <c r="U8" s="87">
        <v>1528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48</v>
      </c>
      <c r="B9" s="86" t="s">
        <v>264</v>
      </c>
      <c r="C9" s="85" t="s">
        <v>265</v>
      </c>
      <c r="D9" s="87">
        <f>+SUM(E9,+I9)</f>
        <v>76556</v>
      </c>
      <c r="E9" s="87">
        <f>+SUM(G9+H9)</f>
        <v>8333</v>
      </c>
      <c r="F9" s="106">
        <f>IF(D9&gt;0,E9/D9*100,"-")</f>
        <v>10.88484246825853</v>
      </c>
      <c r="G9" s="87">
        <v>8333</v>
      </c>
      <c r="H9" s="87">
        <v>0</v>
      </c>
      <c r="I9" s="87">
        <f>+SUM(K9,+M9,O9+P9)</f>
        <v>68223</v>
      </c>
      <c r="J9" s="88">
        <f>IF(D9&gt;0,I9/D9*100,"-")</f>
        <v>89.115157531741474</v>
      </c>
      <c r="K9" s="87">
        <v>43851</v>
      </c>
      <c r="L9" s="88">
        <f>IF(D9&gt;0,K9/D9*100,"-")</f>
        <v>57.279638434609957</v>
      </c>
      <c r="M9" s="87">
        <v>0</v>
      </c>
      <c r="N9" s="88">
        <f>IF(D9&gt;0,M9/D9*100,"-")</f>
        <v>0</v>
      </c>
      <c r="O9" s="87">
        <v>342</v>
      </c>
      <c r="P9" s="87">
        <f>SUM(Q9:S9)</f>
        <v>24030</v>
      </c>
      <c r="Q9" s="87">
        <v>4295</v>
      </c>
      <c r="R9" s="87">
        <v>19735</v>
      </c>
      <c r="S9" s="87">
        <v>0</v>
      </c>
      <c r="T9" s="88">
        <f>IF(D9&gt;0,P9/D9*100,"-")</f>
        <v>31.388787292962018</v>
      </c>
      <c r="U9" s="87">
        <v>931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48</v>
      </c>
      <c r="B10" s="86" t="s">
        <v>266</v>
      </c>
      <c r="C10" s="85" t="s">
        <v>267</v>
      </c>
      <c r="D10" s="87">
        <f>+SUM(E10,+I10)</f>
        <v>120783</v>
      </c>
      <c r="E10" s="87">
        <f>+SUM(G10+H10)</f>
        <v>4081</v>
      </c>
      <c r="F10" s="106">
        <f>IF(D10&gt;0,E10/D10*100,"-")</f>
        <v>3.3787867497909478</v>
      </c>
      <c r="G10" s="87">
        <v>4081</v>
      </c>
      <c r="H10" s="87">
        <v>0</v>
      </c>
      <c r="I10" s="87">
        <f>+SUM(K10,+M10,O10+P10)</f>
        <v>116702</v>
      </c>
      <c r="J10" s="88">
        <f>IF(D10&gt;0,I10/D10*100,"-")</f>
        <v>96.621213250209053</v>
      </c>
      <c r="K10" s="87">
        <v>90416</v>
      </c>
      <c r="L10" s="88">
        <f>IF(D10&gt;0,K10/D10*100,"-")</f>
        <v>74.858216802033397</v>
      </c>
      <c r="M10" s="87">
        <v>0</v>
      </c>
      <c r="N10" s="88">
        <f>IF(D10&gt;0,M10/D10*100,"-")</f>
        <v>0</v>
      </c>
      <c r="O10" s="87">
        <v>15119</v>
      </c>
      <c r="P10" s="87">
        <f>SUM(Q10:S10)</f>
        <v>11167</v>
      </c>
      <c r="Q10" s="87">
        <v>7847</v>
      </c>
      <c r="R10" s="87">
        <v>3320</v>
      </c>
      <c r="S10" s="87">
        <v>0</v>
      </c>
      <c r="T10" s="88">
        <f>IF(D10&gt;0,P10/D10*100,"-")</f>
        <v>9.2455064040469264</v>
      </c>
      <c r="U10" s="87">
        <v>739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48</v>
      </c>
      <c r="B11" s="86" t="s">
        <v>268</v>
      </c>
      <c r="C11" s="85" t="s">
        <v>269</v>
      </c>
      <c r="D11" s="87">
        <f>+SUM(E11,+I11)</f>
        <v>97697</v>
      </c>
      <c r="E11" s="87">
        <f>+SUM(G11+H11)</f>
        <v>296</v>
      </c>
      <c r="F11" s="106">
        <f>IF(D11&gt;0,E11/D11*100,"-")</f>
        <v>0.30297757351812232</v>
      </c>
      <c r="G11" s="87">
        <v>296</v>
      </c>
      <c r="H11" s="87">
        <v>0</v>
      </c>
      <c r="I11" s="87">
        <f>+SUM(K11,+M11,O11+P11)</f>
        <v>97401</v>
      </c>
      <c r="J11" s="88">
        <f>IF(D11&gt;0,I11/D11*100,"-")</f>
        <v>99.69702242648188</v>
      </c>
      <c r="K11" s="87">
        <v>70524</v>
      </c>
      <c r="L11" s="88">
        <f>IF(D11&gt;0,K11/D11*100,"-")</f>
        <v>72.186454036459665</v>
      </c>
      <c r="M11" s="87">
        <v>0</v>
      </c>
      <c r="N11" s="88">
        <f>IF(D11&gt;0,M11/D11*100,"-")</f>
        <v>0</v>
      </c>
      <c r="O11" s="87">
        <v>13027</v>
      </c>
      <c r="P11" s="87">
        <f>SUM(Q11:S11)</f>
        <v>13850</v>
      </c>
      <c r="Q11" s="87">
        <v>8902</v>
      </c>
      <c r="R11" s="87">
        <v>4948</v>
      </c>
      <c r="S11" s="87">
        <v>0</v>
      </c>
      <c r="T11" s="88">
        <f>IF(D11&gt;0,P11/D11*100,"-")</f>
        <v>14.176484436574308</v>
      </c>
      <c r="U11" s="87">
        <v>474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48</v>
      </c>
      <c r="B12" s="86" t="s">
        <v>270</v>
      </c>
      <c r="C12" s="85" t="s">
        <v>271</v>
      </c>
      <c r="D12" s="87">
        <f>+SUM(E12,+I12)</f>
        <v>33123</v>
      </c>
      <c r="E12" s="87">
        <f>+SUM(G12+H12)</f>
        <v>2659</v>
      </c>
      <c r="F12" s="106">
        <f>IF(D12&gt;0,E12/D12*100,"-")</f>
        <v>8.027654499894334</v>
      </c>
      <c r="G12" s="87">
        <v>2659</v>
      </c>
      <c r="H12" s="87">
        <v>0</v>
      </c>
      <c r="I12" s="87">
        <f>+SUM(K12,+M12,O12+P12)</f>
        <v>30464</v>
      </c>
      <c r="J12" s="88">
        <f>IF(D12&gt;0,I12/D12*100,"-")</f>
        <v>91.972345500105661</v>
      </c>
      <c r="K12" s="87">
        <v>19034</v>
      </c>
      <c r="L12" s="88">
        <f>IF(D12&gt;0,K12/D12*100,"-")</f>
        <v>57.464601636325206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11430</v>
      </c>
      <c r="Q12" s="87">
        <v>5164</v>
      </c>
      <c r="R12" s="87">
        <v>6266</v>
      </c>
      <c r="S12" s="87">
        <v>0</v>
      </c>
      <c r="T12" s="88">
        <f>IF(D12&gt;0,P12/D12*100,"-")</f>
        <v>34.507743863780455</v>
      </c>
      <c r="U12" s="87">
        <v>384</v>
      </c>
      <c r="V12" s="85" t="s">
        <v>263</v>
      </c>
      <c r="W12" s="85"/>
      <c r="X12" s="85"/>
      <c r="Y12" s="85"/>
      <c r="Z12" s="85"/>
      <c r="AA12" s="85" t="s">
        <v>263</v>
      </c>
      <c r="AB12" s="85"/>
      <c r="AC12" s="85"/>
      <c r="AD12" s="184" t="s">
        <v>262</v>
      </c>
    </row>
    <row r="13" spans="1:31" ht="13.5" customHeight="1">
      <c r="A13" s="85" t="s">
        <v>48</v>
      </c>
      <c r="B13" s="86" t="s">
        <v>273</v>
      </c>
      <c r="C13" s="85" t="s">
        <v>274</v>
      </c>
      <c r="D13" s="87">
        <f>+SUM(E13,+I13)</f>
        <v>40098</v>
      </c>
      <c r="E13" s="87">
        <f>+SUM(G13+H13)</f>
        <v>2230</v>
      </c>
      <c r="F13" s="106">
        <f>IF(D13&gt;0,E13/D13*100,"-")</f>
        <v>5.5613746321512298</v>
      </c>
      <c r="G13" s="87">
        <v>2230</v>
      </c>
      <c r="H13" s="87">
        <v>0</v>
      </c>
      <c r="I13" s="87">
        <f>+SUM(K13,+M13,O13+P13)</f>
        <v>37868</v>
      </c>
      <c r="J13" s="88">
        <f>IF(D13&gt;0,I13/D13*100,"-")</f>
        <v>94.438625367848772</v>
      </c>
      <c r="K13" s="87">
        <v>28879</v>
      </c>
      <c r="L13" s="88">
        <f>IF(D13&gt;0,K13/D13*100,"-")</f>
        <v>72.021048431343203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8989</v>
      </c>
      <c r="Q13" s="87">
        <v>3837</v>
      </c>
      <c r="R13" s="87">
        <v>5152</v>
      </c>
      <c r="S13" s="87">
        <v>0</v>
      </c>
      <c r="T13" s="88">
        <f>IF(D13&gt;0,P13/D13*100,"-")</f>
        <v>22.417576936505561</v>
      </c>
      <c r="U13" s="87">
        <v>323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48</v>
      </c>
      <c r="B14" s="86" t="s">
        <v>275</v>
      </c>
      <c r="C14" s="85" t="s">
        <v>276</v>
      </c>
      <c r="D14" s="87">
        <f>+SUM(E14,+I14)</f>
        <v>28700</v>
      </c>
      <c r="E14" s="87">
        <f>+SUM(G14+H14)</f>
        <v>1405</v>
      </c>
      <c r="F14" s="106">
        <f>IF(D14&gt;0,E14/D14*100,"-")</f>
        <v>4.8954703832752609</v>
      </c>
      <c r="G14" s="87">
        <v>1405</v>
      </c>
      <c r="H14" s="87">
        <v>0</v>
      </c>
      <c r="I14" s="87">
        <f>+SUM(K14,+M14,O14+P14)</f>
        <v>27295</v>
      </c>
      <c r="J14" s="88">
        <f>IF(D14&gt;0,I14/D14*100,"-")</f>
        <v>95.104529616724747</v>
      </c>
      <c r="K14" s="87">
        <v>20302</v>
      </c>
      <c r="L14" s="88">
        <f>IF(D14&gt;0,K14/D14*100,"-")</f>
        <v>70.738675958188153</v>
      </c>
      <c r="M14" s="87">
        <v>0</v>
      </c>
      <c r="N14" s="88">
        <f>IF(D14&gt;0,M14/D14*100,"-")</f>
        <v>0</v>
      </c>
      <c r="O14" s="87">
        <v>2633</v>
      </c>
      <c r="P14" s="87">
        <f>SUM(Q14:S14)</f>
        <v>4360</v>
      </c>
      <c r="Q14" s="87">
        <v>1343</v>
      </c>
      <c r="R14" s="87">
        <v>3017</v>
      </c>
      <c r="S14" s="87">
        <v>0</v>
      </c>
      <c r="T14" s="88">
        <f>IF(D14&gt;0,P14/D14*100,"-")</f>
        <v>15.191637630662022</v>
      </c>
      <c r="U14" s="87">
        <v>176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48</v>
      </c>
      <c r="B15" s="86" t="s">
        <v>277</v>
      </c>
      <c r="C15" s="85" t="s">
        <v>278</v>
      </c>
      <c r="D15" s="87">
        <f>+SUM(E15,+I15)</f>
        <v>22338</v>
      </c>
      <c r="E15" s="87">
        <f>+SUM(G15+H15)</f>
        <v>1917</v>
      </c>
      <c r="F15" s="106">
        <f>IF(D15&gt;0,E15/D15*100,"-")</f>
        <v>8.5817888799355355</v>
      </c>
      <c r="G15" s="87">
        <v>1917</v>
      </c>
      <c r="H15" s="87">
        <v>0</v>
      </c>
      <c r="I15" s="87">
        <f>+SUM(K15,+M15,O15+P15)</f>
        <v>20421</v>
      </c>
      <c r="J15" s="88">
        <f>IF(D15&gt;0,I15/D15*100,"-")</f>
        <v>91.41821112006447</v>
      </c>
      <c r="K15" s="87">
        <v>16203</v>
      </c>
      <c r="L15" s="88">
        <f>IF(D15&gt;0,K15/D15*100,"-")</f>
        <v>72.535589578297078</v>
      </c>
      <c r="M15" s="87">
        <v>0</v>
      </c>
      <c r="N15" s="88">
        <f>IF(D15&gt;0,M15/D15*100,"-")</f>
        <v>0</v>
      </c>
      <c r="O15" s="87">
        <v>1083</v>
      </c>
      <c r="P15" s="87">
        <f>SUM(Q15:S15)</f>
        <v>3135</v>
      </c>
      <c r="Q15" s="87">
        <v>2037</v>
      </c>
      <c r="R15" s="87">
        <v>1098</v>
      </c>
      <c r="S15" s="87">
        <v>0</v>
      </c>
      <c r="T15" s="88">
        <f>IF(D15&gt;0,P15/D15*100,"-")</f>
        <v>14.034380875637925</v>
      </c>
      <c r="U15" s="87">
        <v>199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48</v>
      </c>
      <c r="B16" s="86" t="s">
        <v>279</v>
      </c>
      <c r="C16" s="85" t="s">
        <v>280</v>
      </c>
      <c r="D16" s="87">
        <f>+SUM(E16,+I16)</f>
        <v>25441</v>
      </c>
      <c r="E16" s="87">
        <f>+SUM(G16+H16)</f>
        <v>2263</v>
      </c>
      <c r="F16" s="106">
        <f>IF(D16&gt;0,E16/D16*100,"-")</f>
        <v>8.8950906017845206</v>
      </c>
      <c r="G16" s="87">
        <v>2263</v>
      </c>
      <c r="H16" s="87">
        <v>0</v>
      </c>
      <c r="I16" s="87">
        <f>+SUM(K16,+M16,O16+P16)</f>
        <v>23178</v>
      </c>
      <c r="J16" s="88">
        <f>IF(D16&gt;0,I16/D16*100,"-")</f>
        <v>91.104909398215483</v>
      </c>
      <c r="K16" s="87">
        <v>13381</v>
      </c>
      <c r="L16" s="88">
        <f>IF(D16&gt;0,K16/D16*100,"-")</f>
        <v>52.59620297944263</v>
      </c>
      <c r="M16" s="87">
        <v>0</v>
      </c>
      <c r="N16" s="88">
        <f>IF(D16&gt;0,M16/D16*100,"-")</f>
        <v>0</v>
      </c>
      <c r="O16" s="87">
        <v>2016</v>
      </c>
      <c r="P16" s="87">
        <f>SUM(Q16:S16)</f>
        <v>7781</v>
      </c>
      <c r="Q16" s="87">
        <v>2803</v>
      </c>
      <c r="R16" s="87">
        <v>4978</v>
      </c>
      <c r="S16" s="87">
        <v>0</v>
      </c>
      <c r="T16" s="88">
        <f>IF(D16&gt;0,P16/D16*100,"-")</f>
        <v>30.584489603396094</v>
      </c>
      <c r="U16" s="87">
        <v>336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48</v>
      </c>
      <c r="B17" s="86" t="s">
        <v>281</v>
      </c>
      <c r="C17" s="85" t="s">
        <v>282</v>
      </c>
      <c r="D17" s="87">
        <f>+SUM(E17,+I17)</f>
        <v>60810</v>
      </c>
      <c r="E17" s="87">
        <f>+SUM(G17+H17)</f>
        <v>1302</v>
      </c>
      <c r="F17" s="106">
        <f>IF(D17&gt;0,E17/D17*100,"-")</f>
        <v>2.1410952146028612</v>
      </c>
      <c r="G17" s="87">
        <v>1302</v>
      </c>
      <c r="H17" s="87">
        <v>0</v>
      </c>
      <c r="I17" s="87">
        <f>+SUM(K17,+M17,O17+P17)</f>
        <v>59508</v>
      </c>
      <c r="J17" s="88">
        <f>IF(D17&gt;0,I17/D17*100,"-")</f>
        <v>97.858904785397144</v>
      </c>
      <c r="K17" s="87">
        <v>56676</v>
      </c>
      <c r="L17" s="88">
        <f>IF(D17&gt;0,K17/D17*100,"-")</f>
        <v>93.20177602368031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2832</v>
      </c>
      <c r="Q17" s="87">
        <v>2232</v>
      </c>
      <c r="R17" s="87">
        <v>600</v>
      </c>
      <c r="S17" s="87">
        <v>0</v>
      </c>
      <c r="T17" s="88">
        <f>IF(D17&gt;0,P17/D17*100,"-")</f>
        <v>4.6571287617168231</v>
      </c>
      <c r="U17" s="87">
        <v>619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48</v>
      </c>
      <c r="B18" s="86" t="s">
        <v>283</v>
      </c>
      <c r="C18" s="85" t="s">
        <v>284</v>
      </c>
      <c r="D18" s="87">
        <f>+SUM(E18,+I18)</f>
        <v>47956</v>
      </c>
      <c r="E18" s="87">
        <f>+SUM(G18+H18)</f>
        <v>2405</v>
      </c>
      <c r="F18" s="106">
        <f>IF(D18&gt;0,E18/D18*100,"-")</f>
        <v>5.0150137626157312</v>
      </c>
      <c r="G18" s="87">
        <v>2405</v>
      </c>
      <c r="H18" s="87">
        <v>0</v>
      </c>
      <c r="I18" s="87">
        <f>+SUM(K18,+M18,O18+P18)</f>
        <v>45551</v>
      </c>
      <c r="J18" s="88">
        <f>IF(D18&gt;0,I18/D18*100,"-")</f>
        <v>94.984986237384277</v>
      </c>
      <c r="K18" s="87">
        <v>41107</v>
      </c>
      <c r="L18" s="88">
        <f>IF(D18&gt;0,K18/D18*100,"-")</f>
        <v>85.718158311785814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4444</v>
      </c>
      <c r="Q18" s="87">
        <v>1841</v>
      </c>
      <c r="R18" s="87">
        <v>2603</v>
      </c>
      <c r="S18" s="87">
        <v>0</v>
      </c>
      <c r="T18" s="88">
        <f>IF(D18&gt;0,P18/D18*100,"-")</f>
        <v>9.2668279255984665</v>
      </c>
      <c r="U18" s="87">
        <v>334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48</v>
      </c>
      <c r="B19" s="86" t="s">
        <v>285</v>
      </c>
      <c r="C19" s="85" t="s">
        <v>286</v>
      </c>
      <c r="D19" s="87">
        <f>+SUM(E19,+I19)</f>
        <v>14546</v>
      </c>
      <c r="E19" s="87">
        <f>+SUM(G19+H19)</f>
        <v>1214</v>
      </c>
      <c r="F19" s="106">
        <f>IF(D19&gt;0,E19/D19*100,"-")</f>
        <v>8.3459370273614741</v>
      </c>
      <c r="G19" s="87">
        <v>1214</v>
      </c>
      <c r="H19" s="87">
        <v>0</v>
      </c>
      <c r="I19" s="87">
        <f>+SUM(K19,+M19,O19+P19)</f>
        <v>13332</v>
      </c>
      <c r="J19" s="88">
        <f>IF(D19&gt;0,I19/D19*100,"-")</f>
        <v>91.654062972638528</v>
      </c>
      <c r="K19" s="87">
        <v>4788</v>
      </c>
      <c r="L19" s="88">
        <f>IF(D19&gt;0,K19/D19*100,"-")</f>
        <v>32.916265640038503</v>
      </c>
      <c r="M19" s="87">
        <v>0</v>
      </c>
      <c r="N19" s="88">
        <f>IF(D19&gt;0,M19/D19*100,"-")</f>
        <v>0</v>
      </c>
      <c r="O19" s="87">
        <v>900</v>
      </c>
      <c r="P19" s="87">
        <f>SUM(Q19:S19)</f>
        <v>7644</v>
      </c>
      <c r="Q19" s="87">
        <v>1610</v>
      </c>
      <c r="R19" s="87">
        <v>6034</v>
      </c>
      <c r="S19" s="87">
        <v>0</v>
      </c>
      <c r="T19" s="88">
        <f>IF(D19&gt;0,P19/D19*100,"-")</f>
        <v>52.55052935514918</v>
      </c>
      <c r="U19" s="87">
        <v>99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48</v>
      </c>
      <c r="B20" s="86" t="s">
        <v>287</v>
      </c>
      <c r="C20" s="85" t="s">
        <v>288</v>
      </c>
      <c r="D20" s="87">
        <f>+SUM(E20,+I20)</f>
        <v>29971</v>
      </c>
      <c r="E20" s="87">
        <f>+SUM(G20+H20)</f>
        <v>3442</v>
      </c>
      <c r="F20" s="106">
        <f>IF(D20&gt;0,E20/D20*100,"-")</f>
        <v>11.484434953788663</v>
      </c>
      <c r="G20" s="87">
        <v>3442</v>
      </c>
      <c r="H20" s="87">
        <v>0</v>
      </c>
      <c r="I20" s="87">
        <f>+SUM(K20,+M20,O20+P20)</f>
        <v>26529</v>
      </c>
      <c r="J20" s="88">
        <f>IF(D20&gt;0,I20/D20*100,"-")</f>
        <v>88.515565046211336</v>
      </c>
      <c r="K20" s="87">
        <v>17735</v>
      </c>
      <c r="L20" s="88">
        <f>IF(D20&gt;0,K20/D20*100,"-")</f>
        <v>59.173868072470057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8794</v>
      </c>
      <c r="Q20" s="87">
        <v>3078</v>
      </c>
      <c r="R20" s="87">
        <v>5716</v>
      </c>
      <c r="S20" s="87">
        <v>0</v>
      </c>
      <c r="T20" s="88">
        <f>IF(D20&gt;0,P20/D20*100,"-")</f>
        <v>29.341696973741282</v>
      </c>
      <c r="U20" s="87">
        <v>246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48</v>
      </c>
      <c r="B21" s="86" t="s">
        <v>289</v>
      </c>
      <c r="C21" s="85" t="s">
        <v>290</v>
      </c>
      <c r="D21" s="87">
        <f>+SUM(E21,+I21)</f>
        <v>13381</v>
      </c>
      <c r="E21" s="87">
        <f>+SUM(G21+H21)</f>
        <v>414</v>
      </c>
      <c r="F21" s="106">
        <f>IF(D21&gt;0,E21/D21*100,"-")</f>
        <v>3.0939391674762726</v>
      </c>
      <c r="G21" s="87">
        <v>414</v>
      </c>
      <c r="H21" s="87">
        <v>0</v>
      </c>
      <c r="I21" s="87">
        <f>+SUM(K21,+M21,O21+P21)</f>
        <v>12967</v>
      </c>
      <c r="J21" s="88">
        <f>IF(D21&gt;0,I21/D21*100,"-")</f>
        <v>96.906060832523735</v>
      </c>
      <c r="K21" s="87">
        <v>11615</v>
      </c>
      <c r="L21" s="88">
        <f>IF(D21&gt;0,K21/D21*100,"-")</f>
        <v>86.802182198639869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1352</v>
      </c>
      <c r="Q21" s="87">
        <v>964</v>
      </c>
      <c r="R21" s="87">
        <v>388</v>
      </c>
      <c r="S21" s="87">
        <v>0</v>
      </c>
      <c r="T21" s="88">
        <f>IF(D21&gt;0,P21/D21*100,"-")</f>
        <v>10.103878633883866</v>
      </c>
      <c r="U21" s="87">
        <v>51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48</v>
      </c>
      <c r="B22" s="86" t="s">
        <v>291</v>
      </c>
      <c r="C22" s="85" t="s">
        <v>292</v>
      </c>
      <c r="D22" s="87">
        <f>+SUM(E22,+I22)</f>
        <v>10765</v>
      </c>
      <c r="E22" s="87">
        <f>+SUM(G22+H22)</f>
        <v>397</v>
      </c>
      <c r="F22" s="106">
        <f>IF(D22&gt;0,E22/D22*100,"-")</f>
        <v>3.6878773803994425</v>
      </c>
      <c r="G22" s="87">
        <v>397</v>
      </c>
      <c r="H22" s="87">
        <v>0</v>
      </c>
      <c r="I22" s="87">
        <f>+SUM(K22,+M22,O22+P22)</f>
        <v>10368</v>
      </c>
      <c r="J22" s="88">
        <f>IF(D22&gt;0,I22/D22*100,"-")</f>
        <v>96.312122619600558</v>
      </c>
      <c r="K22" s="87">
        <v>8511</v>
      </c>
      <c r="L22" s="88">
        <f>IF(D22&gt;0,K22/D22*100,"-")</f>
        <v>79.061774268462614</v>
      </c>
      <c r="M22" s="87">
        <v>0</v>
      </c>
      <c r="N22" s="88">
        <f>IF(D22&gt;0,M22/D22*100,"-")</f>
        <v>0</v>
      </c>
      <c r="O22" s="87">
        <v>1240</v>
      </c>
      <c r="P22" s="87">
        <f>SUM(Q22:S22)</f>
        <v>617</v>
      </c>
      <c r="Q22" s="87">
        <v>603</v>
      </c>
      <c r="R22" s="87">
        <v>14</v>
      </c>
      <c r="S22" s="87">
        <v>0</v>
      </c>
      <c r="T22" s="88">
        <f>IF(D22&gt;0,P22/D22*100,"-")</f>
        <v>5.7315373896888069</v>
      </c>
      <c r="U22" s="87">
        <v>62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48</v>
      </c>
      <c r="B23" s="86" t="s">
        <v>293</v>
      </c>
      <c r="C23" s="85" t="s">
        <v>294</v>
      </c>
      <c r="D23" s="87">
        <f>+SUM(E23,+I23)</f>
        <v>17392</v>
      </c>
      <c r="E23" s="87">
        <f>+SUM(G23+H23)</f>
        <v>125</v>
      </c>
      <c r="F23" s="106">
        <f>IF(D23&gt;0,E23/D23*100,"-")</f>
        <v>0.718721251149954</v>
      </c>
      <c r="G23" s="87">
        <v>125</v>
      </c>
      <c r="H23" s="87">
        <v>0</v>
      </c>
      <c r="I23" s="87">
        <f>+SUM(K23,+M23,O23+P23)</f>
        <v>17267</v>
      </c>
      <c r="J23" s="88">
        <f>IF(D23&gt;0,I23/D23*100,"-")</f>
        <v>99.281278748850042</v>
      </c>
      <c r="K23" s="87">
        <v>11987</v>
      </c>
      <c r="L23" s="88">
        <f>IF(D23&gt;0,K23/D23*100,"-")</f>
        <v>68.922493100276</v>
      </c>
      <c r="M23" s="87">
        <v>0</v>
      </c>
      <c r="N23" s="88">
        <f>IF(D23&gt;0,M23/D23*100,"-")</f>
        <v>0</v>
      </c>
      <c r="O23" s="87">
        <v>355</v>
      </c>
      <c r="P23" s="87">
        <f>SUM(Q23:S23)</f>
        <v>4925</v>
      </c>
      <c r="Q23" s="87">
        <v>3393</v>
      </c>
      <c r="R23" s="87">
        <v>1532</v>
      </c>
      <c r="S23" s="87">
        <v>0</v>
      </c>
      <c r="T23" s="88">
        <f>IF(D23&gt;0,P23/D23*100,"-")</f>
        <v>28.317617295308189</v>
      </c>
      <c r="U23" s="87">
        <v>211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48</v>
      </c>
      <c r="B24" s="86" t="s">
        <v>295</v>
      </c>
      <c r="C24" s="85" t="s">
        <v>296</v>
      </c>
      <c r="D24" s="87">
        <f>+SUM(E24,+I24)</f>
        <v>4815</v>
      </c>
      <c r="E24" s="87">
        <f>+SUM(G24+H24)</f>
        <v>444</v>
      </c>
      <c r="F24" s="106">
        <f>IF(D24&gt;0,E24/D24*100,"-")</f>
        <v>9.221183800623054</v>
      </c>
      <c r="G24" s="87">
        <v>444</v>
      </c>
      <c r="H24" s="87">
        <v>0</v>
      </c>
      <c r="I24" s="87">
        <f>+SUM(K24,+M24,O24+P24)</f>
        <v>4371</v>
      </c>
      <c r="J24" s="88">
        <f>IF(D24&gt;0,I24/D24*100,"-")</f>
        <v>90.778816199376948</v>
      </c>
      <c r="K24" s="87">
        <v>2211</v>
      </c>
      <c r="L24" s="88">
        <f>IF(D24&gt;0,K24/D24*100,"-")</f>
        <v>45.919003115264793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2160</v>
      </c>
      <c r="Q24" s="87">
        <v>549</v>
      </c>
      <c r="R24" s="87">
        <v>1381</v>
      </c>
      <c r="S24" s="87">
        <v>230</v>
      </c>
      <c r="T24" s="88">
        <f>IF(D24&gt;0,P24/D24*100,"-")</f>
        <v>44.859813084112147</v>
      </c>
      <c r="U24" s="87">
        <v>52</v>
      </c>
      <c r="V24" s="85" t="s">
        <v>263</v>
      </c>
      <c r="W24" s="85"/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48</v>
      </c>
      <c r="B25" s="86" t="s">
        <v>297</v>
      </c>
      <c r="C25" s="85" t="s">
        <v>298</v>
      </c>
      <c r="D25" s="87">
        <f>+SUM(E25,+I25)</f>
        <v>6244</v>
      </c>
      <c r="E25" s="87">
        <f>+SUM(G25+H25)</f>
        <v>903</v>
      </c>
      <c r="F25" s="106">
        <f>IF(D25&gt;0,E25/D25*100,"-")</f>
        <v>14.461883408071749</v>
      </c>
      <c r="G25" s="87">
        <v>903</v>
      </c>
      <c r="H25" s="87">
        <v>0</v>
      </c>
      <c r="I25" s="87">
        <f>+SUM(K25,+M25,O25+P25)</f>
        <v>5341</v>
      </c>
      <c r="J25" s="88">
        <f>IF(D25&gt;0,I25/D25*100,"-")</f>
        <v>85.538116591928244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724</v>
      </c>
      <c r="P25" s="87">
        <f>SUM(Q25:S25)</f>
        <v>4617</v>
      </c>
      <c r="Q25" s="87">
        <v>241</v>
      </c>
      <c r="R25" s="87">
        <v>4376</v>
      </c>
      <c r="S25" s="87">
        <v>0</v>
      </c>
      <c r="T25" s="88">
        <f>IF(D25&gt;0,P25/D25*100,"-")</f>
        <v>73.942985265855228</v>
      </c>
      <c r="U25" s="87">
        <v>55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48</v>
      </c>
      <c r="B26" s="86" t="s">
        <v>299</v>
      </c>
      <c r="C26" s="85" t="s">
        <v>300</v>
      </c>
      <c r="D26" s="87">
        <f>+SUM(E26,+I26)</f>
        <v>7494</v>
      </c>
      <c r="E26" s="87">
        <f>+SUM(G26+H26)</f>
        <v>915</v>
      </c>
      <c r="F26" s="106">
        <f>IF(D26&gt;0,E26/D26*100,"-")</f>
        <v>12.209767814251402</v>
      </c>
      <c r="G26" s="87">
        <v>915</v>
      </c>
      <c r="H26" s="87">
        <v>0</v>
      </c>
      <c r="I26" s="87">
        <f>+SUM(K26,+M26,O26+P26)</f>
        <v>6579</v>
      </c>
      <c r="J26" s="88">
        <f>IF(D26&gt;0,I26/D26*100,"-")</f>
        <v>87.790232185748593</v>
      </c>
      <c r="K26" s="87">
        <v>3144</v>
      </c>
      <c r="L26" s="88">
        <f>IF(D26&gt;0,K26/D26*100,"-")</f>
        <v>41.953562850280221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3435</v>
      </c>
      <c r="Q26" s="87">
        <v>782</v>
      </c>
      <c r="R26" s="87">
        <v>2232</v>
      </c>
      <c r="S26" s="87">
        <v>421</v>
      </c>
      <c r="T26" s="88">
        <f>IF(D26&gt;0,P26/D26*100,"-")</f>
        <v>45.836669335468379</v>
      </c>
      <c r="U26" s="87">
        <v>123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48</v>
      </c>
      <c r="B27" s="86" t="s">
        <v>301</v>
      </c>
      <c r="C27" s="85" t="s">
        <v>302</v>
      </c>
      <c r="D27" s="87">
        <f>+SUM(E27,+I27)</f>
        <v>6371</v>
      </c>
      <c r="E27" s="87">
        <f>+SUM(G27+H27)</f>
        <v>99</v>
      </c>
      <c r="F27" s="106">
        <f>IF(D27&gt;0,E27/D27*100,"-")</f>
        <v>1.5539161827028725</v>
      </c>
      <c r="G27" s="87">
        <v>99</v>
      </c>
      <c r="H27" s="87">
        <v>0</v>
      </c>
      <c r="I27" s="87">
        <f>+SUM(K27,+M27,O27+P27)</f>
        <v>6272</v>
      </c>
      <c r="J27" s="88">
        <f>IF(D27&gt;0,I27/D27*100,"-")</f>
        <v>98.446083817297122</v>
      </c>
      <c r="K27" s="87">
        <v>4065</v>
      </c>
      <c r="L27" s="88">
        <f>IF(D27&gt;0,K27/D27*100,"-")</f>
        <v>63.804740229163393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2207</v>
      </c>
      <c r="Q27" s="87">
        <v>1828</v>
      </c>
      <c r="R27" s="87">
        <v>379</v>
      </c>
      <c r="S27" s="87">
        <v>0</v>
      </c>
      <c r="T27" s="88">
        <f>IF(D27&gt;0,P27/D27*100,"-")</f>
        <v>34.641343588133736</v>
      </c>
      <c r="U27" s="87">
        <v>60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48</v>
      </c>
      <c r="B28" s="86" t="s">
        <v>303</v>
      </c>
      <c r="C28" s="85" t="s">
        <v>304</v>
      </c>
      <c r="D28" s="87">
        <f>+SUM(E28,+I28)</f>
        <v>4956</v>
      </c>
      <c r="E28" s="87">
        <f>+SUM(G28+H28)</f>
        <v>576</v>
      </c>
      <c r="F28" s="106">
        <f>IF(D28&gt;0,E28/D28*100,"-")</f>
        <v>11.622276029055691</v>
      </c>
      <c r="G28" s="87">
        <v>576</v>
      </c>
      <c r="H28" s="87">
        <v>0</v>
      </c>
      <c r="I28" s="87">
        <f>+SUM(K28,+M28,O28+P28)</f>
        <v>4380</v>
      </c>
      <c r="J28" s="88">
        <f>IF(D28&gt;0,I28/D28*100,"-")</f>
        <v>88.377723970944317</v>
      </c>
      <c r="K28" s="87">
        <v>1757</v>
      </c>
      <c r="L28" s="88">
        <f>IF(D28&gt;0,K28/D28*100,"-")</f>
        <v>35.451977401129945</v>
      </c>
      <c r="M28" s="87">
        <v>0</v>
      </c>
      <c r="N28" s="88">
        <f>IF(D28&gt;0,M28/D28*100,"-")</f>
        <v>0</v>
      </c>
      <c r="O28" s="87">
        <v>959</v>
      </c>
      <c r="P28" s="87">
        <f>SUM(Q28:S28)</f>
        <v>1664</v>
      </c>
      <c r="Q28" s="87">
        <v>199</v>
      </c>
      <c r="R28" s="87">
        <v>1465</v>
      </c>
      <c r="S28" s="87">
        <v>0</v>
      </c>
      <c r="T28" s="88">
        <f>IF(D28&gt;0,P28/D28*100,"-")</f>
        <v>33.575464083938662</v>
      </c>
      <c r="U28" s="87">
        <v>51</v>
      </c>
      <c r="V28" s="85"/>
      <c r="W28" s="85"/>
      <c r="X28" s="85"/>
      <c r="Y28" s="85" t="s">
        <v>263</v>
      </c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48</v>
      </c>
      <c r="B29" s="86" t="s">
        <v>305</v>
      </c>
      <c r="C29" s="85" t="s">
        <v>306</v>
      </c>
      <c r="D29" s="87">
        <f>+SUM(E29,+I29)</f>
        <v>7838</v>
      </c>
      <c r="E29" s="87">
        <f>+SUM(G29+H29)</f>
        <v>2013</v>
      </c>
      <c r="F29" s="106">
        <f>IF(D29&gt;0,E29/D29*100,"-")</f>
        <v>25.682572084715488</v>
      </c>
      <c r="G29" s="87">
        <v>2013</v>
      </c>
      <c r="H29" s="87">
        <v>0</v>
      </c>
      <c r="I29" s="87">
        <f>+SUM(K29,+M29,O29+P29)</f>
        <v>5825</v>
      </c>
      <c r="J29" s="88">
        <f>IF(D29&gt;0,I29/D29*100,"-")</f>
        <v>74.317427915284512</v>
      </c>
      <c r="K29" s="87">
        <v>2358</v>
      </c>
      <c r="L29" s="88">
        <f>IF(D29&gt;0,K29/D29*100,"-")</f>
        <v>30.084205154376114</v>
      </c>
      <c r="M29" s="87">
        <v>0</v>
      </c>
      <c r="N29" s="88">
        <f>IF(D29&gt;0,M29/D29*100,"-")</f>
        <v>0</v>
      </c>
      <c r="O29" s="87">
        <v>286</v>
      </c>
      <c r="P29" s="87">
        <f>SUM(Q29:S29)</f>
        <v>3181</v>
      </c>
      <c r="Q29" s="87">
        <v>468</v>
      </c>
      <c r="R29" s="87">
        <v>2713</v>
      </c>
      <c r="S29" s="87">
        <v>0</v>
      </c>
      <c r="T29" s="88">
        <f>IF(D29&gt;0,P29/D29*100,"-")</f>
        <v>40.584332737943349</v>
      </c>
      <c r="U29" s="87">
        <v>80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48</v>
      </c>
      <c r="B30" s="86" t="s">
        <v>307</v>
      </c>
      <c r="C30" s="85" t="s">
        <v>308</v>
      </c>
      <c r="D30" s="87">
        <f>+SUM(E30,+I30)</f>
        <v>4877</v>
      </c>
      <c r="E30" s="87">
        <f>+SUM(G30+H30)</f>
        <v>345</v>
      </c>
      <c r="F30" s="106">
        <f>IF(D30&gt;0,E30/D30*100,"-")</f>
        <v>7.0740209144966162</v>
      </c>
      <c r="G30" s="87">
        <v>345</v>
      </c>
      <c r="H30" s="87">
        <v>0</v>
      </c>
      <c r="I30" s="87">
        <f>+SUM(K30,+M30,O30+P30)</f>
        <v>4532</v>
      </c>
      <c r="J30" s="88">
        <f>IF(D30&gt;0,I30/D30*100,"-")</f>
        <v>92.925979085503386</v>
      </c>
      <c r="K30" s="87">
        <v>2073</v>
      </c>
      <c r="L30" s="88">
        <f>IF(D30&gt;0,K30/D30*100,"-")</f>
        <v>42.505638712323154</v>
      </c>
      <c r="M30" s="87">
        <v>0</v>
      </c>
      <c r="N30" s="88">
        <f>IF(D30&gt;0,M30/D30*100,"-")</f>
        <v>0</v>
      </c>
      <c r="O30" s="87">
        <v>2054</v>
      </c>
      <c r="P30" s="87">
        <f>SUM(Q30:S30)</f>
        <v>405</v>
      </c>
      <c r="Q30" s="87">
        <v>165</v>
      </c>
      <c r="R30" s="87">
        <v>240</v>
      </c>
      <c r="S30" s="87">
        <v>0</v>
      </c>
      <c r="T30" s="88">
        <f>IF(D30&gt;0,P30/D30*100,"-")</f>
        <v>8.3042854213655932</v>
      </c>
      <c r="U30" s="87">
        <v>33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48</v>
      </c>
      <c r="B31" s="86" t="s">
        <v>309</v>
      </c>
      <c r="C31" s="85" t="s">
        <v>310</v>
      </c>
      <c r="D31" s="87">
        <f>+SUM(E31,+I31)</f>
        <v>6792</v>
      </c>
      <c r="E31" s="87">
        <f>+SUM(G31+H31)</f>
        <v>2017</v>
      </c>
      <c r="F31" s="106">
        <f>IF(D31&gt;0,E31/D31*100,"-")</f>
        <v>29.696702002355714</v>
      </c>
      <c r="G31" s="87">
        <v>2017</v>
      </c>
      <c r="H31" s="87">
        <v>0</v>
      </c>
      <c r="I31" s="87">
        <f>+SUM(K31,+M31,O31+P31)</f>
        <v>4775</v>
      </c>
      <c r="J31" s="88">
        <f>IF(D31&gt;0,I31/D31*100,"-")</f>
        <v>70.303297997644293</v>
      </c>
      <c r="K31" s="87">
        <v>1216</v>
      </c>
      <c r="L31" s="88">
        <f>IF(D31&gt;0,K31/D31*100,"-")</f>
        <v>17.90341578327444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3559</v>
      </c>
      <c r="Q31" s="87">
        <v>501</v>
      </c>
      <c r="R31" s="87">
        <v>3058</v>
      </c>
      <c r="S31" s="87">
        <v>0</v>
      </c>
      <c r="T31" s="88">
        <f>IF(D31&gt;0,P31/D31*100,"-")</f>
        <v>52.399882214369839</v>
      </c>
      <c r="U31" s="87">
        <v>26</v>
      </c>
      <c r="V31" s="85" t="s">
        <v>263</v>
      </c>
      <c r="W31" s="85"/>
      <c r="X31" s="85"/>
      <c r="Y31" s="85"/>
      <c r="Z31" s="85"/>
      <c r="AA31" s="85" t="s">
        <v>263</v>
      </c>
      <c r="AB31" s="85"/>
      <c r="AC31" s="85"/>
      <c r="AD31" s="184" t="s">
        <v>262</v>
      </c>
    </row>
    <row r="32" spans="1:30" ht="13.5" customHeight="1">
      <c r="A32" s="85" t="s">
        <v>48</v>
      </c>
      <c r="B32" s="86" t="s">
        <v>311</v>
      </c>
      <c r="C32" s="85" t="s">
        <v>312</v>
      </c>
      <c r="D32" s="87">
        <f>+SUM(E32,+I32)</f>
        <v>2965</v>
      </c>
      <c r="E32" s="87">
        <f>+SUM(G32+H32)</f>
        <v>328</v>
      </c>
      <c r="F32" s="106">
        <f>IF(D32&gt;0,E32/D32*100,"-")</f>
        <v>11.062394603709949</v>
      </c>
      <c r="G32" s="87">
        <v>328</v>
      </c>
      <c r="H32" s="87">
        <v>0</v>
      </c>
      <c r="I32" s="87">
        <f>+SUM(K32,+M32,O32+P32)</f>
        <v>2637</v>
      </c>
      <c r="J32" s="88">
        <f>IF(D32&gt;0,I32/D32*100,"-")</f>
        <v>88.937605396290053</v>
      </c>
      <c r="K32" s="87">
        <v>1458</v>
      </c>
      <c r="L32" s="88">
        <f>IF(D32&gt;0,K32/D32*100,"-")</f>
        <v>49.173693086003375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1179</v>
      </c>
      <c r="Q32" s="87">
        <v>349</v>
      </c>
      <c r="R32" s="87">
        <v>830</v>
      </c>
      <c r="S32" s="87">
        <v>0</v>
      </c>
      <c r="T32" s="88">
        <f>IF(D32&gt;0,P32/D32*100,"-")</f>
        <v>39.763912310286678</v>
      </c>
      <c r="U32" s="87">
        <v>19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48</v>
      </c>
      <c r="B33" s="86" t="s">
        <v>313</v>
      </c>
      <c r="C33" s="85" t="s">
        <v>314</v>
      </c>
      <c r="D33" s="87">
        <f>+SUM(E33,+I33)</f>
        <v>3908</v>
      </c>
      <c r="E33" s="87">
        <f>+SUM(G33+H33)</f>
        <v>708</v>
      </c>
      <c r="F33" s="106">
        <f>IF(D33&gt;0,E33/D33*100,"-")</f>
        <v>18.116683725690891</v>
      </c>
      <c r="G33" s="87">
        <v>708</v>
      </c>
      <c r="H33" s="87">
        <v>0</v>
      </c>
      <c r="I33" s="87">
        <f>+SUM(K33,+M33,O33+P33)</f>
        <v>3200</v>
      </c>
      <c r="J33" s="88">
        <f>IF(D33&gt;0,I33/D33*100,"-")</f>
        <v>81.883316274309109</v>
      </c>
      <c r="K33" s="87">
        <v>0</v>
      </c>
      <c r="L33" s="88">
        <f>IF(D33&gt;0,K33/D33*100,"-")</f>
        <v>0</v>
      </c>
      <c r="M33" s="87">
        <v>0</v>
      </c>
      <c r="N33" s="88">
        <f>IF(D33&gt;0,M33/D33*100,"-")</f>
        <v>0</v>
      </c>
      <c r="O33" s="87">
        <v>1251</v>
      </c>
      <c r="P33" s="87">
        <f>SUM(Q33:S33)</f>
        <v>1949</v>
      </c>
      <c r="Q33" s="87">
        <v>731</v>
      </c>
      <c r="R33" s="87">
        <v>1218</v>
      </c>
      <c r="S33" s="87">
        <v>0</v>
      </c>
      <c r="T33" s="88">
        <f>IF(D33&gt;0,P33/D33*100,"-")</f>
        <v>49.872057318321396</v>
      </c>
      <c r="U33" s="87">
        <v>25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48</v>
      </c>
      <c r="B34" s="86" t="s">
        <v>315</v>
      </c>
      <c r="C34" s="85" t="s">
        <v>316</v>
      </c>
      <c r="D34" s="87">
        <f>+SUM(E34,+I34)</f>
        <v>4090</v>
      </c>
      <c r="E34" s="87">
        <f>+SUM(G34+H34)</f>
        <v>712</v>
      </c>
      <c r="F34" s="106">
        <f>IF(D34&gt;0,E34/D34*100,"-")</f>
        <v>17.408312958435207</v>
      </c>
      <c r="G34" s="87">
        <v>712</v>
      </c>
      <c r="H34" s="87">
        <v>0</v>
      </c>
      <c r="I34" s="87">
        <f>+SUM(K34,+M34,O34+P34)</f>
        <v>3378</v>
      </c>
      <c r="J34" s="88">
        <f>IF(D34&gt;0,I34/D34*100,"-")</f>
        <v>82.591687041564782</v>
      </c>
      <c r="K34" s="87">
        <v>451</v>
      </c>
      <c r="L34" s="88">
        <f>IF(D34&gt;0,K34/D34*100,"-")</f>
        <v>11.026894865525673</v>
      </c>
      <c r="M34" s="87">
        <v>0</v>
      </c>
      <c r="N34" s="88">
        <f>IF(D34&gt;0,M34/D34*100,"-")</f>
        <v>0</v>
      </c>
      <c r="O34" s="87">
        <v>1347</v>
      </c>
      <c r="P34" s="87">
        <f>SUM(Q34:S34)</f>
        <v>1580</v>
      </c>
      <c r="Q34" s="87">
        <v>621</v>
      </c>
      <c r="R34" s="87">
        <v>959</v>
      </c>
      <c r="S34" s="87">
        <v>0</v>
      </c>
      <c r="T34" s="88">
        <f>IF(D34&gt;0,P34/D34*100,"-")</f>
        <v>38.630806845965772</v>
      </c>
      <c r="U34" s="87">
        <v>44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48</v>
      </c>
      <c r="B35" s="86" t="s">
        <v>317</v>
      </c>
      <c r="C35" s="85" t="s">
        <v>318</v>
      </c>
      <c r="D35" s="87">
        <f>+SUM(E35,+I35)</f>
        <v>22161</v>
      </c>
      <c r="E35" s="87">
        <f>+SUM(G35+H35)</f>
        <v>1499</v>
      </c>
      <c r="F35" s="106">
        <f>IF(D35&gt;0,E35/D35*100,"-")</f>
        <v>6.7641351924552149</v>
      </c>
      <c r="G35" s="87">
        <v>1499</v>
      </c>
      <c r="H35" s="87">
        <v>0</v>
      </c>
      <c r="I35" s="87">
        <f>+SUM(K35,+M35,O35+P35)</f>
        <v>20662</v>
      </c>
      <c r="J35" s="88">
        <f>IF(D35&gt;0,I35/D35*100,"-")</f>
        <v>93.235864807544786</v>
      </c>
      <c r="K35" s="87">
        <v>15557</v>
      </c>
      <c r="L35" s="88">
        <f>IF(D35&gt;0,K35/D35*100,"-")</f>
        <v>70.199900726501511</v>
      </c>
      <c r="M35" s="87">
        <v>0</v>
      </c>
      <c r="N35" s="88">
        <f>IF(D35&gt;0,M35/D35*100,"-")</f>
        <v>0</v>
      </c>
      <c r="O35" s="87">
        <v>739</v>
      </c>
      <c r="P35" s="87">
        <f>SUM(Q35:S35)</f>
        <v>4366</v>
      </c>
      <c r="Q35" s="87">
        <v>1475</v>
      </c>
      <c r="R35" s="87">
        <v>2891</v>
      </c>
      <c r="S35" s="87">
        <v>0</v>
      </c>
      <c r="T35" s="88">
        <f>IF(D35&gt;0,P35/D35*100,"-")</f>
        <v>19.701277018185102</v>
      </c>
      <c r="U35" s="87">
        <v>179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48</v>
      </c>
      <c r="B36" s="86" t="s">
        <v>319</v>
      </c>
      <c r="C36" s="85" t="s">
        <v>320</v>
      </c>
      <c r="D36" s="87">
        <f>+SUM(E36,+I36)</f>
        <v>14072</v>
      </c>
      <c r="E36" s="87">
        <f>+SUM(G36+H36)</f>
        <v>2252</v>
      </c>
      <c r="F36" s="106">
        <f>IF(D36&gt;0,E36/D36*100,"-")</f>
        <v>16.003411028993746</v>
      </c>
      <c r="G36" s="87">
        <v>2252</v>
      </c>
      <c r="H36" s="87">
        <v>0</v>
      </c>
      <c r="I36" s="87">
        <f>+SUM(K36,+M36,O36+P36)</f>
        <v>11820</v>
      </c>
      <c r="J36" s="88">
        <f>IF(D36&gt;0,I36/D36*100,"-")</f>
        <v>83.996588971006261</v>
      </c>
      <c r="K36" s="87">
        <v>4579</v>
      </c>
      <c r="L36" s="88">
        <f>IF(D36&gt;0,K36/D36*100,"-")</f>
        <v>32.539795338260376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7241</v>
      </c>
      <c r="Q36" s="87">
        <v>1592</v>
      </c>
      <c r="R36" s="87">
        <v>5649</v>
      </c>
      <c r="S36" s="87">
        <v>0</v>
      </c>
      <c r="T36" s="88">
        <f>IF(D36&gt;0,P36/D36*100,"-")</f>
        <v>51.456793632745878</v>
      </c>
      <c r="U36" s="87">
        <v>79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48</v>
      </c>
      <c r="B37" s="86" t="s">
        <v>321</v>
      </c>
      <c r="C37" s="85" t="s">
        <v>322</v>
      </c>
      <c r="D37" s="87">
        <f>+SUM(E37,+I37)</f>
        <v>6928</v>
      </c>
      <c r="E37" s="87">
        <f>+SUM(G37+H37)</f>
        <v>598</v>
      </c>
      <c r="F37" s="106">
        <f>IF(D37&gt;0,E37/D37*100,"-")</f>
        <v>8.631639722863742</v>
      </c>
      <c r="G37" s="87">
        <v>598</v>
      </c>
      <c r="H37" s="87">
        <v>0</v>
      </c>
      <c r="I37" s="87">
        <f>+SUM(K37,+M37,O37+P37)</f>
        <v>6330</v>
      </c>
      <c r="J37" s="88">
        <f>IF(D37&gt;0,I37/D37*100,"-")</f>
        <v>91.368360277136262</v>
      </c>
      <c r="K37" s="87">
        <v>4206</v>
      </c>
      <c r="L37" s="88">
        <f>IF(D37&gt;0,K37/D37*100,"-")</f>
        <v>60.710161662817555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2124</v>
      </c>
      <c r="Q37" s="87">
        <v>877</v>
      </c>
      <c r="R37" s="87">
        <v>1247</v>
      </c>
      <c r="S37" s="87">
        <v>0</v>
      </c>
      <c r="T37" s="88">
        <f>IF(D37&gt;0,P37/D37*100,"-")</f>
        <v>30.658198614318703</v>
      </c>
      <c r="U37" s="87">
        <v>57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48</v>
      </c>
      <c r="B38" s="86" t="s">
        <v>323</v>
      </c>
      <c r="C38" s="85" t="s">
        <v>324</v>
      </c>
      <c r="D38" s="87">
        <f>+SUM(E38,+I38)</f>
        <v>12791</v>
      </c>
      <c r="E38" s="87">
        <f>+SUM(G38+H38)</f>
        <v>1354</v>
      </c>
      <c r="F38" s="106">
        <f>IF(D38&gt;0,E38/D38*100,"-")</f>
        <v>10.585567977484169</v>
      </c>
      <c r="G38" s="87">
        <v>1354</v>
      </c>
      <c r="H38" s="87">
        <v>0</v>
      </c>
      <c r="I38" s="87">
        <f>+SUM(K38,+M38,O38+P38)</f>
        <v>11437</v>
      </c>
      <c r="J38" s="88">
        <f>IF(D38&gt;0,I38/D38*100,"-")</f>
        <v>89.41443202251584</v>
      </c>
      <c r="K38" s="87">
        <v>7308</v>
      </c>
      <c r="L38" s="88">
        <f>IF(D38&gt;0,K38/D38*100,"-")</f>
        <v>57.133922289109528</v>
      </c>
      <c r="M38" s="87">
        <v>0</v>
      </c>
      <c r="N38" s="88">
        <f>IF(D38&gt;0,M38/D38*100,"-")</f>
        <v>0</v>
      </c>
      <c r="O38" s="87">
        <v>954</v>
      </c>
      <c r="P38" s="87">
        <f>SUM(Q38:S38)</f>
        <v>3175</v>
      </c>
      <c r="Q38" s="87">
        <v>746</v>
      </c>
      <c r="R38" s="87">
        <v>2429</v>
      </c>
      <c r="S38" s="87">
        <v>0</v>
      </c>
      <c r="T38" s="88">
        <f>IF(D38&gt;0,P38/D38*100,"-")</f>
        <v>24.822140567586583</v>
      </c>
      <c r="U38" s="87">
        <v>144</v>
      </c>
      <c r="V38" s="85"/>
      <c r="W38" s="85"/>
      <c r="X38" s="85"/>
      <c r="Y38" s="85" t="s">
        <v>263</v>
      </c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48</v>
      </c>
      <c r="B39" s="86" t="s">
        <v>325</v>
      </c>
      <c r="C39" s="85" t="s">
        <v>326</v>
      </c>
      <c r="D39" s="87">
        <f>+SUM(E39,+I39)</f>
        <v>6635</v>
      </c>
      <c r="E39" s="87">
        <f>+SUM(G39+H39)</f>
        <v>656</v>
      </c>
      <c r="F39" s="106">
        <f>IF(D39&gt;0,E39/D39*100,"-")</f>
        <v>9.8869630746043704</v>
      </c>
      <c r="G39" s="87">
        <v>656</v>
      </c>
      <c r="H39" s="87">
        <v>0</v>
      </c>
      <c r="I39" s="87">
        <f>+SUM(K39,+M39,O39+P39)</f>
        <v>5979</v>
      </c>
      <c r="J39" s="88">
        <f>IF(D39&gt;0,I39/D39*100,"-")</f>
        <v>90.113036925395633</v>
      </c>
      <c r="K39" s="87">
        <v>0</v>
      </c>
      <c r="L39" s="88">
        <f>IF(D39&gt;0,K39/D39*100,"-")</f>
        <v>0</v>
      </c>
      <c r="M39" s="87">
        <v>0</v>
      </c>
      <c r="N39" s="88">
        <f>IF(D39&gt;0,M39/D39*100,"-")</f>
        <v>0</v>
      </c>
      <c r="O39" s="87">
        <v>5016</v>
      </c>
      <c r="P39" s="87">
        <f>SUM(Q39:S39)</f>
        <v>963</v>
      </c>
      <c r="Q39" s="87">
        <v>0</v>
      </c>
      <c r="R39" s="87">
        <v>963</v>
      </c>
      <c r="S39" s="87">
        <v>0</v>
      </c>
      <c r="T39" s="88">
        <f>IF(D39&gt;0,P39/D39*100,"-")</f>
        <v>14.513941220798795</v>
      </c>
      <c r="U39" s="87">
        <v>45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48</v>
      </c>
      <c r="B40" s="86" t="s">
        <v>327</v>
      </c>
      <c r="C40" s="85" t="s">
        <v>328</v>
      </c>
      <c r="D40" s="87">
        <f>+SUM(E40,+I40)</f>
        <v>7228</v>
      </c>
      <c r="E40" s="87">
        <f>+SUM(G40+H40)</f>
        <v>157</v>
      </c>
      <c r="F40" s="106">
        <f>IF(D40&gt;0,E40/D40*100,"-")</f>
        <v>2.1721084670724959</v>
      </c>
      <c r="G40" s="87">
        <v>157</v>
      </c>
      <c r="H40" s="87">
        <v>0</v>
      </c>
      <c r="I40" s="87">
        <f>+SUM(K40,+M40,O40+P40)</f>
        <v>7071</v>
      </c>
      <c r="J40" s="88">
        <f>IF(D40&gt;0,I40/D40*100,"-")</f>
        <v>97.827891532927509</v>
      </c>
      <c r="K40" s="87">
        <v>4327</v>
      </c>
      <c r="L40" s="88">
        <f>IF(D40&gt;0,K40/D40*100,"-")</f>
        <v>59.864416159380184</v>
      </c>
      <c r="M40" s="87">
        <v>0</v>
      </c>
      <c r="N40" s="88">
        <f>IF(D40&gt;0,M40/D40*100,"-")</f>
        <v>0</v>
      </c>
      <c r="O40" s="87">
        <v>2470</v>
      </c>
      <c r="P40" s="87">
        <f>SUM(Q40:S40)</f>
        <v>274</v>
      </c>
      <c r="Q40" s="87">
        <v>254</v>
      </c>
      <c r="R40" s="87">
        <v>20</v>
      </c>
      <c r="S40" s="87">
        <v>0</v>
      </c>
      <c r="T40" s="88">
        <f>IF(D40&gt;0,P40/D40*100,"-")</f>
        <v>3.7908135030437191</v>
      </c>
      <c r="U40" s="87">
        <v>30</v>
      </c>
      <c r="V40" s="85"/>
      <c r="W40" s="85"/>
      <c r="X40" s="85"/>
      <c r="Y40" s="85" t="s">
        <v>263</v>
      </c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48</v>
      </c>
      <c r="B41" s="86" t="s">
        <v>329</v>
      </c>
      <c r="C41" s="85" t="s">
        <v>330</v>
      </c>
      <c r="D41" s="87">
        <f>+SUM(E41,+I41)</f>
        <v>19981</v>
      </c>
      <c r="E41" s="87">
        <f>+SUM(G41+H41)</f>
        <v>732</v>
      </c>
      <c r="F41" s="106">
        <f>IF(D41&gt;0,E41/D41*100,"-")</f>
        <v>3.663480306290976</v>
      </c>
      <c r="G41" s="87">
        <v>732</v>
      </c>
      <c r="H41" s="87">
        <v>0</v>
      </c>
      <c r="I41" s="87">
        <f>+SUM(K41,+M41,O41+P41)</f>
        <v>19249</v>
      </c>
      <c r="J41" s="88">
        <f>IF(D41&gt;0,I41/D41*100,"-")</f>
        <v>96.336519693709022</v>
      </c>
      <c r="K41" s="87">
        <v>14142</v>
      </c>
      <c r="L41" s="88">
        <f>IF(D41&gt;0,K41/D41*100,"-")</f>
        <v>70.777238376457632</v>
      </c>
      <c r="M41" s="87">
        <v>0</v>
      </c>
      <c r="N41" s="88">
        <f>IF(D41&gt;0,M41/D41*100,"-")</f>
        <v>0</v>
      </c>
      <c r="O41" s="87">
        <v>3726</v>
      </c>
      <c r="P41" s="87">
        <f>SUM(Q41:S41)</f>
        <v>1381</v>
      </c>
      <c r="Q41" s="87">
        <v>1025</v>
      </c>
      <c r="R41" s="87">
        <v>356</v>
      </c>
      <c r="S41" s="87">
        <v>0</v>
      </c>
      <c r="T41" s="88">
        <f>IF(D41&gt;0,P41/D41*100,"-")</f>
        <v>6.9115659876883031</v>
      </c>
      <c r="U41" s="87">
        <v>110</v>
      </c>
      <c r="V41" s="85"/>
      <c r="W41" s="85"/>
      <c r="X41" s="85"/>
      <c r="Y41" s="85" t="s">
        <v>263</v>
      </c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48</v>
      </c>
      <c r="B42" s="86" t="s">
        <v>331</v>
      </c>
      <c r="C42" s="85" t="s">
        <v>332</v>
      </c>
      <c r="D42" s="87">
        <f>+SUM(E42,+I42)</f>
        <v>12852</v>
      </c>
      <c r="E42" s="87">
        <f>+SUM(G42+H42)</f>
        <v>1052</v>
      </c>
      <c r="F42" s="106">
        <f>IF(D42&gt;0,E42/D42*100,"-")</f>
        <v>8.185496420790539</v>
      </c>
      <c r="G42" s="87">
        <v>1052</v>
      </c>
      <c r="H42" s="87">
        <v>0</v>
      </c>
      <c r="I42" s="87">
        <f>+SUM(K42,+M42,O42+P42)</f>
        <v>11800</v>
      </c>
      <c r="J42" s="88">
        <f>IF(D42&gt;0,I42/D42*100,"-")</f>
        <v>91.814503579209457</v>
      </c>
      <c r="K42" s="87">
        <v>8171</v>
      </c>
      <c r="L42" s="88">
        <f>IF(D42&gt;0,K42/D42*100,"-")</f>
        <v>63.577653283535639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3629</v>
      </c>
      <c r="Q42" s="87">
        <v>1910</v>
      </c>
      <c r="R42" s="87">
        <v>1719</v>
      </c>
      <c r="S42" s="87">
        <v>0</v>
      </c>
      <c r="T42" s="88">
        <f>IF(D42&gt;0,P42/D42*100,"-")</f>
        <v>28.236850295673825</v>
      </c>
      <c r="U42" s="87">
        <v>68</v>
      </c>
      <c r="V42" s="85"/>
      <c r="W42" s="85"/>
      <c r="X42" s="85"/>
      <c r="Y42" s="85" t="s">
        <v>263</v>
      </c>
      <c r="Z42" s="85"/>
      <c r="AA42" s="85"/>
      <c r="AB42" s="85"/>
      <c r="AC42" s="85" t="s">
        <v>263</v>
      </c>
      <c r="AD42" s="184" t="s">
        <v>262</v>
      </c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2">
    <sortCondition ref="A8:A42"/>
    <sortCondition ref="B8:B42"/>
    <sortCondition ref="C8:C4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山形県</v>
      </c>
      <c r="B7" s="90" t="str">
        <f>水洗化人口等!B7</f>
        <v>06000</v>
      </c>
      <c r="C7" s="89" t="s">
        <v>199</v>
      </c>
      <c r="D7" s="91">
        <f>SUM(E7,+H7,+K7)</f>
        <v>182285</v>
      </c>
      <c r="E7" s="91">
        <f>SUM(F7:G7)</f>
        <v>12905</v>
      </c>
      <c r="F7" s="91">
        <f>SUM(F$8:F$207)</f>
        <v>3919</v>
      </c>
      <c r="G7" s="91">
        <f>SUM(G$8:G$207)</f>
        <v>8986</v>
      </c>
      <c r="H7" s="91">
        <f>SUM(I7:J7)</f>
        <v>7588</v>
      </c>
      <c r="I7" s="91">
        <f>SUM(I$8:I$207)</f>
        <v>7588</v>
      </c>
      <c r="J7" s="91">
        <f>SUM(J$8:J$207)</f>
        <v>0</v>
      </c>
      <c r="K7" s="91">
        <f>SUM(L7:M7)</f>
        <v>161792</v>
      </c>
      <c r="L7" s="91">
        <f>SUM(L$8:L$207)</f>
        <v>31414</v>
      </c>
      <c r="M7" s="91">
        <f>SUM(M$8:M$207)</f>
        <v>130378</v>
      </c>
      <c r="N7" s="91">
        <f>SUM(O7,+V7,+AC7)</f>
        <v>182285</v>
      </c>
      <c r="O7" s="91">
        <f>SUM(P7:U7)</f>
        <v>42921</v>
      </c>
      <c r="P7" s="91">
        <f t="shared" ref="P7:U7" si="0">SUM(P$8:P$207)</f>
        <v>42921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139364</v>
      </c>
      <c r="W7" s="91">
        <f t="shared" ref="W7:AB7" si="1">SUM(W$8:W$207)</f>
        <v>139364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6716</v>
      </c>
      <c r="AG7" s="91">
        <f>SUM(AG$8:AG$207)</f>
        <v>6716</v>
      </c>
      <c r="AH7" s="91">
        <f>SUM(AH$8:AH$207)</f>
        <v>0</v>
      </c>
      <c r="AI7" s="91">
        <f>SUM(AI$8:AI$207)</f>
        <v>0</v>
      </c>
      <c r="AJ7" s="91">
        <f>SUM(AK7:AS7)</f>
        <v>6716</v>
      </c>
      <c r="AK7" s="91">
        <f t="shared" ref="AK7:AS7" si="2">SUM(AK$8:AK$207)</f>
        <v>0</v>
      </c>
      <c r="AL7" s="91">
        <f t="shared" si="2"/>
        <v>0</v>
      </c>
      <c r="AM7" s="91">
        <f t="shared" si="2"/>
        <v>3004</v>
      </c>
      <c r="AN7" s="91">
        <f t="shared" si="2"/>
        <v>968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1580</v>
      </c>
      <c r="AS7" s="91">
        <f t="shared" si="2"/>
        <v>1164</v>
      </c>
      <c r="AT7" s="91">
        <f>SUM(AU7:AY7)</f>
        <v>159</v>
      </c>
      <c r="AU7" s="91">
        <f>SUM(AU$8:AU$207)</f>
        <v>0</v>
      </c>
      <c r="AV7" s="91">
        <f>SUM(AV$8:AV$207)</f>
        <v>0</v>
      </c>
      <c r="AW7" s="91">
        <f>SUM(AW$8:AW$207)</f>
        <v>159</v>
      </c>
      <c r="AX7" s="91">
        <f>SUM(AX$8:AX$207)</f>
        <v>0</v>
      </c>
      <c r="AY7" s="91">
        <f>SUM(AY$8:AY$207)</f>
        <v>0</v>
      </c>
      <c r="AZ7" s="91">
        <f>SUM(BA7:BC7)</f>
        <v>388</v>
      </c>
      <c r="BA7" s="91">
        <f>SUM(BA$8:BA$207)</f>
        <v>388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48</v>
      </c>
      <c r="B8" s="96" t="s">
        <v>260</v>
      </c>
      <c r="C8" s="85" t="s">
        <v>261</v>
      </c>
      <c r="D8" s="87">
        <f>SUM(E8,+H8,+K8)</f>
        <v>13338</v>
      </c>
      <c r="E8" s="87">
        <f>SUM(F8:G8)</f>
        <v>0</v>
      </c>
      <c r="F8" s="87">
        <v>0</v>
      </c>
      <c r="G8" s="87">
        <v>0</v>
      </c>
      <c r="H8" s="87">
        <f>SUM(I8:J8)</f>
        <v>2879</v>
      </c>
      <c r="I8" s="87">
        <v>2879</v>
      </c>
      <c r="J8" s="87">
        <v>0</v>
      </c>
      <c r="K8" s="87">
        <f>SUM(L8:M8)</f>
        <v>10459</v>
      </c>
      <c r="L8" s="87">
        <v>0</v>
      </c>
      <c r="M8" s="87">
        <v>10459</v>
      </c>
      <c r="N8" s="87">
        <f>SUM(O8,+V8,+AC8)</f>
        <v>13338</v>
      </c>
      <c r="O8" s="87">
        <f>SUM(P8:U8)</f>
        <v>2879</v>
      </c>
      <c r="P8" s="87">
        <v>2879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10459</v>
      </c>
      <c r="W8" s="87">
        <v>10459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302</v>
      </c>
      <c r="AG8" s="87">
        <v>302</v>
      </c>
      <c r="AH8" s="87">
        <v>0</v>
      </c>
      <c r="AI8" s="87">
        <v>0</v>
      </c>
      <c r="AJ8" s="87">
        <f>SUM(AK8:AS8)</f>
        <v>302</v>
      </c>
      <c r="AK8" s="87">
        <v>0</v>
      </c>
      <c r="AL8" s="87">
        <v>0</v>
      </c>
      <c r="AM8" s="87">
        <v>15</v>
      </c>
      <c r="AN8" s="87">
        <v>277</v>
      </c>
      <c r="AO8" s="87">
        <v>0</v>
      </c>
      <c r="AP8" s="87">
        <v>0</v>
      </c>
      <c r="AQ8" s="87">
        <v>0</v>
      </c>
      <c r="AR8" s="87">
        <v>10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48</v>
      </c>
      <c r="B9" s="96" t="s">
        <v>264</v>
      </c>
      <c r="C9" s="85" t="s">
        <v>265</v>
      </c>
      <c r="D9" s="87">
        <f>SUM(E9,+H9,+K9)</f>
        <v>20501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20501</v>
      </c>
      <c r="L9" s="87">
        <v>9753</v>
      </c>
      <c r="M9" s="87">
        <v>10748</v>
      </c>
      <c r="N9" s="87">
        <f>SUM(O9,+V9,+AC9)</f>
        <v>20501</v>
      </c>
      <c r="O9" s="87">
        <f>SUM(P9:U9)</f>
        <v>9753</v>
      </c>
      <c r="P9" s="87">
        <v>9753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10748</v>
      </c>
      <c r="W9" s="87">
        <v>10748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859</v>
      </c>
      <c r="AG9" s="87">
        <v>859</v>
      </c>
      <c r="AH9" s="87">
        <v>0</v>
      </c>
      <c r="AI9" s="87">
        <v>0</v>
      </c>
      <c r="AJ9" s="87">
        <f>SUM(AK9:AS9)</f>
        <v>859</v>
      </c>
      <c r="AK9" s="87">
        <v>0</v>
      </c>
      <c r="AL9" s="87">
        <v>0</v>
      </c>
      <c r="AM9" s="87">
        <v>169</v>
      </c>
      <c r="AN9" s="87">
        <v>0</v>
      </c>
      <c r="AO9" s="87">
        <v>0</v>
      </c>
      <c r="AP9" s="87">
        <v>0</v>
      </c>
      <c r="AQ9" s="87">
        <v>0</v>
      </c>
      <c r="AR9" s="87">
        <v>690</v>
      </c>
      <c r="AS9" s="87">
        <v>0</v>
      </c>
      <c r="AT9" s="87">
        <f>SUM(AU9:AY9)</f>
        <v>19</v>
      </c>
      <c r="AU9" s="87">
        <v>0</v>
      </c>
      <c r="AV9" s="87">
        <v>0</v>
      </c>
      <c r="AW9" s="87">
        <v>19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48</v>
      </c>
      <c r="B10" s="96" t="s">
        <v>266</v>
      </c>
      <c r="C10" s="85" t="s">
        <v>267</v>
      </c>
      <c r="D10" s="87">
        <f>SUM(E10,+H10,+K10)</f>
        <v>21802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21802</v>
      </c>
      <c r="L10" s="87">
        <v>2065</v>
      </c>
      <c r="M10" s="87">
        <v>19737</v>
      </c>
      <c r="N10" s="87">
        <f>SUM(O10,+V10,+AC10)</f>
        <v>21802</v>
      </c>
      <c r="O10" s="87">
        <f>SUM(P10:U10)</f>
        <v>2065</v>
      </c>
      <c r="P10" s="87">
        <v>2065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19737</v>
      </c>
      <c r="W10" s="87">
        <v>19737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919</v>
      </c>
      <c r="AG10" s="87">
        <v>919</v>
      </c>
      <c r="AH10" s="87">
        <v>0</v>
      </c>
      <c r="AI10" s="87">
        <v>0</v>
      </c>
      <c r="AJ10" s="87">
        <f>SUM(AK10:AS10)</f>
        <v>919</v>
      </c>
      <c r="AK10" s="87">
        <v>0</v>
      </c>
      <c r="AL10" s="87">
        <v>0</v>
      </c>
      <c r="AM10" s="87">
        <v>919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112</v>
      </c>
      <c r="AU10" s="87">
        <v>0</v>
      </c>
      <c r="AV10" s="87">
        <v>0</v>
      </c>
      <c r="AW10" s="87">
        <v>112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48</v>
      </c>
      <c r="B11" s="96" t="s">
        <v>268</v>
      </c>
      <c r="C11" s="85" t="s">
        <v>269</v>
      </c>
      <c r="D11" s="87">
        <f>SUM(E11,+H11,+K11)</f>
        <v>12774</v>
      </c>
      <c r="E11" s="87">
        <f>SUM(F11:G11)</f>
        <v>0</v>
      </c>
      <c r="F11" s="87">
        <v>0</v>
      </c>
      <c r="G11" s="87">
        <v>0</v>
      </c>
      <c r="H11" s="87">
        <f>SUM(I11:J11)</f>
        <v>157</v>
      </c>
      <c r="I11" s="87">
        <v>157</v>
      </c>
      <c r="J11" s="87">
        <v>0</v>
      </c>
      <c r="K11" s="87">
        <f>SUM(L11:M11)</f>
        <v>12617</v>
      </c>
      <c r="L11" s="87">
        <v>2040</v>
      </c>
      <c r="M11" s="87">
        <v>10577</v>
      </c>
      <c r="N11" s="87">
        <f>SUM(O11,+V11,+AC11)</f>
        <v>12774</v>
      </c>
      <c r="O11" s="87">
        <f>SUM(P11:U11)</f>
        <v>2197</v>
      </c>
      <c r="P11" s="87">
        <v>2197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10577</v>
      </c>
      <c r="W11" s="87">
        <v>10577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159</v>
      </c>
      <c r="AG11" s="87">
        <v>159</v>
      </c>
      <c r="AH11" s="87">
        <v>0</v>
      </c>
      <c r="AI11" s="87">
        <v>0</v>
      </c>
      <c r="AJ11" s="87">
        <f>SUM(AK11:AS11)</f>
        <v>159</v>
      </c>
      <c r="AK11" s="87">
        <v>0</v>
      </c>
      <c r="AL11" s="87">
        <v>0</v>
      </c>
      <c r="AM11" s="87">
        <v>0</v>
      </c>
      <c r="AN11" s="87">
        <v>159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48</v>
      </c>
      <c r="B12" s="96" t="s">
        <v>270</v>
      </c>
      <c r="C12" s="85" t="s">
        <v>271</v>
      </c>
      <c r="D12" s="87">
        <f>SUM(E12,+H12,+K12)</f>
        <v>11469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11469</v>
      </c>
      <c r="L12" s="87">
        <v>2696</v>
      </c>
      <c r="M12" s="87">
        <v>8773</v>
      </c>
      <c r="N12" s="87">
        <f>SUM(O12,+V12,+AC12)</f>
        <v>11469</v>
      </c>
      <c r="O12" s="87">
        <f>SUM(P12:U12)</f>
        <v>2696</v>
      </c>
      <c r="P12" s="87">
        <v>2696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8773</v>
      </c>
      <c r="W12" s="87">
        <v>8773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569</v>
      </c>
      <c r="AG12" s="87">
        <v>569</v>
      </c>
      <c r="AH12" s="87">
        <v>0</v>
      </c>
      <c r="AI12" s="87">
        <v>0</v>
      </c>
      <c r="AJ12" s="87">
        <f>SUM(AK12:AS12)</f>
        <v>569</v>
      </c>
      <c r="AK12" s="87">
        <v>0</v>
      </c>
      <c r="AL12" s="87">
        <v>0</v>
      </c>
      <c r="AM12" s="87">
        <v>15</v>
      </c>
      <c r="AN12" s="87">
        <v>0</v>
      </c>
      <c r="AO12" s="87">
        <v>0</v>
      </c>
      <c r="AP12" s="87">
        <v>0</v>
      </c>
      <c r="AQ12" s="87" t="s">
        <v>272</v>
      </c>
      <c r="AR12" s="87">
        <v>4</v>
      </c>
      <c r="AS12" s="87">
        <v>550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48</v>
      </c>
      <c r="B13" s="96" t="s">
        <v>273</v>
      </c>
      <c r="C13" s="85" t="s">
        <v>274</v>
      </c>
      <c r="D13" s="87">
        <f>SUM(E13,+H13,+K13)</f>
        <v>8441</v>
      </c>
      <c r="E13" s="87">
        <f>SUM(F13:G13)</f>
        <v>41</v>
      </c>
      <c r="F13" s="87">
        <v>41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8400</v>
      </c>
      <c r="L13" s="87">
        <v>1600</v>
      </c>
      <c r="M13" s="87">
        <v>6800</v>
      </c>
      <c r="N13" s="87">
        <f>SUM(O13,+V13,+AC13)</f>
        <v>8441</v>
      </c>
      <c r="O13" s="87">
        <f>SUM(P13:U13)</f>
        <v>1641</v>
      </c>
      <c r="P13" s="87">
        <v>1641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6800</v>
      </c>
      <c r="W13" s="87">
        <v>6800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269</v>
      </c>
      <c r="AG13" s="87">
        <v>269</v>
      </c>
      <c r="AH13" s="87">
        <v>0</v>
      </c>
      <c r="AI13" s="87">
        <v>0</v>
      </c>
      <c r="AJ13" s="87">
        <f>SUM(AK13:AS13)</f>
        <v>269</v>
      </c>
      <c r="AK13" s="87">
        <v>0</v>
      </c>
      <c r="AL13" s="87">
        <v>0</v>
      </c>
      <c r="AM13" s="87">
        <v>269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48</v>
      </c>
      <c r="B14" s="96" t="s">
        <v>275</v>
      </c>
      <c r="C14" s="85" t="s">
        <v>276</v>
      </c>
      <c r="D14" s="87">
        <f>SUM(E14,+H14,+K14)</f>
        <v>5480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5480</v>
      </c>
      <c r="L14" s="87">
        <v>971</v>
      </c>
      <c r="M14" s="87">
        <v>4509</v>
      </c>
      <c r="N14" s="87">
        <f>SUM(O14,+V14,+AC14)</f>
        <v>5480</v>
      </c>
      <c r="O14" s="87">
        <f>SUM(P14:U14)</f>
        <v>971</v>
      </c>
      <c r="P14" s="87">
        <v>971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4509</v>
      </c>
      <c r="W14" s="87">
        <v>4509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124</v>
      </c>
      <c r="AG14" s="87">
        <v>124</v>
      </c>
      <c r="AH14" s="87">
        <v>0</v>
      </c>
      <c r="AI14" s="87">
        <v>0</v>
      </c>
      <c r="AJ14" s="87">
        <f>SUM(AK14:AS14)</f>
        <v>124</v>
      </c>
      <c r="AK14" s="87">
        <v>0</v>
      </c>
      <c r="AL14" s="87">
        <v>0</v>
      </c>
      <c r="AM14" s="87">
        <v>6</v>
      </c>
      <c r="AN14" s="87">
        <v>114</v>
      </c>
      <c r="AO14" s="87">
        <v>0</v>
      </c>
      <c r="AP14" s="87">
        <v>0</v>
      </c>
      <c r="AQ14" s="87">
        <v>0</v>
      </c>
      <c r="AR14" s="87">
        <v>4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48</v>
      </c>
      <c r="B15" s="96" t="s">
        <v>277</v>
      </c>
      <c r="C15" s="85" t="s">
        <v>278</v>
      </c>
      <c r="D15" s="87">
        <f>SUM(E15,+H15,+K15)</f>
        <v>2641</v>
      </c>
      <c r="E15" s="87">
        <f>SUM(F15:G15)</f>
        <v>2641</v>
      </c>
      <c r="F15" s="87">
        <v>810</v>
      </c>
      <c r="G15" s="87">
        <v>1831</v>
      </c>
      <c r="H15" s="87">
        <f>SUM(I15:J15)</f>
        <v>0</v>
      </c>
      <c r="I15" s="87">
        <v>0</v>
      </c>
      <c r="J15" s="87">
        <v>0</v>
      </c>
      <c r="K15" s="87">
        <f>SUM(L15:M15)</f>
        <v>0</v>
      </c>
      <c r="L15" s="87">
        <v>0</v>
      </c>
      <c r="M15" s="87">
        <v>0</v>
      </c>
      <c r="N15" s="87">
        <f>SUM(O15,+V15,+AC15)</f>
        <v>2641</v>
      </c>
      <c r="O15" s="87">
        <f>SUM(P15:U15)</f>
        <v>810</v>
      </c>
      <c r="P15" s="87">
        <v>810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1831</v>
      </c>
      <c r="W15" s="87">
        <v>1831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218</v>
      </c>
      <c r="AG15" s="87">
        <v>218</v>
      </c>
      <c r="AH15" s="87">
        <v>0</v>
      </c>
      <c r="AI15" s="87">
        <v>0</v>
      </c>
      <c r="AJ15" s="87">
        <f>SUM(AK15:AS15)</f>
        <v>218</v>
      </c>
      <c r="AK15" s="87">
        <v>0</v>
      </c>
      <c r="AL15" s="87">
        <v>0</v>
      </c>
      <c r="AM15" s="87">
        <v>218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48</v>
      </c>
      <c r="B16" s="96" t="s">
        <v>279</v>
      </c>
      <c r="C16" s="85" t="s">
        <v>280</v>
      </c>
      <c r="D16" s="87">
        <f>SUM(E16,+H16,+K16)</f>
        <v>7969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7969</v>
      </c>
      <c r="L16" s="87">
        <v>1714</v>
      </c>
      <c r="M16" s="87">
        <v>6255</v>
      </c>
      <c r="N16" s="87">
        <f>SUM(O16,+V16,+AC16)</f>
        <v>7969</v>
      </c>
      <c r="O16" s="87">
        <f>SUM(P16:U16)</f>
        <v>1714</v>
      </c>
      <c r="P16" s="87">
        <v>1714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6255</v>
      </c>
      <c r="W16" s="87">
        <v>6255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45</v>
      </c>
      <c r="AG16" s="87">
        <v>45</v>
      </c>
      <c r="AH16" s="87">
        <v>0</v>
      </c>
      <c r="AI16" s="87">
        <v>0</v>
      </c>
      <c r="AJ16" s="87">
        <f>SUM(AK16:AS16)</f>
        <v>45</v>
      </c>
      <c r="AK16" s="87">
        <v>0</v>
      </c>
      <c r="AL16" s="87">
        <v>0</v>
      </c>
      <c r="AM16" s="87">
        <v>45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5</v>
      </c>
      <c r="AU16" s="87">
        <v>0</v>
      </c>
      <c r="AV16" s="87">
        <v>0</v>
      </c>
      <c r="AW16" s="87">
        <v>5</v>
      </c>
      <c r="AX16" s="87">
        <v>0</v>
      </c>
      <c r="AY16" s="87">
        <v>0</v>
      </c>
      <c r="AZ16" s="87">
        <f>SUM(BA16:BC16)</f>
        <v>180</v>
      </c>
      <c r="BA16" s="87">
        <v>180</v>
      </c>
      <c r="BB16" s="87">
        <v>0</v>
      </c>
      <c r="BC16" s="87">
        <v>0</v>
      </c>
    </row>
    <row r="17" spans="1:55" ht="13.5" customHeight="1">
      <c r="A17" s="98" t="s">
        <v>48</v>
      </c>
      <c r="B17" s="96" t="s">
        <v>281</v>
      </c>
      <c r="C17" s="85" t="s">
        <v>282</v>
      </c>
      <c r="D17" s="87">
        <f>SUM(E17,+H17,+K17)</f>
        <v>2454</v>
      </c>
      <c r="E17" s="87">
        <f>SUM(F17:G17)</f>
        <v>2454</v>
      </c>
      <c r="F17" s="87">
        <v>805</v>
      </c>
      <c r="G17" s="87">
        <v>1649</v>
      </c>
      <c r="H17" s="87">
        <f>SUM(I17:J17)</f>
        <v>0</v>
      </c>
      <c r="I17" s="87">
        <v>0</v>
      </c>
      <c r="J17" s="87">
        <v>0</v>
      </c>
      <c r="K17" s="87">
        <f>SUM(L17:M17)</f>
        <v>0</v>
      </c>
      <c r="L17" s="87">
        <v>0</v>
      </c>
      <c r="M17" s="87">
        <v>0</v>
      </c>
      <c r="N17" s="87">
        <f>SUM(O17,+V17,+AC17)</f>
        <v>2454</v>
      </c>
      <c r="O17" s="87">
        <f>SUM(P17:U17)</f>
        <v>805</v>
      </c>
      <c r="P17" s="87">
        <v>805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1649</v>
      </c>
      <c r="W17" s="87">
        <v>1649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203</v>
      </c>
      <c r="AG17" s="87">
        <v>203</v>
      </c>
      <c r="AH17" s="87">
        <v>0</v>
      </c>
      <c r="AI17" s="87">
        <v>0</v>
      </c>
      <c r="AJ17" s="87">
        <f>SUM(AK17:AS17)</f>
        <v>203</v>
      </c>
      <c r="AK17" s="87">
        <v>0</v>
      </c>
      <c r="AL17" s="87">
        <v>0</v>
      </c>
      <c r="AM17" s="87">
        <v>203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48</v>
      </c>
      <c r="B18" s="96" t="s">
        <v>283</v>
      </c>
      <c r="C18" s="85" t="s">
        <v>284</v>
      </c>
      <c r="D18" s="87">
        <f>SUM(E18,+H18,+K18)</f>
        <v>5030</v>
      </c>
      <c r="E18" s="87">
        <f>SUM(F18:G18)</f>
        <v>5030</v>
      </c>
      <c r="F18" s="87">
        <v>1129</v>
      </c>
      <c r="G18" s="87">
        <v>3901</v>
      </c>
      <c r="H18" s="87">
        <f>SUM(I18:J18)</f>
        <v>0</v>
      </c>
      <c r="I18" s="87">
        <v>0</v>
      </c>
      <c r="J18" s="87">
        <v>0</v>
      </c>
      <c r="K18" s="87">
        <f>SUM(L18:M18)</f>
        <v>0</v>
      </c>
      <c r="L18" s="87">
        <v>0</v>
      </c>
      <c r="M18" s="87">
        <v>0</v>
      </c>
      <c r="N18" s="87">
        <f>SUM(O18,+V18,+AC18)</f>
        <v>5030</v>
      </c>
      <c r="O18" s="87">
        <f>SUM(P18:U18)</f>
        <v>1129</v>
      </c>
      <c r="P18" s="87">
        <v>1129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3901</v>
      </c>
      <c r="W18" s="87">
        <v>3901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415</v>
      </c>
      <c r="AG18" s="87">
        <v>415</v>
      </c>
      <c r="AH18" s="87">
        <v>0</v>
      </c>
      <c r="AI18" s="87">
        <v>0</v>
      </c>
      <c r="AJ18" s="87">
        <f>SUM(AK18:AS18)</f>
        <v>415</v>
      </c>
      <c r="AK18" s="87">
        <v>0</v>
      </c>
      <c r="AL18" s="87">
        <v>0</v>
      </c>
      <c r="AM18" s="87">
        <v>415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48</v>
      </c>
      <c r="B19" s="96" t="s">
        <v>285</v>
      </c>
      <c r="C19" s="85" t="s">
        <v>286</v>
      </c>
      <c r="D19" s="87">
        <f>SUM(E19,+H19,+K19)</f>
        <v>7716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7716</v>
      </c>
      <c r="L19" s="87">
        <v>720</v>
      </c>
      <c r="M19" s="87">
        <v>6996</v>
      </c>
      <c r="N19" s="87">
        <f>SUM(O19,+V19,+AC19)</f>
        <v>7716</v>
      </c>
      <c r="O19" s="87">
        <f>SUM(P19:U19)</f>
        <v>720</v>
      </c>
      <c r="P19" s="87">
        <v>720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6996</v>
      </c>
      <c r="W19" s="87">
        <v>6996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291</v>
      </c>
      <c r="AG19" s="87">
        <v>291</v>
      </c>
      <c r="AH19" s="87">
        <v>0</v>
      </c>
      <c r="AI19" s="87">
        <v>0</v>
      </c>
      <c r="AJ19" s="87">
        <f>SUM(AK19:AS19)</f>
        <v>291</v>
      </c>
      <c r="AK19" s="87">
        <v>0</v>
      </c>
      <c r="AL19" s="87">
        <v>0</v>
      </c>
      <c r="AM19" s="87">
        <v>0</v>
      </c>
      <c r="AN19" s="87">
        <v>291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48</v>
      </c>
      <c r="B20" s="96" t="s">
        <v>287</v>
      </c>
      <c r="C20" s="85" t="s">
        <v>288</v>
      </c>
      <c r="D20" s="87">
        <f>SUM(E20,+H20,+K20)</f>
        <v>8390</v>
      </c>
      <c r="E20" s="87">
        <f>SUM(F20:G20)</f>
        <v>0</v>
      </c>
      <c r="F20" s="87">
        <v>0</v>
      </c>
      <c r="G20" s="87">
        <v>0</v>
      </c>
      <c r="H20" s="87">
        <f>SUM(I20:J20)</f>
        <v>1921</v>
      </c>
      <c r="I20" s="87">
        <v>1921</v>
      </c>
      <c r="J20" s="87">
        <v>0</v>
      </c>
      <c r="K20" s="87">
        <f>SUM(L20:M20)</f>
        <v>6469</v>
      </c>
      <c r="L20" s="87">
        <v>0</v>
      </c>
      <c r="M20" s="87">
        <v>6469</v>
      </c>
      <c r="N20" s="87">
        <f>SUM(O20,+V20,+AC20)</f>
        <v>8390</v>
      </c>
      <c r="O20" s="87">
        <f>SUM(P20:U20)</f>
        <v>1921</v>
      </c>
      <c r="P20" s="87">
        <v>1921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6469</v>
      </c>
      <c r="W20" s="87">
        <v>6469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409</v>
      </c>
      <c r="AG20" s="87">
        <v>409</v>
      </c>
      <c r="AH20" s="87">
        <v>0</v>
      </c>
      <c r="AI20" s="87">
        <v>0</v>
      </c>
      <c r="AJ20" s="87">
        <f>SUM(AK20:AS20)</f>
        <v>409</v>
      </c>
      <c r="AK20" s="87">
        <v>0</v>
      </c>
      <c r="AL20" s="87">
        <v>0</v>
      </c>
      <c r="AM20" s="87">
        <v>31</v>
      </c>
      <c r="AN20" s="87">
        <v>0</v>
      </c>
      <c r="AO20" s="87">
        <v>0</v>
      </c>
      <c r="AP20" s="87">
        <v>0</v>
      </c>
      <c r="AQ20" s="87">
        <v>0</v>
      </c>
      <c r="AR20" s="87">
        <v>378</v>
      </c>
      <c r="AS20" s="87">
        <v>0</v>
      </c>
      <c r="AT20" s="87">
        <f>SUM(AU20:AY20)</f>
        <v>4</v>
      </c>
      <c r="AU20" s="87">
        <v>0</v>
      </c>
      <c r="AV20" s="87">
        <v>0</v>
      </c>
      <c r="AW20" s="87">
        <v>4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48</v>
      </c>
      <c r="B21" s="96" t="s">
        <v>289</v>
      </c>
      <c r="C21" s="85" t="s">
        <v>290</v>
      </c>
      <c r="D21" s="87">
        <f>SUM(E21,+H21,+K21)</f>
        <v>1260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1260</v>
      </c>
      <c r="L21" s="87">
        <v>230</v>
      </c>
      <c r="M21" s="87">
        <v>1030</v>
      </c>
      <c r="N21" s="87">
        <f>SUM(O21,+V21,+AC21)</f>
        <v>1260</v>
      </c>
      <c r="O21" s="87">
        <f>SUM(P21:U21)</f>
        <v>230</v>
      </c>
      <c r="P21" s="87">
        <v>230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1030</v>
      </c>
      <c r="W21" s="87">
        <v>1030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29</v>
      </c>
      <c r="AG21" s="87">
        <v>29</v>
      </c>
      <c r="AH21" s="87">
        <v>0</v>
      </c>
      <c r="AI21" s="87">
        <v>0</v>
      </c>
      <c r="AJ21" s="87">
        <f>SUM(AK21:AS21)</f>
        <v>29</v>
      </c>
      <c r="AK21" s="87">
        <v>0</v>
      </c>
      <c r="AL21" s="87">
        <v>0</v>
      </c>
      <c r="AM21" s="87">
        <v>0</v>
      </c>
      <c r="AN21" s="87">
        <v>26</v>
      </c>
      <c r="AO21" s="87">
        <v>0</v>
      </c>
      <c r="AP21" s="87">
        <v>0</v>
      </c>
      <c r="AQ21" s="87">
        <v>0</v>
      </c>
      <c r="AR21" s="87">
        <v>1</v>
      </c>
      <c r="AS21" s="87">
        <v>2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48</v>
      </c>
      <c r="B22" s="96" t="s">
        <v>291</v>
      </c>
      <c r="C22" s="85" t="s">
        <v>292</v>
      </c>
      <c r="D22" s="87">
        <f>SUM(E22,+H22,+K22)</f>
        <v>1100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1100</v>
      </c>
      <c r="L22" s="87">
        <v>208</v>
      </c>
      <c r="M22" s="87">
        <v>892</v>
      </c>
      <c r="N22" s="87">
        <f>SUM(O22,+V22,+AC22)</f>
        <v>1100</v>
      </c>
      <c r="O22" s="87">
        <f>SUM(P22:U22)</f>
        <v>208</v>
      </c>
      <c r="P22" s="87">
        <v>208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892</v>
      </c>
      <c r="W22" s="87">
        <v>892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25</v>
      </c>
      <c r="AG22" s="87">
        <v>25</v>
      </c>
      <c r="AH22" s="87">
        <v>0</v>
      </c>
      <c r="AI22" s="87">
        <v>0</v>
      </c>
      <c r="AJ22" s="87">
        <f>SUM(AK22:AS22)</f>
        <v>25</v>
      </c>
      <c r="AK22" s="87">
        <v>0</v>
      </c>
      <c r="AL22" s="87">
        <v>0</v>
      </c>
      <c r="AM22" s="87">
        <v>1</v>
      </c>
      <c r="AN22" s="87">
        <v>23</v>
      </c>
      <c r="AO22" s="87">
        <v>0</v>
      </c>
      <c r="AP22" s="87">
        <v>0</v>
      </c>
      <c r="AQ22" s="87">
        <v>0</v>
      </c>
      <c r="AR22" s="87">
        <v>1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48</v>
      </c>
      <c r="B23" s="96" t="s">
        <v>293</v>
      </c>
      <c r="C23" s="85" t="s">
        <v>294</v>
      </c>
      <c r="D23" s="87">
        <f>SUM(E23,+H23,+K23)</f>
        <v>2223</v>
      </c>
      <c r="E23" s="87">
        <f>SUM(F23:G23)</f>
        <v>2223</v>
      </c>
      <c r="F23" s="87">
        <v>618</v>
      </c>
      <c r="G23" s="87">
        <v>1605</v>
      </c>
      <c r="H23" s="87">
        <f>SUM(I23:J23)</f>
        <v>0</v>
      </c>
      <c r="I23" s="87">
        <v>0</v>
      </c>
      <c r="J23" s="87">
        <v>0</v>
      </c>
      <c r="K23" s="87">
        <f>SUM(L23:M23)</f>
        <v>0</v>
      </c>
      <c r="L23" s="87">
        <v>0</v>
      </c>
      <c r="M23" s="87">
        <v>0</v>
      </c>
      <c r="N23" s="87">
        <f>SUM(O23,+V23,+AC23)</f>
        <v>2223</v>
      </c>
      <c r="O23" s="87">
        <f>SUM(P23:U23)</f>
        <v>618</v>
      </c>
      <c r="P23" s="87">
        <v>618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1605</v>
      </c>
      <c r="W23" s="87">
        <v>1605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184</v>
      </c>
      <c r="AG23" s="87">
        <v>184</v>
      </c>
      <c r="AH23" s="87">
        <v>0</v>
      </c>
      <c r="AI23" s="87">
        <v>0</v>
      </c>
      <c r="AJ23" s="87">
        <f>SUM(AK23:AS23)</f>
        <v>184</v>
      </c>
      <c r="AK23" s="87">
        <v>0</v>
      </c>
      <c r="AL23" s="87">
        <v>0</v>
      </c>
      <c r="AM23" s="87">
        <v>184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48</v>
      </c>
      <c r="B24" s="96" t="s">
        <v>295</v>
      </c>
      <c r="C24" s="85" t="s">
        <v>296</v>
      </c>
      <c r="D24" s="87">
        <f>SUM(E24,+H24,+K24)</f>
        <v>2146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2146</v>
      </c>
      <c r="L24" s="87">
        <v>246</v>
      </c>
      <c r="M24" s="87">
        <v>1900</v>
      </c>
      <c r="N24" s="87">
        <f>SUM(O24,+V24,+AC24)</f>
        <v>2146</v>
      </c>
      <c r="O24" s="87">
        <f>SUM(P24:U24)</f>
        <v>246</v>
      </c>
      <c r="P24" s="87">
        <v>246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1900</v>
      </c>
      <c r="W24" s="87">
        <v>1900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69</v>
      </c>
      <c r="AG24" s="87">
        <v>69</v>
      </c>
      <c r="AH24" s="87">
        <v>0</v>
      </c>
      <c r="AI24" s="87">
        <v>0</v>
      </c>
      <c r="AJ24" s="87">
        <f>SUM(AK24:AS24)</f>
        <v>69</v>
      </c>
      <c r="AK24" s="87">
        <v>0</v>
      </c>
      <c r="AL24" s="87">
        <v>0</v>
      </c>
      <c r="AM24" s="87">
        <v>69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48</v>
      </c>
      <c r="B25" s="96" t="s">
        <v>297</v>
      </c>
      <c r="C25" s="85" t="s">
        <v>298</v>
      </c>
      <c r="D25" s="87">
        <f>SUM(E25,+H25,+K25)</f>
        <v>3733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3733</v>
      </c>
      <c r="L25" s="87">
        <v>721</v>
      </c>
      <c r="M25" s="87">
        <v>3012</v>
      </c>
      <c r="N25" s="87">
        <f>SUM(O25,+V25,+AC25)</f>
        <v>3733</v>
      </c>
      <c r="O25" s="87">
        <f>SUM(P25:U25)</f>
        <v>721</v>
      </c>
      <c r="P25" s="87">
        <v>721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3012</v>
      </c>
      <c r="W25" s="87">
        <v>3012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119</v>
      </c>
      <c r="AG25" s="87">
        <v>119</v>
      </c>
      <c r="AH25" s="87">
        <v>0</v>
      </c>
      <c r="AI25" s="87">
        <v>0</v>
      </c>
      <c r="AJ25" s="87">
        <f>SUM(AK25:AS25)</f>
        <v>119</v>
      </c>
      <c r="AK25" s="87">
        <v>0</v>
      </c>
      <c r="AL25" s="87">
        <v>0</v>
      </c>
      <c r="AM25" s="87">
        <v>119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48</v>
      </c>
      <c r="B26" s="96" t="s">
        <v>299</v>
      </c>
      <c r="C26" s="85" t="s">
        <v>300</v>
      </c>
      <c r="D26" s="87">
        <f>SUM(E26,+H26,+K26)</f>
        <v>3111</v>
      </c>
      <c r="E26" s="87">
        <f>SUM(F26:G26)</f>
        <v>13</v>
      </c>
      <c r="F26" s="87">
        <v>13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3098</v>
      </c>
      <c r="L26" s="87">
        <v>605</v>
      </c>
      <c r="M26" s="87">
        <v>2493</v>
      </c>
      <c r="N26" s="87">
        <f>SUM(O26,+V26,+AC26)</f>
        <v>3111</v>
      </c>
      <c r="O26" s="87">
        <f>SUM(P26:U26)</f>
        <v>618</v>
      </c>
      <c r="P26" s="87">
        <v>618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2493</v>
      </c>
      <c r="W26" s="87">
        <v>2493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99</v>
      </c>
      <c r="AG26" s="87">
        <v>99</v>
      </c>
      <c r="AH26" s="87">
        <v>0</v>
      </c>
      <c r="AI26" s="87">
        <v>0</v>
      </c>
      <c r="AJ26" s="87">
        <f>SUM(AK26:AS26)</f>
        <v>99</v>
      </c>
      <c r="AK26" s="87">
        <v>0</v>
      </c>
      <c r="AL26" s="87">
        <v>0</v>
      </c>
      <c r="AM26" s="87">
        <v>99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48</v>
      </c>
      <c r="B27" s="96" t="s">
        <v>301</v>
      </c>
      <c r="C27" s="85" t="s">
        <v>302</v>
      </c>
      <c r="D27" s="87">
        <f>SUM(E27,+H27,+K27)</f>
        <v>2052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2052</v>
      </c>
      <c r="L27" s="87">
        <v>186</v>
      </c>
      <c r="M27" s="87">
        <v>1866</v>
      </c>
      <c r="N27" s="87">
        <f>SUM(O27,+V27,+AC27)</f>
        <v>2052</v>
      </c>
      <c r="O27" s="87">
        <f>SUM(P27:U27)</f>
        <v>186</v>
      </c>
      <c r="P27" s="87">
        <v>186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1866</v>
      </c>
      <c r="W27" s="87">
        <v>1866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77</v>
      </c>
      <c r="AG27" s="87">
        <v>77</v>
      </c>
      <c r="AH27" s="87">
        <v>0</v>
      </c>
      <c r="AI27" s="87">
        <v>0</v>
      </c>
      <c r="AJ27" s="87">
        <f>SUM(AK27:AS27)</f>
        <v>77</v>
      </c>
      <c r="AK27" s="87">
        <v>0</v>
      </c>
      <c r="AL27" s="87">
        <v>0</v>
      </c>
      <c r="AM27" s="87">
        <v>0</v>
      </c>
      <c r="AN27" s="87">
        <v>77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48</v>
      </c>
      <c r="B28" s="96" t="s">
        <v>303</v>
      </c>
      <c r="C28" s="85" t="s">
        <v>304</v>
      </c>
      <c r="D28" s="87">
        <f>SUM(E28,+H28,+K28)</f>
        <v>1977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1977</v>
      </c>
      <c r="L28" s="87">
        <v>260</v>
      </c>
      <c r="M28" s="87">
        <v>1717</v>
      </c>
      <c r="N28" s="87">
        <f>SUM(O28,+V28,+AC28)</f>
        <v>1977</v>
      </c>
      <c r="O28" s="87">
        <f>SUM(P28:U28)</f>
        <v>260</v>
      </c>
      <c r="P28" s="87">
        <v>260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1717</v>
      </c>
      <c r="W28" s="87">
        <v>1717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78</v>
      </c>
      <c r="AG28" s="87">
        <v>78</v>
      </c>
      <c r="AH28" s="87">
        <v>0</v>
      </c>
      <c r="AI28" s="87">
        <v>0</v>
      </c>
      <c r="AJ28" s="87">
        <f>SUM(AK28:AS28)</f>
        <v>78</v>
      </c>
      <c r="AK28" s="87">
        <v>0</v>
      </c>
      <c r="AL28" s="87">
        <v>0</v>
      </c>
      <c r="AM28" s="87">
        <v>3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75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48</v>
      </c>
      <c r="B29" s="96" t="s">
        <v>305</v>
      </c>
      <c r="C29" s="85" t="s">
        <v>306</v>
      </c>
      <c r="D29" s="87">
        <f>SUM(E29,+H29,+K29)</f>
        <v>3114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3114</v>
      </c>
      <c r="L29" s="87">
        <v>990</v>
      </c>
      <c r="M29" s="87">
        <v>2124</v>
      </c>
      <c r="N29" s="87">
        <f>SUM(O29,+V29,+AC29)</f>
        <v>3114</v>
      </c>
      <c r="O29" s="87">
        <f>SUM(P29:U29)</f>
        <v>990</v>
      </c>
      <c r="P29" s="87">
        <v>990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2124</v>
      </c>
      <c r="W29" s="87">
        <v>2124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154</v>
      </c>
      <c r="AG29" s="87">
        <v>154</v>
      </c>
      <c r="AH29" s="87">
        <v>0</v>
      </c>
      <c r="AI29" s="87">
        <v>0</v>
      </c>
      <c r="AJ29" s="87">
        <f>SUM(AK29:AS29)</f>
        <v>154</v>
      </c>
      <c r="AK29" s="87">
        <v>0</v>
      </c>
      <c r="AL29" s="87">
        <v>0</v>
      </c>
      <c r="AM29" s="87">
        <v>4</v>
      </c>
      <c r="AN29" s="87">
        <v>0</v>
      </c>
      <c r="AO29" s="87">
        <v>0</v>
      </c>
      <c r="AP29" s="87">
        <v>0</v>
      </c>
      <c r="AQ29" s="87">
        <v>0</v>
      </c>
      <c r="AR29" s="87">
        <v>11</v>
      </c>
      <c r="AS29" s="87">
        <v>139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48</v>
      </c>
      <c r="B30" s="96" t="s">
        <v>307</v>
      </c>
      <c r="C30" s="85" t="s">
        <v>308</v>
      </c>
      <c r="D30" s="87">
        <f>SUM(E30,+H30,+K30)</f>
        <v>630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630</v>
      </c>
      <c r="L30" s="87">
        <v>176</v>
      </c>
      <c r="M30" s="87">
        <v>454</v>
      </c>
      <c r="N30" s="87">
        <f>SUM(O30,+V30,+AC30)</f>
        <v>630</v>
      </c>
      <c r="O30" s="87">
        <f>SUM(P30:U30)</f>
        <v>176</v>
      </c>
      <c r="P30" s="87">
        <v>176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454</v>
      </c>
      <c r="W30" s="87">
        <v>454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31</v>
      </c>
      <c r="AG30" s="87">
        <v>31</v>
      </c>
      <c r="AH30" s="87">
        <v>0</v>
      </c>
      <c r="AI30" s="87">
        <v>0</v>
      </c>
      <c r="AJ30" s="87">
        <f>SUM(AK30:AS30)</f>
        <v>31</v>
      </c>
      <c r="AK30" s="87">
        <v>0</v>
      </c>
      <c r="AL30" s="87">
        <v>0</v>
      </c>
      <c r="AM30" s="87">
        <v>0</v>
      </c>
      <c r="AN30" s="87">
        <v>1</v>
      </c>
      <c r="AO30" s="87">
        <v>0</v>
      </c>
      <c r="AP30" s="87">
        <v>0</v>
      </c>
      <c r="AQ30" s="87">
        <v>0</v>
      </c>
      <c r="AR30" s="87">
        <v>2</v>
      </c>
      <c r="AS30" s="87">
        <v>28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48</v>
      </c>
      <c r="B31" s="96" t="s">
        <v>309</v>
      </c>
      <c r="C31" s="85" t="s">
        <v>310</v>
      </c>
      <c r="D31" s="87">
        <f>SUM(E31,+H31,+K31)</f>
        <v>4299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4299</v>
      </c>
      <c r="L31" s="87">
        <v>1156</v>
      </c>
      <c r="M31" s="87">
        <v>3143</v>
      </c>
      <c r="N31" s="87">
        <f>SUM(O31,+V31,+AC31)</f>
        <v>4299</v>
      </c>
      <c r="O31" s="87">
        <f>SUM(P31:U31)</f>
        <v>1156</v>
      </c>
      <c r="P31" s="87">
        <v>1156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3143</v>
      </c>
      <c r="W31" s="87">
        <v>3143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212</v>
      </c>
      <c r="AG31" s="87">
        <v>212</v>
      </c>
      <c r="AH31" s="87">
        <v>0</v>
      </c>
      <c r="AI31" s="87">
        <v>0</v>
      </c>
      <c r="AJ31" s="87">
        <f>SUM(AK31:AS31)</f>
        <v>212</v>
      </c>
      <c r="AK31" s="87">
        <v>0</v>
      </c>
      <c r="AL31" s="87">
        <v>0</v>
      </c>
      <c r="AM31" s="87">
        <v>6</v>
      </c>
      <c r="AN31" s="87">
        <v>0</v>
      </c>
      <c r="AO31" s="87">
        <v>0</v>
      </c>
      <c r="AP31" s="87">
        <v>0</v>
      </c>
      <c r="AQ31" s="87">
        <v>0</v>
      </c>
      <c r="AR31" s="87">
        <v>15</v>
      </c>
      <c r="AS31" s="87">
        <v>191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48</v>
      </c>
      <c r="B32" s="96" t="s">
        <v>311</v>
      </c>
      <c r="C32" s="85" t="s">
        <v>312</v>
      </c>
      <c r="D32" s="87">
        <f>SUM(E32,+H32,+K32)</f>
        <v>583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583</v>
      </c>
      <c r="L32" s="87">
        <v>191</v>
      </c>
      <c r="M32" s="87">
        <v>392</v>
      </c>
      <c r="N32" s="87">
        <f>SUM(O32,+V32,+AC32)</f>
        <v>583</v>
      </c>
      <c r="O32" s="87">
        <f>SUM(P32:U32)</f>
        <v>191</v>
      </c>
      <c r="P32" s="87">
        <v>191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392</v>
      </c>
      <c r="W32" s="87">
        <v>392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29</v>
      </c>
      <c r="AG32" s="87">
        <v>29</v>
      </c>
      <c r="AH32" s="87">
        <v>0</v>
      </c>
      <c r="AI32" s="87">
        <v>0</v>
      </c>
      <c r="AJ32" s="87">
        <f>SUM(AK32:AS32)</f>
        <v>29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0</v>
      </c>
      <c r="AR32" s="87">
        <v>2</v>
      </c>
      <c r="AS32" s="87">
        <v>26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48</v>
      </c>
      <c r="B33" s="96" t="s">
        <v>313</v>
      </c>
      <c r="C33" s="85" t="s">
        <v>314</v>
      </c>
      <c r="D33" s="87">
        <f>SUM(E33,+H33,+K33)</f>
        <v>1847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1847</v>
      </c>
      <c r="L33" s="87">
        <v>342</v>
      </c>
      <c r="M33" s="87">
        <v>1505</v>
      </c>
      <c r="N33" s="87">
        <f>SUM(O33,+V33,+AC33)</f>
        <v>1847</v>
      </c>
      <c r="O33" s="87">
        <f>SUM(P33:U33)</f>
        <v>342</v>
      </c>
      <c r="P33" s="87">
        <v>342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1505</v>
      </c>
      <c r="W33" s="87">
        <v>1505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91</v>
      </c>
      <c r="AG33" s="87">
        <v>91</v>
      </c>
      <c r="AH33" s="87">
        <v>0</v>
      </c>
      <c r="AI33" s="87">
        <v>0</v>
      </c>
      <c r="AJ33" s="87">
        <f>SUM(AK33:AS33)</f>
        <v>91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7</v>
      </c>
      <c r="AS33" s="87">
        <v>82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48</v>
      </c>
      <c r="B34" s="96" t="s">
        <v>315</v>
      </c>
      <c r="C34" s="85" t="s">
        <v>316</v>
      </c>
      <c r="D34" s="87">
        <f>SUM(E34,+H34,+K34)</f>
        <v>1584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1584</v>
      </c>
      <c r="L34" s="87">
        <v>457</v>
      </c>
      <c r="M34" s="87">
        <v>1127</v>
      </c>
      <c r="N34" s="87">
        <f>SUM(O34,+V34,+AC34)</f>
        <v>1584</v>
      </c>
      <c r="O34" s="87">
        <f>SUM(P34:U34)</f>
        <v>457</v>
      </c>
      <c r="P34" s="87">
        <v>457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1127</v>
      </c>
      <c r="W34" s="87">
        <v>1127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79</v>
      </c>
      <c r="AG34" s="87">
        <v>79</v>
      </c>
      <c r="AH34" s="87">
        <v>0</v>
      </c>
      <c r="AI34" s="87">
        <v>0</v>
      </c>
      <c r="AJ34" s="87">
        <f>SUM(AK34:AS34)</f>
        <v>79</v>
      </c>
      <c r="AK34" s="87">
        <v>0</v>
      </c>
      <c r="AL34" s="87">
        <v>0</v>
      </c>
      <c r="AM34" s="87">
        <v>2</v>
      </c>
      <c r="AN34" s="87">
        <v>0</v>
      </c>
      <c r="AO34" s="87">
        <v>0</v>
      </c>
      <c r="AP34" s="87">
        <v>0</v>
      </c>
      <c r="AQ34" s="87">
        <v>0</v>
      </c>
      <c r="AR34" s="87">
        <v>6</v>
      </c>
      <c r="AS34" s="87">
        <v>71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48</v>
      </c>
      <c r="B35" s="96" t="s">
        <v>317</v>
      </c>
      <c r="C35" s="85" t="s">
        <v>318</v>
      </c>
      <c r="D35" s="87">
        <f>SUM(E35,+H35,+K35)</f>
        <v>4005</v>
      </c>
      <c r="E35" s="87">
        <f>SUM(F35:G35)</f>
        <v>0</v>
      </c>
      <c r="F35" s="87">
        <v>0</v>
      </c>
      <c r="G35" s="87">
        <v>0</v>
      </c>
      <c r="H35" s="87">
        <f>SUM(I35:J35)</f>
        <v>863</v>
      </c>
      <c r="I35" s="87">
        <v>863</v>
      </c>
      <c r="J35" s="87">
        <v>0</v>
      </c>
      <c r="K35" s="87">
        <f>SUM(L35:M35)</f>
        <v>3142</v>
      </c>
      <c r="L35" s="87">
        <v>0</v>
      </c>
      <c r="M35" s="87">
        <v>3142</v>
      </c>
      <c r="N35" s="87">
        <f>SUM(O35,+V35,+AC35)</f>
        <v>4005</v>
      </c>
      <c r="O35" s="87">
        <f>SUM(P35:U35)</f>
        <v>863</v>
      </c>
      <c r="P35" s="87">
        <v>863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3142</v>
      </c>
      <c r="W35" s="87">
        <v>3142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196</v>
      </c>
      <c r="AG35" s="87">
        <v>196</v>
      </c>
      <c r="AH35" s="87">
        <v>0</v>
      </c>
      <c r="AI35" s="87">
        <v>0</v>
      </c>
      <c r="AJ35" s="87">
        <f>SUM(AK35:AS35)</f>
        <v>196</v>
      </c>
      <c r="AK35" s="87">
        <v>0</v>
      </c>
      <c r="AL35" s="87">
        <v>0</v>
      </c>
      <c r="AM35" s="87">
        <v>15</v>
      </c>
      <c r="AN35" s="87">
        <v>0</v>
      </c>
      <c r="AO35" s="87">
        <v>0</v>
      </c>
      <c r="AP35" s="87">
        <v>0</v>
      </c>
      <c r="AQ35" s="87">
        <v>0</v>
      </c>
      <c r="AR35" s="87">
        <v>181</v>
      </c>
      <c r="AS35" s="87">
        <v>0</v>
      </c>
      <c r="AT35" s="87">
        <f>SUM(AU35:AY35)</f>
        <v>2</v>
      </c>
      <c r="AU35" s="87">
        <v>0</v>
      </c>
      <c r="AV35" s="87">
        <v>0</v>
      </c>
      <c r="AW35" s="87">
        <v>2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48</v>
      </c>
      <c r="B36" s="96" t="s">
        <v>319</v>
      </c>
      <c r="C36" s="85" t="s">
        <v>320</v>
      </c>
      <c r="D36" s="87">
        <f>SUM(E36,+H36,+K36)</f>
        <v>5950</v>
      </c>
      <c r="E36" s="87">
        <f>SUM(F36:G36)</f>
        <v>0</v>
      </c>
      <c r="F36" s="87">
        <v>0</v>
      </c>
      <c r="G36" s="87">
        <v>0</v>
      </c>
      <c r="H36" s="87">
        <f>SUM(I36:J36)</f>
        <v>1768</v>
      </c>
      <c r="I36" s="87">
        <v>1768</v>
      </c>
      <c r="J36" s="87">
        <v>0</v>
      </c>
      <c r="K36" s="87">
        <f>SUM(L36:M36)</f>
        <v>4182</v>
      </c>
      <c r="L36" s="87">
        <v>0</v>
      </c>
      <c r="M36" s="87">
        <v>4182</v>
      </c>
      <c r="N36" s="87">
        <f>SUM(O36,+V36,+AC36)</f>
        <v>5950</v>
      </c>
      <c r="O36" s="87">
        <f>SUM(P36:U36)</f>
        <v>1768</v>
      </c>
      <c r="P36" s="87">
        <v>1768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4182</v>
      </c>
      <c r="W36" s="87">
        <v>4182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290</v>
      </c>
      <c r="AG36" s="87">
        <v>290</v>
      </c>
      <c r="AH36" s="87">
        <v>0</v>
      </c>
      <c r="AI36" s="87">
        <v>0</v>
      </c>
      <c r="AJ36" s="87">
        <f>SUM(AK36:AS36)</f>
        <v>290</v>
      </c>
      <c r="AK36" s="87">
        <v>0</v>
      </c>
      <c r="AL36" s="87">
        <v>0</v>
      </c>
      <c r="AM36" s="87">
        <v>22</v>
      </c>
      <c r="AN36" s="87">
        <v>0</v>
      </c>
      <c r="AO36" s="87">
        <v>0</v>
      </c>
      <c r="AP36" s="87">
        <v>0</v>
      </c>
      <c r="AQ36" s="87">
        <v>0</v>
      </c>
      <c r="AR36" s="87">
        <v>268</v>
      </c>
      <c r="AS36" s="87">
        <v>0</v>
      </c>
      <c r="AT36" s="87">
        <f>SUM(AU36:AY36)</f>
        <v>3</v>
      </c>
      <c r="AU36" s="87">
        <v>0</v>
      </c>
      <c r="AV36" s="87">
        <v>0</v>
      </c>
      <c r="AW36" s="87">
        <v>3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48</v>
      </c>
      <c r="B37" s="96" t="s">
        <v>321</v>
      </c>
      <c r="C37" s="85" t="s">
        <v>322</v>
      </c>
      <c r="D37" s="87">
        <f>SUM(E37,+H37,+K37)</f>
        <v>2250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2250</v>
      </c>
      <c r="L37" s="87">
        <v>1420</v>
      </c>
      <c r="M37" s="87">
        <v>830</v>
      </c>
      <c r="N37" s="87">
        <f>SUM(O37,+V37,+AC37)</f>
        <v>2250</v>
      </c>
      <c r="O37" s="87">
        <f>SUM(P37:U37)</f>
        <v>1420</v>
      </c>
      <c r="P37" s="87">
        <v>1420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830</v>
      </c>
      <c r="W37" s="87">
        <v>830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13</v>
      </c>
      <c r="AG37" s="87">
        <v>13</v>
      </c>
      <c r="AH37" s="87">
        <v>0</v>
      </c>
      <c r="AI37" s="87">
        <v>0</v>
      </c>
      <c r="AJ37" s="87">
        <f>SUM(AK37:AS37)</f>
        <v>13</v>
      </c>
      <c r="AK37" s="87">
        <v>0</v>
      </c>
      <c r="AL37" s="87">
        <v>0</v>
      </c>
      <c r="AM37" s="87">
        <v>13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1</v>
      </c>
      <c r="AU37" s="87">
        <v>0</v>
      </c>
      <c r="AV37" s="87">
        <v>0</v>
      </c>
      <c r="AW37" s="87">
        <v>1</v>
      </c>
      <c r="AX37" s="87">
        <v>0</v>
      </c>
      <c r="AY37" s="87">
        <v>0</v>
      </c>
      <c r="AZ37" s="87">
        <f>SUM(BA37:BC37)</f>
        <v>51</v>
      </c>
      <c r="BA37" s="87">
        <v>51</v>
      </c>
      <c r="BB37" s="87">
        <v>0</v>
      </c>
      <c r="BC37" s="87">
        <v>0</v>
      </c>
    </row>
    <row r="38" spans="1:55" ht="13.5" customHeight="1">
      <c r="A38" s="98" t="s">
        <v>48</v>
      </c>
      <c r="B38" s="96" t="s">
        <v>323</v>
      </c>
      <c r="C38" s="85" t="s">
        <v>324</v>
      </c>
      <c r="D38" s="87">
        <f>SUM(E38,+H38,+K38)</f>
        <v>3387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3387</v>
      </c>
      <c r="L38" s="87">
        <v>1113</v>
      </c>
      <c r="M38" s="87">
        <v>2274</v>
      </c>
      <c r="N38" s="87">
        <f>SUM(O38,+V38,+AC38)</f>
        <v>3387</v>
      </c>
      <c r="O38" s="87">
        <f>SUM(P38:U38)</f>
        <v>1113</v>
      </c>
      <c r="P38" s="87">
        <v>1113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2274</v>
      </c>
      <c r="W38" s="87">
        <v>2274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19</v>
      </c>
      <c r="AG38" s="87">
        <v>19</v>
      </c>
      <c r="AH38" s="87">
        <v>0</v>
      </c>
      <c r="AI38" s="87">
        <v>0</v>
      </c>
      <c r="AJ38" s="87">
        <f>SUM(AK38:AS38)</f>
        <v>19</v>
      </c>
      <c r="AK38" s="87">
        <v>0</v>
      </c>
      <c r="AL38" s="87">
        <v>0</v>
      </c>
      <c r="AM38" s="87">
        <v>19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2</v>
      </c>
      <c r="AU38" s="87">
        <v>0</v>
      </c>
      <c r="AV38" s="87">
        <v>0</v>
      </c>
      <c r="AW38" s="87">
        <v>2</v>
      </c>
      <c r="AX38" s="87">
        <v>0</v>
      </c>
      <c r="AY38" s="87">
        <v>0</v>
      </c>
      <c r="AZ38" s="87">
        <f>SUM(BA38:BC38)</f>
        <v>77</v>
      </c>
      <c r="BA38" s="87">
        <v>77</v>
      </c>
      <c r="BB38" s="87">
        <v>0</v>
      </c>
      <c r="BC38" s="87">
        <v>0</v>
      </c>
    </row>
    <row r="39" spans="1:55" ht="13.5" customHeight="1">
      <c r="A39" s="98" t="s">
        <v>48</v>
      </c>
      <c r="B39" s="96" t="s">
        <v>325</v>
      </c>
      <c r="C39" s="85" t="s">
        <v>326</v>
      </c>
      <c r="D39" s="87">
        <f>SUM(E39,+H39,+K39)</f>
        <v>3531</v>
      </c>
      <c r="E39" s="87">
        <f>SUM(F39:G39)</f>
        <v>503</v>
      </c>
      <c r="F39" s="87">
        <v>503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3028</v>
      </c>
      <c r="L39" s="87">
        <v>0</v>
      </c>
      <c r="M39" s="87">
        <v>3028</v>
      </c>
      <c r="N39" s="87">
        <f>SUM(O39,+V39,+AC39)</f>
        <v>3531</v>
      </c>
      <c r="O39" s="87">
        <f>SUM(P39:U39)</f>
        <v>503</v>
      </c>
      <c r="P39" s="87">
        <v>503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3028</v>
      </c>
      <c r="W39" s="87">
        <v>3028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20</v>
      </c>
      <c r="AG39" s="87">
        <v>20</v>
      </c>
      <c r="AH39" s="87">
        <v>0</v>
      </c>
      <c r="AI39" s="87">
        <v>0</v>
      </c>
      <c r="AJ39" s="87">
        <f>SUM(AK39:AS39)</f>
        <v>20</v>
      </c>
      <c r="AK39" s="87">
        <v>0</v>
      </c>
      <c r="AL39" s="87">
        <v>0</v>
      </c>
      <c r="AM39" s="87">
        <v>20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2</v>
      </c>
      <c r="AU39" s="87">
        <v>0</v>
      </c>
      <c r="AV39" s="87">
        <v>0</v>
      </c>
      <c r="AW39" s="87">
        <v>2</v>
      </c>
      <c r="AX39" s="87">
        <v>0</v>
      </c>
      <c r="AY39" s="87">
        <v>0</v>
      </c>
      <c r="AZ39" s="87">
        <f>SUM(BA39:BC39)</f>
        <v>80</v>
      </c>
      <c r="BA39" s="87">
        <v>80</v>
      </c>
      <c r="BB39" s="87">
        <v>0</v>
      </c>
      <c r="BC39" s="87">
        <v>0</v>
      </c>
    </row>
    <row r="40" spans="1:55" ht="13.5" customHeight="1">
      <c r="A40" s="98" t="s">
        <v>48</v>
      </c>
      <c r="B40" s="96" t="s">
        <v>327</v>
      </c>
      <c r="C40" s="85" t="s">
        <v>328</v>
      </c>
      <c r="D40" s="87">
        <f>SUM(E40,+H40,+K40)</f>
        <v>1735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1735</v>
      </c>
      <c r="L40" s="87">
        <v>132</v>
      </c>
      <c r="M40" s="87">
        <v>1603</v>
      </c>
      <c r="N40" s="87">
        <f>SUM(O40,+V40,+AC40)</f>
        <v>1735</v>
      </c>
      <c r="O40" s="87">
        <f>SUM(P40:U40)</f>
        <v>132</v>
      </c>
      <c r="P40" s="87">
        <v>132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1603</v>
      </c>
      <c r="W40" s="87">
        <v>1603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73</v>
      </c>
      <c r="AG40" s="87">
        <v>73</v>
      </c>
      <c r="AH40" s="87">
        <v>0</v>
      </c>
      <c r="AI40" s="87">
        <v>0</v>
      </c>
      <c r="AJ40" s="87">
        <f>SUM(AK40:AS40)</f>
        <v>73</v>
      </c>
      <c r="AK40" s="87">
        <v>0</v>
      </c>
      <c r="AL40" s="87">
        <v>0</v>
      </c>
      <c r="AM40" s="87">
        <v>73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9</v>
      </c>
      <c r="AU40" s="87">
        <v>0</v>
      </c>
      <c r="AV40" s="87">
        <v>0</v>
      </c>
      <c r="AW40" s="87">
        <v>9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48</v>
      </c>
      <c r="B41" s="96" t="s">
        <v>329</v>
      </c>
      <c r="C41" s="85" t="s">
        <v>330</v>
      </c>
      <c r="D41" s="87">
        <f>SUM(E41,+H41,+K41)</f>
        <v>1436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1436</v>
      </c>
      <c r="L41" s="87">
        <v>431</v>
      </c>
      <c r="M41" s="87">
        <v>1005</v>
      </c>
      <c r="N41" s="87">
        <f>SUM(O41,+V41,+AC41)</f>
        <v>1436</v>
      </c>
      <c r="O41" s="87">
        <f>SUM(P41:U41)</f>
        <v>431</v>
      </c>
      <c r="P41" s="87">
        <v>431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1005</v>
      </c>
      <c r="W41" s="87">
        <v>1005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18</v>
      </c>
      <c r="AG41" s="87">
        <v>18</v>
      </c>
      <c r="AH41" s="87">
        <v>0</v>
      </c>
      <c r="AI41" s="87">
        <v>0</v>
      </c>
      <c r="AJ41" s="87">
        <f>SUM(AK41:AS41)</f>
        <v>18</v>
      </c>
      <c r="AK41" s="87">
        <v>0</v>
      </c>
      <c r="AL41" s="87">
        <v>0</v>
      </c>
      <c r="AM41" s="87">
        <v>18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48</v>
      </c>
      <c r="B42" s="96" t="s">
        <v>331</v>
      </c>
      <c r="C42" s="85" t="s">
        <v>332</v>
      </c>
      <c r="D42" s="87">
        <f>SUM(E42,+H42,+K42)</f>
        <v>2327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2327</v>
      </c>
      <c r="L42" s="87">
        <v>991</v>
      </c>
      <c r="M42" s="87">
        <v>1336</v>
      </c>
      <c r="N42" s="87">
        <f>SUM(O42,+V42,+AC42)</f>
        <v>2327</v>
      </c>
      <c r="O42" s="87">
        <f>SUM(P42:U42)</f>
        <v>991</v>
      </c>
      <c r="P42" s="87">
        <v>991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1336</v>
      </c>
      <c r="W42" s="87">
        <v>1336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29</v>
      </c>
      <c r="AG42" s="87">
        <v>29</v>
      </c>
      <c r="AH42" s="87">
        <v>0</v>
      </c>
      <c r="AI42" s="87">
        <v>0</v>
      </c>
      <c r="AJ42" s="87">
        <f>SUM(AK42:AS42)</f>
        <v>29</v>
      </c>
      <c r="AK42" s="87">
        <v>0</v>
      </c>
      <c r="AL42" s="87">
        <v>0</v>
      </c>
      <c r="AM42" s="87">
        <v>29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06000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06201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06202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06203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06204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06205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06206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06207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06208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06209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06210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06211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06212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06213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06301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06302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06321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06322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06323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06324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06341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06361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06362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06363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06364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06365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06366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06367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06381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06382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06401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06402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06403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06426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06428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06461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2024-01-29T05:27:28Z</dcterms:modified>
</cp:coreProperties>
</file>