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04宮城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N10" i="2" s="1"/>
  <c r="AC11" i="2"/>
  <c r="AC12" i="2"/>
  <c r="N12" i="2" s="1"/>
  <c r="AC13" i="2"/>
  <c r="AC14" i="2"/>
  <c r="AC15" i="2"/>
  <c r="AC16" i="2"/>
  <c r="N16" i="2" s="1"/>
  <c r="AC17" i="2"/>
  <c r="AC18" i="2"/>
  <c r="N18" i="2" s="1"/>
  <c r="AC19" i="2"/>
  <c r="AC20" i="2"/>
  <c r="AC21" i="2"/>
  <c r="AC22" i="2"/>
  <c r="N22" i="2" s="1"/>
  <c r="AC23" i="2"/>
  <c r="AC24" i="2"/>
  <c r="N24" i="2" s="1"/>
  <c r="AC25" i="2"/>
  <c r="AC26" i="2"/>
  <c r="AC27" i="2"/>
  <c r="AC28" i="2"/>
  <c r="N28" i="2" s="1"/>
  <c r="AC29" i="2"/>
  <c r="AC30" i="2"/>
  <c r="N30" i="2" s="1"/>
  <c r="AC31" i="2"/>
  <c r="AC32" i="2"/>
  <c r="AC33" i="2"/>
  <c r="AC34" i="2"/>
  <c r="N34" i="2" s="1"/>
  <c r="AC35" i="2"/>
  <c r="AC36" i="2"/>
  <c r="N36" i="2" s="1"/>
  <c r="AC37" i="2"/>
  <c r="AC38" i="2"/>
  <c r="AC39" i="2"/>
  <c r="AC40" i="2"/>
  <c r="N40" i="2" s="1"/>
  <c r="AC41" i="2"/>
  <c r="AC42" i="2"/>
  <c r="N42" i="2" s="1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9" i="2"/>
  <c r="N13" i="2"/>
  <c r="N15" i="2"/>
  <c r="N19" i="2"/>
  <c r="N21" i="2"/>
  <c r="N25" i="2"/>
  <c r="N27" i="2"/>
  <c r="N31" i="2"/>
  <c r="N33" i="2"/>
  <c r="N37" i="2"/>
  <c r="N39" i="2"/>
  <c r="K8" i="2"/>
  <c r="D8" i="2" s="1"/>
  <c r="K9" i="2"/>
  <c r="K10" i="2"/>
  <c r="D10" i="2" s="1"/>
  <c r="K11" i="2"/>
  <c r="K12" i="2"/>
  <c r="K13" i="2"/>
  <c r="K14" i="2"/>
  <c r="D14" i="2" s="1"/>
  <c r="K15" i="2"/>
  <c r="K16" i="2"/>
  <c r="D16" i="2" s="1"/>
  <c r="K17" i="2"/>
  <c r="K18" i="2"/>
  <c r="K19" i="2"/>
  <c r="K20" i="2"/>
  <c r="D20" i="2" s="1"/>
  <c r="K21" i="2"/>
  <c r="K22" i="2"/>
  <c r="D22" i="2" s="1"/>
  <c r="K23" i="2"/>
  <c r="K24" i="2"/>
  <c r="K25" i="2"/>
  <c r="K26" i="2"/>
  <c r="D26" i="2" s="1"/>
  <c r="K27" i="2"/>
  <c r="K28" i="2"/>
  <c r="D28" i="2" s="1"/>
  <c r="K29" i="2"/>
  <c r="K30" i="2"/>
  <c r="K31" i="2"/>
  <c r="K32" i="2"/>
  <c r="D32" i="2" s="1"/>
  <c r="K33" i="2"/>
  <c r="K34" i="2"/>
  <c r="D34" i="2" s="1"/>
  <c r="K35" i="2"/>
  <c r="K36" i="2"/>
  <c r="K37" i="2"/>
  <c r="K38" i="2"/>
  <c r="D38" i="2" s="1"/>
  <c r="K39" i="2"/>
  <c r="K40" i="2"/>
  <c r="D40" i="2" s="1"/>
  <c r="K41" i="2"/>
  <c r="K42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11" i="2"/>
  <c r="D13" i="2"/>
  <c r="D17" i="2"/>
  <c r="D19" i="2"/>
  <c r="D23" i="2"/>
  <c r="D25" i="2"/>
  <c r="D29" i="2"/>
  <c r="D31" i="2"/>
  <c r="D35" i="2"/>
  <c r="D37" i="2"/>
  <c r="D41" i="2"/>
  <c r="T12" i="1"/>
  <c r="T18" i="1"/>
  <c r="T24" i="1"/>
  <c r="T30" i="1"/>
  <c r="T36" i="1"/>
  <c r="T42" i="1"/>
  <c r="P8" i="1"/>
  <c r="P9" i="1"/>
  <c r="P10" i="1"/>
  <c r="I10" i="1" s="1"/>
  <c r="D10" i="1" s="1"/>
  <c r="P11" i="1"/>
  <c r="P12" i="1"/>
  <c r="P13" i="1"/>
  <c r="I13" i="1" s="1"/>
  <c r="D13" i="1" s="1"/>
  <c r="P14" i="1"/>
  <c r="P15" i="1"/>
  <c r="P16" i="1"/>
  <c r="I16" i="1" s="1"/>
  <c r="D16" i="1" s="1"/>
  <c r="P17" i="1"/>
  <c r="P18" i="1"/>
  <c r="P19" i="1"/>
  <c r="I19" i="1" s="1"/>
  <c r="D19" i="1" s="1"/>
  <c r="P20" i="1"/>
  <c r="P21" i="1"/>
  <c r="P22" i="1"/>
  <c r="I22" i="1" s="1"/>
  <c r="D22" i="1" s="1"/>
  <c r="P23" i="1"/>
  <c r="P24" i="1"/>
  <c r="P25" i="1"/>
  <c r="I25" i="1" s="1"/>
  <c r="D25" i="1" s="1"/>
  <c r="P26" i="1"/>
  <c r="P27" i="1"/>
  <c r="P28" i="1"/>
  <c r="I28" i="1" s="1"/>
  <c r="D28" i="1" s="1"/>
  <c r="P29" i="1"/>
  <c r="P30" i="1"/>
  <c r="P31" i="1"/>
  <c r="I31" i="1" s="1"/>
  <c r="D31" i="1" s="1"/>
  <c r="P32" i="1"/>
  <c r="P33" i="1"/>
  <c r="P34" i="1"/>
  <c r="I34" i="1" s="1"/>
  <c r="D34" i="1" s="1"/>
  <c r="P35" i="1"/>
  <c r="P36" i="1"/>
  <c r="P37" i="1"/>
  <c r="I37" i="1" s="1"/>
  <c r="D37" i="1" s="1"/>
  <c r="P38" i="1"/>
  <c r="P39" i="1"/>
  <c r="P40" i="1"/>
  <c r="I40" i="1" s="1"/>
  <c r="D40" i="1" s="1"/>
  <c r="P41" i="1"/>
  <c r="P42" i="1"/>
  <c r="I8" i="1"/>
  <c r="I9" i="1"/>
  <c r="D9" i="1" s="1"/>
  <c r="I11" i="1"/>
  <c r="D11" i="1" s="1"/>
  <c r="I12" i="1"/>
  <c r="I14" i="1"/>
  <c r="I15" i="1"/>
  <c r="D15" i="1" s="1"/>
  <c r="I17" i="1"/>
  <c r="D17" i="1" s="1"/>
  <c r="I18" i="1"/>
  <c r="I20" i="1"/>
  <c r="I21" i="1"/>
  <c r="D21" i="1" s="1"/>
  <c r="I23" i="1"/>
  <c r="D23" i="1" s="1"/>
  <c r="I24" i="1"/>
  <c r="I26" i="1"/>
  <c r="I27" i="1"/>
  <c r="D27" i="1" s="1"/>
  <c r="I29" i="1"/>
  <c r="D29" i="1" s="1"/>
  <c r="I30" i="1"/>
  <c r="I32" i="1"/>
  <c r="I33" i="1"/>
  <c r="D33" i="1" s="1"/>
  <c r="I35" i="1"/>
  <c r="D35" i="1" s="1"/>
  <c r="I36" i="1"/>
  <c r="I38" i="1"/>
  <c r="I39" i="1"/>
  <c r="D39" i="1" s="1"/>
  <c r="I41" i="1"/>
  <c r="D41" i="1" s="1"/>
  <c r="I42" i="1"/>
  <c r="F12" i="1"/>
  <c r="F18" i="1"/>
  <c r="F24" i="1"/>
  <c r="F30" i="1"/>
  <c r="F36" i="1"/>
  <c r="F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T8" i="1" s="1"/>
  <c r="D12" i="1"/>
  <c r="L12" i="1" s="1"/>
  <c r="D14" i="1"/>
  <c r="T14" i="1" s="1"/>
  <c r="D18" i="1"/>
  <c r="J18" i="1" s="1"/>
  <c r="D20" i="1"/>
  <c r="T20" i="1" s="1"/>
  <c r="D24" i="1"/>
  <c r="L24" i="1" s="1"/>
  <c r="D26" i="1"/>
  <c r="T26" i="1" s="1"/>
  <c r="D30" i="1"/>
  <c r="L30" i="1" s="1"/>
  <c r="D32" i="1"/>
  <c r="T32" i="1" s="1"/>
  <c r="D36" i="1"/>
  <c r="J36" i="1" s="1"/>
  <c r="D38" i="1"/>
  <c r="T38" i="1" s="1"/>
  <c r="D42" i="1"/>
  <c r="L42" i="1" s="1"/>
  <c r="L11" i="1" l="1"/>
  <c r="N11" i="1"/>
  <c r="T11" i="1"/>
  <c r="F11" i="1"/>
  <c r="J11" i="1"/>
  <c r="L35" i="1"/>
  <c r="N35" i="1"/>
  <c r="T35" i="1"/>
  <c r="F35" i="1"/>
  <c r="J35" i="1"/>
  <c r="N17" i="1"/>
  <c r="T17" i="1"/>
  <c r="F17" i="1"/>
  <c r="J17" i="1"/>
  <c r="L17" i="1"/>
  <c r="J37" i="1"/>
  <c r="L37" i="1"/>
  <c r="N37" i="1"/>
  <c r="T37" i="1"/>
  <c r="F37" i="1"/>
  <c r="J31" i="1"/>
  <c r="L31" i="1"/>
  <c r="N31" i="1"/>
  <c r="T31" i="1"/>
  <c r="F31" i="1"/>
  <c r="J25" i="1"/>
  <c r="L25" i="1"/>
  <c r="N25" i="1"/>
  <c r="T25" i="1"/>
  <c r="F25" i="1"/>
  <c r="J19" i="1"/>
  <c r="L19" i="1"/>
  <c r="N19" i="1"/>
  <c r="T19" i="1"/>
  <c r="F19" i="1"/>
  <c r="J13" i="1"/>
  <c r="L13" i="1"/>
  <c r="N13" i="1"/>
  <c r="T13" i="1"/>
  <c r="F13" i="1"/>
  <c r="L15" i="1"/>
  <c r="T15" i="1"/>
  <c r="F15" i="1"/>
  <c r="J15" i="1"/>
  <c r="N15" i="1"/>
  <c r="N41" i="1"/>
  <c r="T41" i="1"/>
  <c r="F41" i="1"/>
  <c r="J41" i="1"/>
  <c r="L41" i="1"/>
  <c r="L23" i="1"/>
  <c r="N23" i="1"/>
  <c r="T23" i="1"/>
  <c r="F23" i="1"/>
  <c r="J23" i="1"/>
  <c r="T39" i="1"/>
  <c r="F39" i="1"/>
  <c r="L39" i="1"/>
  <c r="J39" i="1"/>
  <c r="N39" i="1"/>
  <c r="T21" i="1"/>
  <c r="F21" i="1"/>
  <c r="J21" i="1"/>
  <c r="N21" i="1"/>
  <c r="L21" i="1"/>
  <c r="N40" i="1"/>
  <c r="J40" i="1"/>
  <c r="T40" i="1"/>
  <c r="F40" i="1"/>
  <c r="L40" i="1"/>
  <c r="N34" i="1"/>
  <c r="T34" i="1"/>
  <c r="F34" i="1"/>
  <c r="J34" i="1"/>
  <c r="L34" i="1"/>
  <c r="N28" i="1"/>
  <c r="T28" i="1"/>
  <c r="F28" i="1"/>
  <c r="J28" i="1"/>
  <c r="L28" i="1"/>
  <c r="J22" i="1"/>
  <c r="T22" i="1"/>
  <c r="F22" i="1"/>
  <c r="L22" i="1"/>
  <c r="N22" i="1"/>
  <c r="N16" i="1"/>
  <c r="T16" i="1"/>
  <c r="F16" i="1"/>
  <c r="L16" i="1"/>
  <c r="J16" i="1"/>
  <c r="N10" i="1"/>
  <c r="J10" i="1"/>
  <c r="T10" i="1"/>
  <c r="F10" i="1"/>
  <c r="L10" i="1"/>
  <c r="T33" i="1"/>
  <c r="F33" i="1"/>
  <c r="L33" i="1"/>
  <c r="J33" i="1"/>
  <c r="N33" i="1"/>
  <c r="N29" i="1"/>
  <c r="T29" i="1"/>
  <c r="F29" i="1"/>
  <c r="J29" i="1"/>
  <c r="L29" i="1"/>
  <c r="T27" i="1"/>
  <c r="F27" i="1"/>
  <c r="J27" i="1"/>
  <c r="L27" i="1"/>
  <c r="N27" i="1"/>
  <c r="T9" i="1"/>
  <c r="F9" i="1"/>
  <c r="L9" i="1"/>
  <c r="J9" i="1"/>
  <c r="N9" i="1"/>
  <c r="N32" i="1"/>
  <c r="F38" i="1"/>
  <c r="F26" i="1"/>
  <c r="F20" i="1"/>
  <c r="F8" i="1"/>
  <c r="J42" i="1"/>
  <c r="J30" i="1"/>
  <c r="J24" i="1"/>
  <c r="J12" i="1"/>
  <c r="N26" i="1"/>
  <c r="L38" i="1"/>
  <c r="L32" i="1"/>
  <c r="L26" i="1"/>
  <c r="L20" i="1"/>
  <c r="L14" i="1"/>
  <c r="L8" i="1"/>
  <c r="N20" i="1"/>
  <c r="J38" i="1"/>
  <c r="J32" i="1"/>
  <c r="J26" i="1"/>
  <c r="J20" i="1"/>
  <c r="J14" i="1"/>
  <c r="J8" i="1"/>
  <c r="N42" i="1"/>
  <c r="N36" i="1"/>
  <c r="N30" i="1"/>
  <c r="N24" i="1"/>
  <c r="N18" i="1"/>
  <c r="N12" i="1"/>
  <c r="N38" i="1"/>
  <c r="N14" i="1"/>
  <c r="L36" i="1"/>
  <c r="L18" i="1"/>
  <c r="N8" i="1"/>
  <c r="F32" i="1"/>
  <c r="F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<sst xmlns="http://schemas.openxmlformats.org/spreadsheetml/2006/main" count="809" uniqueCount="332">
  <si>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</si>
  <si>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</si>
  <si>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</si>
  <si>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</si>
  <si>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</si>
  <si>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</si>
  <si>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</si>
  <si>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</si>
  <si>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</si>
  <si>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</si>
  <si>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</si>
  <si>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</si>
  <si>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</si>
  <si>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</si>
  <si>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</si>
  <si>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</si>
  <si>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</si>
  <si>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</si>
  <si>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</si>
  <si>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</si>
  <si>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</si>
  <si>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</si>
  <si>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</si>
  <si>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</si>
  <si>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</si>
  <si>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</si>
  <si>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</si>
  <si>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</si>
  <si>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</si>
  <si>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</si>
  <si>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</si>
  <si>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</si>
  <si>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</si>
  <si>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</si>
  <si>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</si>
  <si>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</si>
  <si>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</si>
  <si>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</si>
  <si>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</si>
  <si>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</si>
  <si>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</si>
  <si>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</si>
  <si>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</si>
  <si>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</si>
  <si>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</si>
  <si>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</si>
  <si>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</si>
  <si>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</si>
  <si>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</si>
  <si>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</si>
  <si>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</si>
  <si>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</si>
  <si>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</si>
  <si>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</si>
  <si>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</si>
  <si>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</si>
  <si>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</si>
  <si>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</si>
  <si>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</si>
  <si>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</si>
  <si>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</si>
  <si>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</si>
  <si>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</si>
  <si>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</si>
  <si>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</si>
  <si>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</si>
  <si>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</si>
  <si>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</si>
  <si>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</si>
  <si>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</si>
  <si>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</si>
  <si>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</si>
  <si>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</si>
  <si>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</si>
  <si>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</si>
  <si>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</si>
  <si>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</si>
  <si>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</si>
  <si>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</si>
  <si>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</si>
  <si>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</si>
  <si>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</si>
  <si>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</si>
  <si>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</si>
  <si>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</si>
  <si>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</si>
  <si>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</si>
  <si>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</si>
  <si>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</si>
  <si>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</si>
  <si>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</si>
  <si>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</si>
  <si>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</si>
  <si>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</si>
  <si>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</si>
  <si>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</si>
  <si>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</si>
  <si>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</si>
  <si>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</si>
  <si>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</si>
  <si>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</si>
  <si>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</si>
  <si>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</si>
  <si>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</si>
  <si>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</si>
  <si>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</si>
  <si>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</si>
  <si>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</si>
  <si>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</si>
  <si>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</si>
  <si>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</si>
  <si>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</si>
  <si>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</si>
  <si>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</si>
  <si>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</si>
  <si>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</si>
  <si>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</si>
  <si>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</si>
  <si>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</si>
  <si>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</si>
  <si>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</si>
  <si>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</si>
  <si>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</si>
  <si>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</si>
  <si>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</si>
  <si>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</si>
  <si>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</si>
  <si>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</si>
  <si>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</si>
  <si>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</si>
  <si>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</si>
  <si>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</si>
  <si>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</si>
  <si>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</si>
  <si>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</si>
  <si>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</si>
  <si>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</si>
  <si>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</si>
  <si>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</si>
  <si>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</si>
  <si>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</si>
  <si>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</si>
  <si>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</si>
  <si>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</si>
  <si>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</si>
  <si>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</si>
  <si>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</si>
  <si>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</si>
  <si>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</si>
  <si>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</si>
  <si>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</si>
  <si>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</si>
  <si>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</si>
  <si>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</si>
  <si>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</si>
  <si>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</si>
  <si>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</si>
  <si>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</si>
  <si>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</si>
  <si>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</si>
  <si>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</si>
  <si>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</si>
  <si>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</si>
  <si>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</si>
  <si>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</si>
  <si>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</si>
  <si>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</si>
  <si>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</si>
  <si>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</si>
  <si>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</si>
  <si>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</si>
  <si>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</si>
  <si>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</si>
  <si>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</si>
  <si>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</si>
  <si>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</si>
  <si>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</si>
  <si>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</si>
  <si>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</si>
  <si>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</si>
  <si>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</si>
  <si>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</si>
  <si>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</si>
  <si>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</si>
  <si>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</si>
  <si>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</si>
  <si>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</si>
  <si>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</si>
  <si>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</si>
  <si>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</si>
  <si>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</si>
  <si>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</si>
  <si>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</si>
  <si>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</si>
  <si>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</si>
  <si>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</si>
  <si>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</si>
  <si>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</si>
  <si>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</si>
  <si>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</si>
  <si>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</si>
  <si>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</si>
  <si>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</si>
  <si>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</si>
  <si>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</si>
  <si>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</si>
  <si>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</si>
  <si>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</si>
  <si>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</si>
  <si>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</si>
  <si>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</si>
  <si>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</si>
  <si>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</si>
  <si>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</si>
  <si>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</si>
  <si>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</si>
  <si>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</si>
  <si>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</si>
  <si>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</si>
  <si>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</si>
  <si>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</si>
  <si>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</si>
  <si>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</si>
  <si>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</si>
  <si>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</si>
  <si>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</si>
  <si>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</si>
  <si>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</si>
  <si>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</si>
  <si>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</si>
  <si>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</si>
  <si>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</si>
  <si>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</si>
  <si>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</si>
  <si>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</si>
  <si>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</si>
  <si>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</si>
  <si>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</si>
  <si>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</si>
  <si>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</si>
  <si>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</si>
  <si>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</si>
  <si>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</si>
  <si>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</si>
  <si>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</si>
  <si>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</si>
  <si>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</si>
  <si>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</si>
  <si>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</si>
  <si>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</si>
  <si>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</si>
  <si>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</si>
  <si>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</si>
  <si>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</si>
  <si>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</si>
  <si>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</si>
  <si>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</si>
  <si>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04000</t>
  </si>
  <si>
    <t>水洗化人口等（令和4年度実績）</t>
    <phoneticPr fontId="3"/>
  </si>
  <si>
    <t>し尿処理の状況（令和4年度実績）</t>
    <phoneticPr fontId="3"/>
  </si>
  <si>
    <t>04100</t>
  </si>
  <si>
    <t>仙台市</t>
  </si>
  <si>
    <t/>
  </si>
  <si>
    <t>○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</si>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</sst>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50</v>
      </c>
      <c r="B7" s="108" t="s">
        <v>257</v>
      </c>
      <c r="C7" s="92" t="s">
        <v>199</v>
      </c>
      <c r="D7" s="93">
        <f>+SUM(E7,+I7)</f>
        <v>2259368</v>
      </c>
      <c r="E7" s="93">
        <f>+SUM(G7+H7)</f>
        <v>182642</v>
      </c>
      <c r="F7" s="94">
        <f>IF(D7&gt;0,E7/D7*100,"-")</f>
        <v>8.0837650174739135</v>
      </c>
      <c r="G7" s="93">
        <f>SUM(G$8:G$207)</f>
        <v>182642</v>
      </c>
      <c r="H7" s="93">
        <f>SUM(H$8:H$207)</f>
        <v>0</v>
      </c>
      <c r="I7" s="93">
        <f>+SUM(K7,+M7,O7+P7)</f>
        <v>2076726</v>
      </c>
      <c r="J7" s="94">
        <f>IF(D7&gt;0,I7/D7*100,"-")</f>
        <v>91.916234982526092</v>
      </c>
      <c r="K7" s="93">
        <f>SUM(K$8:K$207)</f>
        <v>1813421</v>
      </c>
      <c r="L7" s="94">
        <f>IF(D7&gt;0,K7/D7*100,"-")</f>
        <v>80.262312292641127</v>
      </c>
      <c r="M7" s="93">
        <f>SUM(M$8:M$207)</f>
        <v>1636</v>
      </c>
      <c r="N7" s="94">
        <f>IF(D7&gt;0,M7/D7*100,"-")</f>
        <v>7.2409629595532904E-2</v>
      </c>
      <c r="O7" s="91">
        <f>SUM(O$8:O$207)</f>
        <v>33264</v>
      </c>
      <c r="P7" s="93">
        <f>SUM(Q7:S7)</f>
        <v>228405</v>
      </c>
      <c r="Q7" s="93">
        <f>SUM(Q$8:Q$207)</f>
        <v>70807</v>
      </c>
      <c r="R7" s="93">
        <f>SUM(R$8:R$207)</f>
        <v>153727</v>
      </c>
      <c r="S7" s="93">
        <f>SUM(S$8:S$207)</f>
        <v>3871</v>
      </c>
      <c r="T7" s="94">
        <f>IF(D7&gt;0,P7/D7*100,"-")</f>
        <v>10.10924293873331</v>
      </c>
      <c r="U7" s="93">
        <f>SUM(U$8:U$207)</f>
        <v>23641</v>
      </c>
      <c r="V7" s="95">
        <f t="shared" ref="V7:AC7" si="0">COUNTIF(V$8:V$207,"○")</f>
        <v>27</v>
      </c>
      <c r="W7" s="95">
        <f t="shared" si="0"/>
        <v>0</v>
      </c>
      <c r="X7" s="95">
        <f t="shared" si="0"/>
        <v>0</v>
      </c>
      <c r="Y7" s="95">
        <f t="shared" si="0"/>
        <v>8</v>
      </c>
      <c r="Z7" s="95">
        <f t="shared" si="0"/>
        <v>20</v>
      </c>
      <c r="AA7" s="95">
        <f t="shared" si="0"/>
        <v>1</v>
      </c>
      <c r="AB7" s="95">
        <f t="shared" si="0"/>
        <v>0</v>
      </c>
      <c r="AC7" s="95">
        <f t="shared" si="0"/>
        <v>14</v>
      </c>
    </row>
    <row r="8" spans="1:31" ht="13.5" customHeight="1">
      <c r="A8" s="85" t="s">
        <v>50</v>
      </c>
      <c r="B8" s="86" t="s">
        <v>260</v>
      </c>
      <c r="C8" s="85" t="s">
        <v>261</v>
      </c>
      <c r="D8" s="87">
        <f>+SUM(E8,+I8)</f>
        <v>1067981</v>
      </c>
      <c r="E8" s="87">
        <f>+SUM(G8+H8)</f>
        <v>6042</v>
      </c>
      <c r="F8" s="106">
        <f>IF(D8&gt;0,E8/D8*100,"-")</f>
        <v>0.5657404017487202</v>
      </c>
      <c r="G8" s="87">
        <v>6042</v>
      </c>
      <c r="H8" s="87">
        <v>0</v>
      </c>
      <c r="I8" s="87">
        <f>+SUM(K8,+M8,O8+P8)</f>
        <v>1061939</v>
      </c>
      <c r="J8" s="88">
        <f>IF(D8&gt;0,I8/D8*100,"-")</f>
        <v>99.434259598251288</v>
      </c>
      <c r="K8" s="87">
        <v>1051371</v>
      </c>
      <c r="L8" s="88">
        <f>IF(D8&gt;0,K8/D8*100,"-")</f>
        <v>98.444728885626247</v>
      </c>
      <c r="M8" s="87">
        <v>188</v>
      </c>
      <c r="N8" s="88">
        <f>IF(D8&gt;0,M8/D8*100,"-")</f>
        <v>1.7603309422171368E-2</v>
      </c>
      <c r="O8" s="87">
        <v>4980</v>
      </c>
      <c r="P8" s="87">
        <f>SUM(Q8:S8)</f>
        <v>5400</v>
      </c>
      <c r="Q8" s="87">
        <v>1790</v>
      </c>
      <c r="R8" s="87">
        <v>3610</v>
      </c>
      <c r="S8" s="87">
        <v>0</v>
      </c>
      <c r="T8" s="88">
        <f>IF(D8&gt;0,P8/D8*100,"-")</f>
        <v>0.50562697276449675</v>
      </c>
      <c r="U8" s="87">
        <v>14255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50</v>
      </c>
      <c r="B9" s="86" t="s">
        <v>264</v>
      </c>
      <c r="C9" s="85" t="s">
        <v>265</v>
      </c>
      <c r="D9" s="87">
        <f>+SUM(E9,+I9)</f>
        <v>137305</v>
      </c>
      <c r="E9" s="87">
        <f>+SUM(G9+H9)</f>
        <v>18299</v>
      </c>
      <c r="F9" s="106">
        <f>IF(D9&gt;0,E9/D9*100,"-")</f>
        <v>13.327264120024761</v>
      </c>
      <c r="G9" s="87">
        <v>18299</v>
      </c>
      <c r="H9" s="87">
        <v>0</v>
      </c>
      <c r="I9" s="87">
        <f>+SUM(K9,+M9,O9+P9)</f>
        <v>119006</v>
      </c>
      <c r="J9" s="88">
        <f>IF(D9&gt;0,I9/D9*100,"-")</f>
        <v>86.672735879975235</v>
      </c>
      <c r="K9" s="87">
        <v>83821</v>
      </c>
      <c r="L9" s="88">
        <f>IF(D9&gt;0,K9/D9*100,"-")</f>
        <v>61.047303448527003</v>
      </c>
      <c r="M9" s="87">
        <v>0</v>
      </c>
      <c r="N9" s="88">
        <f>IF(D9&gt;0,M9/D9*100,"-")</f>
        <v>0</v>
      </c>
      <c r="O9" s="87">
        <v>4111</v>
      </c>
      <c r="P9" s="87">
        <f>SUM(Q9:S9)</f>
        <v>31074</v>
      </c>
      <c r="Q9" s="87">
        <v>12624</v>
      </c>
      <c r="R9" s="87">
        <v>18450</v>
      </c>
      <c r="S9" s="87">
        <v>0</v>
      </c>
      <c r="T9" s="88">
        <f>IF(D9&gt;0,P9/D9*100,"-")</f>
        <v>22.631368122064018</v>
      </c>
      <c r="U9" s="87">
        <v>1403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50</v>
      </c>
      <c r="B10" s="86" t="s">
        <v>266</v>
      </c>
      <c r="C10" s="85" t="s">
        <v>267</v>
      </c>
      <c r="D10" s="87">
        <f>+SUM(E10,+I10)</f>
        <v>52661</v>
      </c>
      <c r="E10" s="87">
        <f>+SUM(G10+H10)</f>
        <v>1360</v>
      </c>
      <c r="F10" s="106">
        <f>IF(D10&gt;0,E10/D10*100,"-")</f>
        <v>2.5825563509997913</v>
      </c>
      <c r="G10" s="87">
        <v>1360</v>
      </c>
      <c r="H10" s="87">
        <v>0</v>
      </c>
      <c r="I10" s="87">
        <f>+SUM(K10,+M10,O10+P10)</f>
        <v>51301</v>
      </c>
      <c r="J10" s="88">
        <f>IF(D10&gt;0,I10/D10*100,"-")</f>
        <v>97.417443649000219</v>
      </c>
      <c r="K10" s="87">
        <v>50848</v>
      </c>
      <c r="L10" s="88">
        <f>IF(D10&gt;0,K10/D10*100,"-")</f>
        <v>96.557224511498077</v>
      </c>
      <c r="M10" s="87">
        <v>0</v>
      </c>
      <c r="N10" s="88">
        <f>IF(D10&gt;0,M10/D10*100,"-")</f>
        <v>0</v>
      </c>
      <c r="O10" s="87">
        <v>143</v>
      </c>
      <c r="P10" s="87">
        <f>SUM(Q10:S10)</f>
        <v>310</v>
      </c>
      <c r="Q10" s="87">
        <v>179</v>
      </c>
      <c r="R10" s="87">
        <v>131</v>
      </c>
      <c r="S10" s="87">
        <v>0</v>
      </c>
      <c r="T10" s="88">
        <f>IF(D10&gt;0,P10/D10*100,"-")</f>
        <v>0.58867093294848183</v>
      </c>
      <c r="U10" s="87">
        <v>580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50</v>
      </c>
      <c r="B11" s="86" t="s">
        <v>268</v>
      </c>
      <c r="C11" s="85" t="s">
        <v>269</v>
      </c>
      <c r="D11" s="87">
        <f>+SUM(E11,+I11)</f>
        <v>59239</v>
      </c>
      <c r="E11" s="87">
        <f>+SUM(G11+H11)</f>
        <v>26060</v>
      </c>
      <c r="F11" s="106">
        <f>IF(D11&gt;0,E11/D11*100,"-")</f>
        <v>43.991289522105369</v>
      </c>
      <c r="G11" s="87">
        <v>26060</v>
      </c>
      <c r="H11" s="87">
        <v>0</v>
      </c>
      <c r="I11" s="87">
        <f>+SUM(K11,+M11,O11+P11)</f>
        <v>33179</v>
      </c>
      <c r="J11" s="88">
        <f>IF(D11&gt;0,I11/D11*100,"-")</f>
        <v>56.008710477894631</v>
      </c>
      <c r="K11" s="87">
        <v>8948</v>
      </c>
      <c r="L11" s="88">
        <f>IF(D11&gt;0,K11/D11*100,"-")</f>
        <v>15.104913992471175</v>
      </c>
      <c r="M11" s="87">
        <v>0</v>
      </c>
      <c r="N11" s="88">
        <f>IF(D11&gt;0,M11/D11*100,"-")</f>
        <v>0</v>
      </c>
      <c r="O11" s="87">
        <v>785</v>
      </c>
      <c r="P11" s="87">
        <f>SUM(Q11:S11)</f>
        <v>23446</v>
      </c>
      <c r="Q11" s="87">
        <v>3743</v>
      </c>
      <c r="R11" s="87">
        <v>19703</v>
      </c>
      <c r="S11" s="87">
        <v>0</v>
      </c>
      <c r="T11" s="88">
        <f>IF(D11&gt;0,P11/D11*100,"-")</f>
        <v>39.578655953003931</v>
      </c>
      <c r="U11" s="87">
        <v>638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50</v>
      </c>
      <c r="B12" s="86" t="s">
        <v>270</v>
      </c>
      <c r="C12" s="85" t="s">
        <v>271</v>
      </c>
      <c r="D12" s="87">
        <f>+SUM(E12,+I12)</f>
        <v>32129</v>
      </c>
      <c r="E12" s="87">
        <f>+SUM(G12+H12)</f>
        <v>4514</v>
      </c>
      <c r="F12" s="106">
        <f>IF(D12&gt;0,E12/D12*100,"-")</f>
        <v>14.049612499610944</v>
      </c>
      <c r="G12" s="87">
        <v>4514</v>
      </c>
      <c r="H12" s="87">
        <v>0</v>
      </c>
      <c r="I12" s="87">
        <f>+SUM(K12,+M12,O12+P12)</f>
        <v>27615</v>
      </c>
      <c r="J12" s="88">
        <f>IF(D12&gt;0,I12/D12*100,"-")</f>
        <v>85.950387500389056</v>
      </c>
      <c r="K12" s="87">
        <v>19975</v>
      </c>
      <c r="L12" s="88">
        <f>IF(D12&gt;0,K12/D12*100,"-")</f>
        <v>62.171247159886711</v>
      </c>
      <c r="M12" s="87">
        <v>0</v>
      </c>
      <c r="N12" s="88">
        <f>IF(D12&gt;0,M12/D12*100,"-")</f>
        <v>0</v>
      </c>
      <c r="O12" s="87">
        <v>986</v>
      </c>
      <c r="P12" s="87">
        <f>SUM(Q12:S12)</f>
        <v>6654</v>
      </c>
      <c r="Q12" s="87">
        <v>443</v>
      </c>
      <c r="R12" s="87">
        <v>6211</v>
      </c>
      <c r="S12" s="87">
        <v>0</v>
      </c>
      <c r="T12" s="88">
        <f>IF(D12&gt;0,P12/D12*100,"-")</f>
        <v>20.710261757290922</v>
      </c>
      <c r="U12" s="87">
        <v>276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50</v>
      </c>
      <c r="B13" s="86" t="s">
        <v>272</v>
      </c>
      <c r="C13" s="85" t="s">
        <v>273</v>
      </c>
      <c r="D13" s="87">
        <f>+SUM(E13,+I13)</f>
        <v>79588</v>
      </c>
      <c r="E13" s="87">
        <f>+SUM(G13+H13)</f>
        <v>1743</v>
      </c>
      <c r="F13" s="106">
        <f>IF(D13&gt;0,E13/D13*100,"-")</f>
        <v>2.1900286475348043</v>
      </c>
      <c r="G13" s="87">
        <v>1743</v>
      </c>
      <c r="H13" s="87">
        <v>0</v>
      </c>
      <c r="I13" s="87">
        <f>+SUM(K13,+M13,O13+P13)</f>
        <v>77845</v>
      </c>
      <c r="J13" s="88">
        <f>IF(D13&gt;0,I13/D13*100,"-")</f>
        <v>97.809971352465197</v>
      </c>
      <c r="K13" s="87">
        <v>73300</v>
      </c>
      <c r="L13" s="88">
        <f>IF(D13&gt;0,K13/D13*100,"-")</f>
        <v>92.099311453988037</v>
      </c>
      <c r="M13" s="87">
        <v>0</v>
      </c>
      <c r="N13" s="88">
        <f>IF(D13&gt;0,M13/D13*100,"-")</f>
        <v>0</v>
      </c>
      <c r="O13" s="87">
        <v>826</v>
      </c>
      <c r="P13" s="87">
        <f>SUM(Q13:S13)</f>
        <v>3719</v>
      </c>
      <c r="Q13" s="87">
        <v>0</v>
      </c>
      <c r="R13" s="87">
        <v>3719</v>
      </c>
      <c r="S13" s="87">
        <v>0</v>
      </c>
      <c r="T13" s="88">
        <f>IF(D13&gt;0,P13/D13*100,"-")</f>
        <v>4.672814997235764</v>
      </c>
      <c r="U13" s="87">
        <v>460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50</v>
      </c>
      <c r="B14" s="86" t="s">
        <v>274</v>
      </c>
      <c r="C14" s="85" t="s">
        <v>275</v>
      </c>
      <c r="D14" s="87">
        <f>+SUM(E14,+I14)</f>
        <v>27088</v>
      </c>
      <c r="E14" s="87">
        <f>+SUM(G14+H14)</f>
        <v>3663</v>
      </c>
      <c r="F14" s="106">
        <f>IF(D14&gt;0,E14/D14*100,"-")</f>
        <v>13.522593030124039</v>
      </c>
      <c r="G14" s="87">
        <v>3663</v>
      </c>
      <c r="H14" s="87">
        <v>0</v>
      </c>
      <c r="I14" s="87">
        <f>+SUM(K14,+M14,O14+P14)</f>
        <v>23425</v>
      </c>
      <c r="J14" s="88">
        <f>IF(D14&gt;0,I14/D14*100,"-")</f>
        <v>86.477406969875958</v>
      </c>
      <c r="K14" s="87">
        <v>13732</v>
      </c>
      <c r="L14" s="88">
        <f>IF(D14&gt;0,K14/D14*100,"-")</f>
        <v>50.69403425871235</v>
      </c>
      <c r="M14" s="87">
        <v>0</v>
      </c>
      <c r="N14" s="88">
        <f>IF(D14&gt;0,M14/D14*100,"-")</f>
        <v>0</v>
      </c>
      <c r="O14" s="87">
        <v>1062</v>
      </c>
      <c r="P14" s="87">
        <f>SUM(Q14:S14)</f>
        <v>8631</v>
      </c>
      <c r="Q14" s="87">
        <v>3478</v>
      </c>
      <c r="R14" s="87">
        <v>5153</v>
      </c>
      <c r="S14" s="87">
        <v>0</v>
      </c>
      <c r="T14" s="88">
        <f>IF(D14&gt;0,P14/D14*100,"-")</f>
        <v>31.862817483756643</v>
      </c>
      <c r="U14" s="87">
        <v>263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50</v>
      </c>
      <c r="B15" s="86" t="s">
        <v>276</v>
      </c>
      <c r="C15" s="85" t="s">
        <v>277</v>
      </c>
      <c r="D15" s="87">
        <f>+SUM(E15,+I15)</f>
        <v>62066</v>
      </c>
      <c r="E15" s="87">
        <f>+SUM(G15+H15)</f>
        <v>682</v>
      </c>
      <c r="F15" s="106">
        <f>IF(D15&gt;0,E15/D15*100,"-")</f>
        <v>1.098830277446589</v>
      </c>
      <c r="G15" s="87">
        <v>682</v>
      </c>
      <c r="H15" s="87">
        <v>0</v>
      </c>
      <c r="I15" s="87">
        <f>+SUM(K15,+M15,O15+P15)</f>
        <v>61384</v>
      </c>
      <c r="J15" s="88">
        <f>IF(D15&gt;0,I15/D15*100,"-")</f>
        <v>98.901169722553405</v>
      </c>
      <c r="K15" s="87">
        <v>61233</v>
      </c>
      <c r="L15" s="88">
        <f>IF(D15&gt;0,K15/D15*100,"-")</f>
        <v>98.657880320948664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151</v>
      </c>
      <c r="Q15" s="87">
        <v>126</v>
      </c>
      <c r="R15" s="87">
        <v>25</v>
      </c>
      <c r="S15" s="87">
        <v>0</v>
      </c>
      <c r="T15" s="88">
        <f>IF(D15&gt;0,P15/D15*100,"-")</f>
        <v>0.24328940160474335</v>
      </c>
      <c r="U15" s="87">
        <v>398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50</v>
      </c>
      <c r="B16" s="86" t="s">
        <v>278</v>
      </c>
      <c r="C16" s="85" t="s">
        <v>279</v>
      </c>
      <c r="D16" s="87">
        <f>+SUM(E16,+I16)</f>
        <v>43725</v>
      </c>
      <c r="E16" s="87">
        <f>+SUM(G16+H16)</f>
        <v>1117</v>
      </c>
      <c r="F16" s="106">
        <f>IF(D16&gt;0,E16/D16*100,"-")</f>
        <v>2.5546026300743279</v>
      </c>
      <c r="G16" s="87">
        <v>1117</v>
      </c>
      <c r="H16" s="87">
        <v>0</v>
      </c>
      <c r="I16" s="87">
        <f>+SUM(K16,+M16,O16+P16)</f>
        <v>42608</v>
      </c>
      <c r="J16" s="88">
        <f>IF(D16&gt;0,I16/D16*100,"-")</f>
        <v>97.445397369925672</v>
      </c>
      <c r="K16" s="87">
        <v>39767</v>
      </c>
      <c r="L16" s="88">
        <f>IF(D16&gt;0,K16/D16*100,"-")</f>
        <v>90.947970268724987</v>
      </c>
      <c r="M16" s="87">
        <v>0</v>
      </c>
      <c r="N16" s="88">
        <f>IF(D16&gt;0,M16/D16*100,"-")</f>
        <v>0</v>
      </c>
      <c r="O16" s="87">
        <v>898</v>
      </c>
      <c r="P16" s="87">
        <f>SUM(Q16:S16)</f>
        <v>1943</v>
      </c>
      <c r="Q16" s="87">
        <v>326</v>
      </c>
      <c r="R16" s="87">
        <v>1617</v>
      </c>
      <c r="S16" s="87">
        <v>0</v>
      </c>
      <c r="T16" s="88">
        <f>IF(D16&gt;0,P16/D16*100,"-")</f>
        <v>4.4436821040594623</v>
      </c>
      <c r="U16" s="87">
        <v>456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50</v>
      </c>
      <c r="B17" s="86" t="s">
        <v>280</v>
      </c>
      <c r="C17" s="85" t="s">
        <v>281</v>
      </c>
      <c r="D17" s="87">
        <f>+SUM(E17,+I17)</f>
        <v>75120</v>
      </c>
      <c r="E17" s="87">
        <f>+SUM(G17+H17)</f>
        <v>16929</v>
      </c>
      <c r="F17" s="106">
        <f>IF(D17&gt;0,E17/D17*100,"-")</f>
        <v>22.535942492012779</v>
      </c>
      <c r="G17" s="87">
        <v>16929</v>
      </c>
      <c r="H17" s="87">
        <v>0</v>
      </c>
      <c r="I17" s="87">
        <f>+SUM(K17,+M17,O17+P17)</f>
        <v>58191</v>
      </c>
      <c r="J17" s="88">
        <f>IF(D17&gt;0,I17/D17*100,"-")</f>
        <v>77.464057507987221</v>
      </c>
      <c r="K17" s="87">
        <v>27835</v>
      </c>
      <c r="L17" s="88">
        <f>IF(D17&gt;0,K17/D17*100,"-")</f>
        <v>37.054046858359953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30356</v>
      </c>
      <c r="Q17" s="87">
        <v>30356</v>
      </c>
      <c r="R17" s="87">
        <v>0</v>
      </c>
      <c r="S17" s="87">
        <v>0</v>
      </c>
      <c r="T17" s="88">
        <f>IF(D17&gt;0,P17/D17*100,"-")</f>
        <v>40.410010649627267</v>
      </c>
      <c r="U17" s="87">
        <v>376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50</v>
      </c>
      <c r="B18" s="86" t="s">
        <v>282</v>
      </c>
      <c r="C18" s="85" t="s">
        <v>283</v>
      </c>
      <c r="D18" s="87">
        <f>+SUM(E18,+I18)</f>
        <v>63635</v>
      </c>
      <c r="E18" s="87">
        <f>+SUM(G18+H18)</f>
        <v>20143</v>
      </c>
      <c r="F18" s="106">
        <f>IF(D18&gt;0,E18/D18*100,"-")</f>
        <v>31.653964013514575</v>
      </c>
      <c r="G18" s="87">
        <v>20143</v>
      </c>
      <c r="H18" s="87">
        <v>0</v>
      </c>
      <c r="I18" s="87">
        <f>+SUM(K18,+M18,O18+P18)</f>
        <v>43492</v>
      </c>
      <c r="J18" s="88">
        <f>IF(D18&gt;0,I18/D18*100,"-")</f>
        <v>68.346035986485418</v>
      </c>
      <c r="K18" s="87">
        <v>22785</v>
      </c>
      <c r="L18" s="88">
        <f>IF(D18&gt;0,K18/D18*100,"-")</f>
        <v>35.805767266441421</v>
      </c>
      <c r="M18" s="87">
        <v>0</v>
      </c>
      <c r="N18" s="88">
        <f>IF(D18&gt;0,M18/D18*100,"-")</f>
        <v>0</v>
      </c>
      <c r="O18" s="87">
        <v>1854</v>
      </c>
      <c r="P18" s="87">
        <f>SUM(Q18:S18)</f>
        <v>18853</v>
      </c>
      <c r="Q18" s="87">
        <v>3416</v>
      </c>
      <c r="R18" s="87">
        <v>15437</v>
      </c>
      <c r="S18" s="87">
        <v>0</v>
      </c>
      <c r="T18" s="88">
        <f>IF(D18&gt;0,P18/D18*100,"-")</f>
        <v>29.626777716665359</v>
      </c>
      <c r="U18" s="87">
        <v>541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50</v>
      </c>
      <c r="B19" s="86" t="s">
        <v>284</v>
      </c>
      <c r="C19" s="85" t="s">
        <v>285</v>
      </c>
      <c r="D19" s="87">
        <f>+SUM(E19,+I19)</f>
        <v>38987</v>
      </c>
      <c r="E19" s="87">
        <f>+SUM(G19+H19)</f>
        <v>3173</v>
      </c>
      <c r="F19" s="106">
        <f>IF(D19&gt;0,E19/D19*100,"-")</f>
        <v>8.1386103059994355</v>
      </c>
      <c r="G19" s="87">
        <v>3173</v>
      </c>
      <c r="H19" s="87">
        <v>0</v>
      </c>
      <c r="I19" s="87">
        <f>+SUM(K19,+M19,O19+P19)</f>
        <v>35814</v>
      </c>
      <c r="J19" s="88">
        <f>IF(D19&gt;0,I19/D19*100,"-")</f>
        <v>91.861389694000565</v>
      </c>
      <c r="K19" s="87">
        <v>29792</v>
      </c>
      <c r="L19" s="88">
        <f>IF(D19&gt;0,K19/D19*100,"-")</f>
        <v>76.415215328186321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6022</v>
      </c>
      <c r="Q19" s="87">
        <v>1688</v>
      </c>
      <c r="R19" s="87">
        <v>4334</v>
      </c>
      <c r="S19" s="87">
        <v>0</v>
      </c>
      <c r="T19" s="88">
        <f>IF(D19&gt;0,P19/D19*100,"-")</f>
        <v>15.446174365814247</v>
      </c>
      <c r="U19" s="87">
        <v>136</v>
      </c>
      <c r="V19" s="85"/>
      <c r="W19" s="85"/>
      <c r="X19" s="85"/>
      <c r="Y19" s="85" t="s">
        <v>263</v>
      </c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50</v>
      </c>
      <c r="B20" s="86" t="s">
        <v>286</v>
      </c>
      <c r="C20" s="85" t="s">
        <v>287</v>
      </c>
      <c r="D20" s="87">
        <f>+SUM(E20,+I20)</f>
        <v>124776</v>
      </c>
      <c r="E20" s="87">
        <f>+SUM(G20+H20)</f>
        <v>37669</v>
      </c>
      <c r="F20" s="106">
        <f>IF(D20&gt;0,E20/D20*100,"-")</f>
        <v>30.18929922420978</v>
      </c>
      <c r="G20" s="87">
        <v>37669</v>
      </c>
      <c r="H20" s="87">
        <v>0</v>
      </c>
      <c r="I20" s="87">
        <f>+SUM(K20,+M20,O20+P20)</f>
        <v>87107</v>
      </c>
      <c r="J20" s="88">
        <f>IF(D20&gt;0,I20/D20*100,"-")</f>
        <v>69.81070077579021</v>
      </c>
      <c r="K20" s="87">
        <v>45834</v>
      </c>
      <c r="L20" s="88">
        <f>IF(D20&gt;0,K20/D20*100,"-")</f>
        <v>36.733025581842661</v>
      </c>
      <c r="M20" s="87">
        <v>242</v>
      </c>
      <c r="N20" s="88">
        <f>IF(D20&gt;0,M20/D20*100,"-")</f>
        <v>0.19394755401679811</v>
      </c>
      <c r="O20" s="87">
        <v>8105</v>
      </c>
      <c r="P20" s="87">
        <f>SUM(Q20:S20)</f>
        <v>32926</v>
      </c>
      <c r="Q20" s="87">
        <v>5121</v>
      </c>
      <c r="R20" s="87">
        <v>27805</v>
      </c>
      <c r="S20" s="87">
        <v>0</v>
      </c>
      <c r="T20" s="88">
        <f>IF(D20&gt;0,P20/D20*100,"-")</f>
        <v>26.388087452715265</v>
      </c>
      <c r="U20" s="87">
        <v>833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50</v>
      </c>
      <c r="B21" s="86" t="s">
        <v>288</v>
      </c>
      <c r="C21" s="85" t="s">
        <v>289</v>
      </c>
      <c r="D21" s="87">
        <f>+SUM(E21,+I21)</f>
        <v>52315</v>
      </c>
      <c r="E21" s="87">
        <f>+SUM(G21+H21)</f>
        <v>262</v>
      </c>
      <c r="F21" s="106">
        <f>IF(D21&gt;0,E21/D21*100,"-")</f>
        <v>0.50081238650482651</v>
      </c>
      <c r="G21" s="87">
        <v>262</v>
      </c>
      <c r="H21" s="87">
        <v>0</v>
      </c>
      <c r="I21" s="87">
        <f>+SUM(K21,+M21,O21+P21)</f>
        <v>52053</v>
      </c>
      <c r="J21" s="88">
        <f>IF(D21&gt;0,I21/D21*100,"-")</f>
        <v>99.499187613495181</v>
      </c>
      <c r="K21" s="87">
        <v>50684</v>
      </c>
      <c r="L21" s="88">
        <f>IF(D21&gt;0,K21/D21*100,"-")</f>
        <v>96.882347319124534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1369</v>
      </c>
      <c r="Q21" s="87">
        <v>69</v>
      </c>
      <c r="R21" s="87">
        <v>1300</v>
      </c>
      <c r="S21" s="87">
        <v>0</v>
      </c>
      <c r="T21" s="88">
        <f>IF(D21&gt;0,P21/D21*100,"-")</f>
        <v>2.6168402943706393</v>
      </c>
      <c r="U21" s="87">
        <v>240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50</v>
      </c>
      <c r="B22" s="86" t="s">
        <v>290</v>
      </c>
      <c r="C22" s="85" t="s">
        <v>291</v>
      </c>
      <c r="D22" s="87">
        <f>+SUM(E22,+I22)</f>
        <v>11175</v>
      </c>
      <c r="E22" s="87">
        <f>+SUM(G22+H22)</f>
        <v>2507</v>
      </c>
      <c r="F22" s="106">
        <f>IF(D22&gt;0,E22/D22*100,"-")</f>
        <v>22.434004474272932</v>
      </c>
      <c r="G22" s="87">
        <v>2507</v>
      </c>
      <c r="H22" s="87">
        <v>0</v>
      </c>
      <c r="I22" s="87">
        <f>+SUM(K22,+M22,O22+P22)</f>
        <v>8668</v>
      </c>
      <c r="J22" s="88">
        <f>IF(D22&gt;0,I22/D22*100,"-")</f>
        <v>77.565995525727075</v>
      </c>
      <c r="K22" s="87">
        <v>5149</v>
      </c>
      <c r="L22" s="88">
        <f>IF(D22&gt;0,K22/D22*100,"-")</f>
        <v>46.076062639821032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3519</v>
      </c>
      <c r="Q22" s="87">
        <v>364</v>
      </c>
      <c r="R22" s="87">
        <v>3155</v>
      </c>
      <c r="S22" s="87">
        <v>0</v>
      </c>
      <c r="T22" s="88">
        <f>IF(D22&gt;0,P22/D22*100,"-")</f>
        <v>31.48993288590604</v>
      </c>
      <c r="U22" s="87">
        <v>107</v>
      </c>
      <c r="V22" s="85"/>
      <c r="W22" s="85"/>
      <c r="X22" s="85"/>
      <c r="Y22" s="85" t="s">
        <v>263</v>
      </c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50</v>
      </c>
      <c r="B23" s="86" t="s">
        <v>292</v>
      </c>
      <c r="C23" s="85" t="s">
        <v>293</v>
      </c>
      <c r="D23" s="87">
        <f>+SUM(E23,+I23)</f>
        <v>1279</v>
      </c>
      <c r="E23" s="87">
        <f>+SUM(G23+H23)</f>
        <v>83</v>
      </c>
      <c r="F23" s="106">
        <f>IF(D23&gt;0,E23/D23*100,"-")</f>
        <v>6.4894448788115717</v>
      </c>
      <c r="G23" s="87">
        <v>83</v>
      </c>
      <c r="H23" s="87">
        <v>0</v>
      </c>
      <c r="I23" s="87">
        <f>+SUM(K23,+M23,O23+P23)</f>
        <v>1196</v>
      </c>
      <c r="J23" s="88">
        <f>IF(D23&gt;0,I23/D23*100,"-")</f>
        <v>93.510555121188432</v>
      </c>
      <c r="K23" s="87">
        <v>1084</v>
      </c>
      <c r="L23" s="88">
        <f>IF(D23&gt;0,K23/D23*100,"-")</f>
        <v>84.753713838936676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112</v>
      </c>
      <c r="Q23" s="87">
        <v>0</v>
      </c>
      <c r="R23" s="87">
        <v>112</v>
      </c>
      <c r="S23" s="87">
        <v>0</v>
      </c>
      <c r="T23" s="88">
        <f>IF(D23&gt;0,P23/D23*100,"-")</f>
        <v>8.7568412822517594</v>
      </c>
      <c r="U23" s="87">
        <v>48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50</v>
      </c>
      <c r="B24" s="86" t="s">
        <v>294</v>
      </c>
      <c r="C24" s="85" t="s">
        <v>295</v>
      </c>
      <c r="D24" s="87">
        <f>+SUM(E24,+I24)</f>
        <v>23592</v>
      </c>
      <c r="E24" s="87">
        <f>+SUM(G24+H24)</f>
        <v>815</v>
      </c>
      <c r="F24" s="106">
        <f>IF(D24&gt;0,E24/D24*100,"-")</f>
        <v>3.4545608680908781</v>
      </c>
      <c r="G24" s="87">
        <v>815</v>
      </c>
      <c r="H24" s="87">
        <v>0</v>
      </c>
      <c r="I24" s="87">
        <f>+SUM(K24,+M24,O24+P24)</f>
        <v>22777</v>
      </c>
      <c r="J24" s="88">
        <f>IF(D24&gt;0,I24/D24*100,"-")</f>
        <v>96.54543913190912</v>
      </c>
      <c r="K24" s="87">
        <v>21585</v>
      </c>
      <c r="L24" s="88">
        <f>IF(D24&gt;0,K24/D24*100,"-")</f>
        <v>91.492878942014244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1192</v>
      </c>
      <c r="Q24" s="87">
        <v>481</v>
      </c>
      <c r="R24" s="87">
        <v>711</v>
      </c>
      <c r="S24" s="87">
        <v>0</v>
      </c>
      <c r="T24" s="88">
        <f>IF(D24&gt;0,P24/D24*100,"-")</f>
        <v>5.0525601898948791</v>
      </c>
      <c r="U24" s="87">
        <v>135</v>
      </c>
      <c r="V24" s="85" t="s">
        <v>263</v>
      </c>
      <c r="W24" s="85"/>
      <c r="X24" s="85"/>
      <c r="Y24" s="85"/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50</v>
      </c>
      <c r="B25" s="86" t="s">
        <v>296</v>
      </c>
      <c r="C25" s="85" t="s">
        <v>297</v>
      </c>
      <c r="D25" s="87">
        <f>+SUM(E25,+I25)</f>
        <v>10535</v>
      </c>
      <c r="E25" s="87">
        <f>+SUM(G25+H25)</f>
        <v>2206</v>
      </c>
      <c r="F25" s="106">
        <f>IF(D25&gt;0,E25/D25*100,"-")</f>
        <v>20.939724727100142</v>
      </c>
      <c r="G25" s="87">
        <v>2206</v>
      </c>
      <c r="H25" s="87">
        <v>0</v>
      </c>
      <c r="I25" s="87">
        <f>+SUM(K25,+M25,O25+P25)</f>
        <v>8329</v>
      </c>
      <c r="J25" s="88">
        <f>IF(D25&gt;0,I25/D25*100,"-")</f>
        <v>79.060275272899858</v>
      </c>
      <c r="K25" s="87">
        <v>5751</v>
      </c>
      <c r="L25" s="88">
        <f>IF(D25&gt;0,K25/D25*100,"-")</f>
        <v>54.58946369245372</v>
      </c>
      <c r="M25" s="87">
        <v>0</v>
      </c>
      <c r="N25" s="88">
        <f>IF(D25&gt;0,M25/D25*100,"-")</f>
        <v>0</v>
      </c>
      <c r="O25" s="87">
        <v>293</v>
      </c>
      <c r="P25" s="87">
        <f>SUM(Q25:S25)</f>
        <v>2285</v>
      </c>
      <c r="Q25" s="87">
        <v>250</v>
      </c>
      <c r="R25" s="87">
        <v>2035</v>
      </c>
      <c r="S25" s="87">
        <v>0</v>
      </c>
      <c r="T25" s="88">
        <f>IF(D25&gt;0,P25/D25*100,"-")</f>
        <v>21.689606074988134</v>
      </c>
      <c r="U25" s="87">
        <v>42</v>
      </c>
      <c r="V25" s="85" t="s">
        <v>263</v>
      </c>
      <c r="W25" s="85"/>
      <c r="X25" s="85"/>
      <c r="Y25" s="85"/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50</v>
      </c>
      <c r="B26" s="86" t="s">
        <v>298</v>
      </c>
      <c r="C26" s="85" t="s">
        <v>299</v>
      </c>
      <c r="D26" s="87">
        <f>+SUM(E26,+I26)</f>
        <v>37013</v>
      </c>
      <c r="E26" s="87">
        <f>+SUM(G26+H26)</f>
        <v>2631</v>
      </c>
      <c r="F26" s="106">
        <f>IF(D26&gt;0,E26/D26*100,"-")</f>
        <v>7.1083132953286681</v>
      </c>
      <c r="G26" s="87">
        <v>2631</v>
      </c>
      <c r="H26" s="87">
        <v>0</v>
      </c>
      <c r="I26" s="87">
        <f>+SUM(K26,+M26,O26+P26)</f>
        <v>34382</v>
      </c>
      <c r="J26" s="88">
        <f>IF(D26&gt;0,I26/D26*100,"-")</f>
        <v>92.891686704671329</v>
      </c>
      <c r="K26" s="87">
        <v>28003</v>
      </c>
      <c r="L26" s="88">
        <f>IF(D26&gt;0,K26/D26*100,"-")</f>
        <v>75.657201523788942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6379</v>
      </c>
      <c r="Q26" s="87">
        <v>739</v>
      </c>
      <c r="R26" s="87">
        <v>5640</v>
      </c>
      <c r="S26" s="87">
        <v>0</v>
      </c>
      <c r="T26" s="88">
        <f>IF(D26&gt;0,P26/D26*100,"-")</f>
        <v>17.234485180882391</v>
      </c>
      <c r="U26" s="87">
        <v>167</v>
      </c>
      <c r="V26" s="85" t="s">
        <v>263</v>
      </c>
      <c r="W26" s="85"/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50</v>
      </c>
      <c r="B27" s="86" t="s">
        <v>300</v>
      </c>
      <c r="C27" s="85" t="s">
        <v>301</v>
      </c>
      <c r="D27" s="87">
        <f>+SUM(E27,+I27)</f>
        <v>8156</v>
      </c>
      <c r="E27" s="87">
        <f>+SUM(G27+H27)</f>
        <v>830</v>
      </c>
      <c r="F27" s="106">
        <f>IF(D27&gt;0,E27/D27*100,"-")</f>
        <v>10.176557135850906</v>
      </c>
      <c r="G27" s="87">
        <v>830</v>
      </c>
      <c r="H27" s="87">
        <v>0</v>
      </c>
      <c r="I27" s="87">
        <f>+SUM(K27,+M27,O27+P27)</f>
        <v>7326</v>
      </c>
      <c r="J27" s="88">
        <f>IF(D27&gt;0,I27/D27*100,"-")</f>
        <v>89.823442864149101</v>
      </c>
      <c r="K27" s="87">
        <v>5180</v>
      </c>
      <c r="L27" s="88">
        <f>IF(D27&gt;0,K27/D27*100,"-")</f>
        <v>63.51152525747915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2146</v>
      </c>
      <c r="Q27" s="87">
        <v>87</v>
      </c>
      <c r="R27" s="87">
        <v>1823</v>
      </c>
      <c r="S27" s="87">
        <v>236</v>
      </c>
      <c r="T27" s="88">
        <f>IF(D27&gt;0,P27/D27*100,"-")</f>
        <v>26.311917606669937</v>
      </c>
      <c r="U27" s="87">
        <v>162</v>
      </c>
      <c r="V27" s="85" t="s">
        <v>263</v>
      </c>
      <c r="W27" s="85"/>
      <c r="X27" s="85"/>
      <c r="Y27" s="85"/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50</v>
      </c>
      <c r="B28" s="86" t="s">
        <v>302</v>
      </c>
      <c r="C28" s="85" t="s">
        <v>303</v>
      </c>
      <c r="D28" s="87">
        <f>+SUM(E28,+I28)</f>
        <v>12298</v>
      </c>
      <c r="E28" s="87">
        <f>+SUM(G28+H28)</f>
        <v>4145</v>
      </c>
      <c r="F28" s="106">
        <f>IF(D28&gt;0,E28/D28*100,"-")</f>
        <v>33.704667425597655</v>
      </c>
      <c r="G28" s="87">
        <v>4145</v>
      </c>
      <c r="H28" s="87">
        <v>0</v>
      </c>
      <c r="I28" s="87">
        <f>+SUM(K28,+M28,O28+P28)</f>
        <v>8153</v>
      </c>
      <c r="J28" s="88">
        <f>IF(D28&gt;0,I28/D28*100,"-")</f>
        <v>66.295332574402337</v>
      </c>
      <c r="K28" s="87">
        <v>3629</v>
      </c>
      <c r="L28" s="88">
        <f>IF(D28&gt;0,K28/D28*100,"-")</f>
        <v>29.508863229793462</v>
      </c>
      <c r="M28" s="87">
        <v>0</v>
      </c>
      <c r="N28" s="88">
        <f>IF(D28&gt;0,M28/D28*100,"-")</f>
        <v>0</v>
      </c>
      <c r="O28" s="87">
        <v>1419</v>
      </c>
      <c r="P28" s="87">
        <f>SUM(Q28:S28)</f>
        <v>3105</v>
      </c>
      <c r="Q28" s="87">
        <v>0</v>
      </c>
      <c r="R28" s="87">
        <v>3105</v>
      </c>
      <c r="S28" s="87">
        <v>0</v>
      </c>
      <c r="T28" s="88">
        <f>IF(D28&gt;0,P28/D28*100,"-")</f>
        <v>25.248007806147342</v>
      </c>
      <c r="U28" s="87">
        <v>153</v>
      </c>
      <c r="V28" s="85"/>
      <c r="W28" s="85"/>
      <c r="X28" s="85"/>
      <c r="Y28" s="85" t="s">
        <v>263</v>
      </c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50</v>
      </c>
      <c r="B29" s="86" t="s">
        <v>304</v>
      </c>
      <c r="C29" s="85" t="s">
        <v>305</v>
      </c>
      <c r="D29" s="87">
        <f>+SUM(E29,+I29)</f>
        <v>33348</v>
      </c>
      <c r="E29" s="87">
        <f>+SUM(G29+H29)</f>
        <v>0</v>
      </c>
      <c r="F29" s="106">
        <f>IF(D29&gt;0,E29/D29*100,"-")</f>
        <v>0</v>
      </c>
      <c r="G29" s="87">
        <v>0</v>
      </c>
      <c r="H29" s="87">
        <v>0</v>
      </c>
      <c r="I29" s="87">
        <f>+SUM(K29,+M29,O29+P29)</f>
        <v>33348</v>
      </c>
      <c r="J29" s="88">
        <f>IF(D29&gt;0,I29/D29*100,"-")</f>
        <v>100</v>
      </c>
      <c r="K29" s="87">
        <v>28245</v>
      </c>
      <c r="L29" s="88">
        <f>IF(D29&gt;0,K29/D29*100,"-")</f>
        <v>84.697732997481111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5103</v>
      </c>
      <c r="Q29" s="87">
        <v>719</v>
      </c>
      <c r="R29" s="87">
        <v>2889</v>
      </c>
      <c r="S29" s="87">
        <v>1495</v>
      </c>
      <c r="T29" s="88">
        <f>IF(D29&gt;0,P29/D29*100,"-")</f>
        <v>15.30226700251889</v>
      </c>
      <c r="U29" s="87">
        <v>181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50</v>
      </c>
      <c r="B30" s="86" t="s">
        <v>306</v>
      </c>
      <c r="C30" s="85" t="s">
        <v>307</v>
      </c>
      <c r="D30" s="87">
        <f>+SUM(E30,+I30)</f>
        <v>11678</v>
      </c>
      <c r="E30" s="87">
        <f>+SUM(G30+H30)</f>
        <v>1839</v>
      </c>
      <c r="F30" s="106">
        <f>IF(D30&gt;0,E30/D30*100,"-")</f>
        <v>15.747559513615345</v>
      </c>
      <c r="G30" s="87">
        <v>1839</v>
      </c>
      <c r="H30" s="87">
        <v>0</v>
      </c>
      <c r="I30" s="87">
        <f>+SUM(K30,+M30,O30+P30)</f>
        <v>9839</v>
      </c>
      <c r="J30" s="88">
        <f>IF(D30&gt;0,I30/D30*100,"-")</f>
        <v>84.252440486384643</v>
      </c>
      <c r="K30" s="87">
        <v>7130</v>
      </c>
      <c r="L30" s="88">
        <f>IF(D30&gt;0,K30/D30*100,"-")</f>
        <v>61.054975166980654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2709</v>
      </c>
      <c r="Q30" s="87">
        <v>569</v>
      </c>
      <c r="R30" s="87">
        <v>0</v>
      </c>
      <c r="S30" s="87">
        <v>2140</v>
      </c>
      <c r="T30" s="88">
        <f>IF(D30&gt;0,P30/D30*100,"-")</f>
        <v>23.197465319404007</v>
      </c>
      <c r="U30" s="87">
        <v>95</v>
      </c>
      <c r="V30" s="85" t="s">
        <v>263</v>
      </c>
      <c r="W30" s="85"/>
      <c r="X30" s="85"/>
      <c r="Y30" s="85"/>
      <c r="Z30" s="85"/>
      <c r="AA30" s="85"/>
      <c r="AB30" s="85"/>
      <c r="AC30" s="85" t="s">
        <v>263</v>
      </c>
      <c r="AD30" s="184" t="s">
        <v>262</v>
      </c>
    </row>
    <row r="31" spans="1:30" ht="13.5" customHeight="1">
      <c r="A31" s="85" t="s">
        <v>50</v>
      </c>
      <c r="B31" s="86" t="s">
        <v>308</v>
      </c>
      <c r="C31" s="85" t="s">
        <v>309</v>
      </c>
      <c r="D31" s="87">
        <f>+SUM(E31,+I31)</f>
        <v>13264</v>
      </c>
      <c r="E31" s="87">
        <f>+SUM(G31+H31)</f>
        <v>1463</v>
      </c>
      <c r="F31" s="106">
        <f>IF(D31&gt;0,E31/D31*100,"-")</f>
        <v>11.029855247285887</v>
      </c>
      <c r="G31" s="87">
        <v>1463</v>
      </c>
      <c r="H31" s="87">
        <v>0</v>
      </c>
      <c r="I31" s="87">
        <f>+SUM(K31,+M31,O31+P31)</f>
        <v>11801</v>
      </c>
      <c r="J31" s="88">
        <f>IF(D31&gt;0,I31/D31*100,"-")</f>
        <v>88.970144752714106</v>
      </c>
      <c r="K31" s="87">
        <v>9010</v>
      </c>
      <c r="L31" s="88">
        <f>IF(D31&gt;0,K31/D31*100,"-")</f>
        <v>67.928226779252114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2791</v>
      </c>
      <c r="Q31" s="87">
        <v>148</v>
      </c>
      <c r="R31" s="87">
        <v>2643</v>
      </c>
      <c r="S31" s="87">
        <v>0</v>
      </c>
      <c r="T31" s="88">
        <f>IF(D31&gt;0,P31/D31*100,"-")</f>
        <v>21.041917973462002</v>
      </c>
      <c r="U31" s="87">
        <v>86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50</v>
      </c>
      <c r="B32" s="86" t="s">
        <v>310</v>
      </c>
      <c r="C32" s="85" t="s">
        <v>311</v>
      </c>
      <c r="D32" s="87">
        <f>+SUM(E32,+I32)</f>
        <v>18055</v>
      </c>
      <c r="E32" s="87">
        <f>+SUM(G32+H32)</f>
        <v>243</v>
      </c>
      <c r="F32" s="106">
        <f>IF(D32&gt;0,E32/D32*100,"-")</f>
        <v>1.3458875657712543</v>
      </c>
      <c r="G32" s="87">
        <v>243</v>
      </c>
      <c r="H32" s="87">
        <v>0</v>
      </c>
      <c r="I32" s="87">
        <f>+SUM(K32,+M32,O32+P32)</f>
        <v>17812</v>
      </c>
      <c r="J32" s="88">
        <f>IF(D32&gt;0,I32/D32*100,"-")</f>
        <v>98.65411243422875</v>
      </c>
      <c r="K32" s="87">
        <v>17717</v>
      </c>
      <c r="L32" s="88">
        <f>IF(D32&gt;0,K32/D32*100,"-")</f>
        <v>98.127942398227646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95</v>
      </c>
      <c r="Q32" s="87">
        <v>42</v>
      </c>
      <c r="R32" s="87">
        <v>53</v>
      </c>
      <c r="S32" s="87">
        <v>0</v>
      </c>
      <c r="T32" s="88">
        <f>IF(D32&gt;0,P32/D32*100,"-")</f>
        <v>0.52617003600110779</v>
      </c>
      <c r="U32" s="87">
        <v>101</v>
      </c>
      <c r="V32" s="85" t="s">
        <v>263</v>
      </c>
      <c r="W32" s="85"/>
      <c r="X32" s="85"/>
      <c r="Y32" s="85"/>
      <c r="Z32" s="85"/>
      <c r="AA32" s="85" t="s">
        <v>263</v>
      </c>
      <c r="AB32" s="85"/>
      <c r="AC32" s="85"/>
      <c r="AD32" s="184" t="s">
        <v>262</v>
      </c>
    </row>
    <row r="33" spans="1:30" ht="13.5" customHeight="1">
      <c r="A33" s="85" t="s">
        <v>50</v>
      </c>
      <c r="B33" s="86" t="s">
        <v>312</v>
      </c>
      <c r="C33" s="85" t="s">
        <v>313</v>
      </c>
      <c r="D33" s="87">
        <f>+SUM(E33,+I33)</f>
        <v>35869</v>
      </c>
      <c r="E33" s="87">
        <f>+SUM(G33+H33)</f>
        <v>1195</v>
      </c>
      <c r="F33" s="106">
        <f>IF(D33&gt;0,E33/D33*100,"-")</f>
        <v>3.3315676489447714</v>
      </c>
      <c r="G33" s="87">
        <v>1195</v>
      </c>
      <c r="H33" s="87">
        <v>0</v>
      </c>
      <c r="I33" s="87">
        <f>+SUM(K33,+M33,O33+P33)</f>
        <v>34674</v>
      </c>
      <c r="J33" s="88">
        <f>IF(D33&gt;0,I33/D33*100,"-")</f>
        <v>96.66843235105523</v>
      </c>
      <c r="K33" s="87">
        <v>33487</v>
      </c>
      <c r="L33" s="88">
        <f>IF(D33&gt;0,K33/D33*100,"-")</f>
        <v>93.359168083860709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1187</v>
      </c>
      <c r="Q33" s="87">
        <v>240</v>
      </c>
      <c r="R33" s="87">
        <v>947</v>
      </c>
      <c r="S33" s="87">
        <v>0</v>
      </c>
      <c r="T33" s="88">
        <f>IF(D33&gt;0,P33/D33*100,"-")</f>
        <v>3.3092642671945138</v>
      </c>
      <c r="U33" s="87">
        <v>148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50</v>
      </c>
      <c r="B34" s="86" t="s">
        <v>314</v>
      </c>
      <c r="C34" s="85" t="s">
        <v>315</v>
      </c>
      <c r="D34" s="87">
        <f>+SUM(E34,+I34)</f>
        <v>28288</v>
      </c>
      <c r="E34" s="87">
        <f>+SUM(G34+H34)</f>
        <v>1956</v>
      </c>
      <c r="F34" s="106">
        <f>IF(D34&gt;0,E34/D34*100,"-")</f>
        <v>6.9145927601809962</v>
      </c>
      <c r="G34" s="87">
        <v>1956</v>
      </c>
      <c r="H34" s="87">
        <v>0</v>
      </c>
      <c r="I34" s="87">
        <f>+SUM(K34,+M34,O34+P34)</f>
        <v>26332</v>
      </c>
      <c r="J34" s="88">
        <f>IF(D34&gt;0,I34/D34*100,"-")</f>
        <v>93.085407239819006</v>
      </c>
      <c r="K34" s="87">
        <v>23547</v>
      </c>
      <c r="L34" s="88">
        <f>IF(D34&gt;0,K34/D34*100,"-")</f>
        <v>83.240243212669682</v>
      </c>
      <c r="M34" s="87">
        <v>0</v>
      </c>
      <c r="N34" s="88">
        <f>IF(D34&gt;0,M34/D34*100,"-")</f>
        <v>0</v>
      </c>
      <c r="O34" s="87">
        <v>741</v>
      </c>
      <c r="P34" s="87">
        <f>SUM(Q34:S34)</f>
        <v>2044</v>
      </c>
      <c r="Q34" s="87">
        <v>483</v>
      </c>
      <c r="R34" s="87">
        <v>1561</v>
      </c>
      <c r="S34" s="87">
        <v>0</v>
      </c>
      <c r="T34" s="88">
        <f>IF(D34&gt;0,P34/D34*100,"-")</f>
        <v>7.2256787330316739</v>
      </c>
      <c r="U34" s="87">
        <v>445</v>
      </c>
      <c r="V34" s="85"/>
      <c r="W34" s="85"/>
      <c r="X34" s="85"/>
      <c r="Y34" s="85" t="s">
        <v>263</v>
      </c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50</v>
      </c>
      <c r="B35" s="86" t="s">
        <v>316</v>
      </c>
      <c r="C35" s="85" t="s">
        <v>317</v>
      </c>
      <c r="D35" s="87">
        <f>+SUM(E35,+I35)</f>
        <v>7710</v>
      </c>
      <c r="E35" s="87">
        <f>+SUM(G35+H35)</f>
        <v>1652</v>
      </c>
      <c r="F35" s="106">
        <f>IF(D35&gt;0,E35/D35*100,"-")</f>
        <v>21.426718547341114</v>
      </c>
      <c r="G35" s="87">
        <v>1652</v>
      </c>
      <c r="H35" s="87">
        <v>0</v>
      </c>
      <c r="I35" s="87">
        <f>+SUM(K35,+M35,O35+P35)</f>
        <v>6058</v>
      </c>
      <c r="J35" s="88">
        <f>IF(D35&gt;0,I35/D35*100,"-")</f>
        <v>78.57328145265889</v>
      </c>
      <c r="K35" s="87">
        <v>3118</v>
      </c>
      <c r="L35" s="88">
        <f>IF(D35&gt;0,K35/D35*100,"-")</f>
        <v>40.440985732814525</v>
      </c>
      <c r="M35" s="87">
        <v>0</v>
      </c>
      <c r="N35" s="88">
        <f>IF(D35&gt;0,M35/D35*100,"-")</f>
        <v>0</v>
      </c>
      <c r="O35" s="87">
        <v>576</v>
      </c>
      <c r="P35" s="87">
        <f>SUM(Q35:S35)</f>
        <v>2364</v>
      </c>
      <c r="Q35" s="87">
        <v>271</v>
      </c>
      <c r="R35" s="87">
        <v>2093</v>
      </c>
      <c r="S35" s="87">
        <v>0</v>
      </c>
      <c r="T35" s="88">
        <f>IF(D35&gt;0,P35/D35*100,"-")</f>
        <v>30.661478599221791</v>
      </c>
      <c r="U35" s="87">
        <v>147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50</v>
      </c>
      <c r="B36" s="86" t="s">
        <v>318</v>
      </c>
      <c r="C36" s="85" t="s">
        <v>319</v>
      </c>
      <c r="D36" s="87">
        <f>+SUM(E36,+I36)</f>
        <v>5706</v>
      </c>
      <c r="E36" s="87">
        <f>+SUM(G36+H36)</f>
        <v>592</v>
      </c>
      <c r="F36" s="106">
        <f>IF(D36&gt;0,E36/D36*100,"-")</f>
        <v>10.375043813529619</v>
      </c>
      <c r="G36" s="87">
        <v>592</v>
      </c>
      <c r="H36" s="87">
        <v>0</v>
      </c>
      <c r="I36" s="87">
        <f>+SUM(K36,+M36,O36+P36)</f>
        <v>5114</v>
      </c>
      <c r="J36" s="88">
        <f>IF(D36&gt;0,I36/D36*100,"-")</f>
        <v>89.624956186470385</v>
      </c>
      <c r="K36" s="87">
        <v>3374</v>
      </c>
      <c r="L36" s="88">
        <f>IF(D36&gt;0,K36/D36*100,"-")</f>
        <v>59.130739572379952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1740</v>
      </c>
      <c r="Q36" s="87">
        <v>126</v>
      </c>
      <c r="R36" s="87">
        <v>1614</v>
      </c>
      <c r="S36" s="87">
        <v>0</v>
      </c>
      <c r="T36" s="88">
        <f>IF(D36&gt;0,P36/D36*100,"-")</f>
        <v>30.49421661409043</v>
      </c>
      <c r="U36" s="87">
        <v>61</v>
      </c>
      <c r="V36" s="85"/>
      <c r="W36" s="85"/>
      <c r="X36" s="85"/>
      <c r="Y36" s="85" t="s">
        <v>263</v>
      </c>
      <c r="Z36" s="85"/>
      <c r="AA36" s="85"/>
      <c r="AB36" s="85"/>
      <c r="AC36" s="85" t="s">
        <v>263</v>
      </c>
      <c r="AD36" s="184" t="s">
        <v>262</v>
      </c>
    </row>
    <row r="37" spans="1:30" ht="13.5" customHeight="1">
      <c r="A37" s="85" t="s">
        <v>50</v>
      </c>
      <c r="B37" s="86" t="s">
        <v>320</v>
      </c>
      <c r="C37" s="85" t="s">
        <v>321</v>
      </c>
      <c r="D37" s="87">
        <f>+SUM(E37,+I37)</f>
        <v>6357</v>
      </c>
      <c r="E37" s="87">
        <f>+SUM(G37+H37)</f>
        <v>1494</v>
      </c>
      <c r="F37" s="106">
        <f>IF(D37&gt;0,E37/D37*100,"-")</f>
        <v>23.501651722510619</v>
      </c>
      <c r="G37" s="87">
        <v>1494</v>
      </c>
      <c r="H37" s="87">
        <v>0</v>
      </c>
      <c r="I37" s="87">
        <f>+SUM(K37,+M37,O37+P37)</f>
        <v>4863</v>
      </c>
      <c r="J37" s="88">
        <f>IF(D37&gt;0,I37/D37*100,"-")</f>
        <v>76.498348277489384</v>
      </c>
      <c r="K37" s="87">
        <v>2721</v>
      </c>
      <c r="L37" s="88">
        <f>IF(D37&gt;0,K37/D37*100,"-")</f>
        <v>42.803209060877769</v>
      </c>
      <c r="M37" s="87">
        <v>0</v>
      </c>
      <c r="N37" s="88">
        <f>IF(D37&gt;0,M37/D37*100,"-")</f>
        <v>0</v>
      </c>
      <c r="O37" s="87">
        <v>713</v>
      </c>
      <c r="P37" s="87">
        <f>SUM(Q37:S37)</f>
        <v>1429</v>
      </c>
      <c r="Q37" s="87">
        <v>302</v>
      </c>
      <c r="R37" s="87">
        <v>1127</v>
      </c>
      <c r="S37" s="87">
        <v>0</v>
      </c>
      <c r="T37" s="88">
        <f>IF(D37&gt;0,P37/D37*100,"-")</f>
        <v>22.479156834985055</v>
      </c>
      <c r="U37" s="87">
        <v>39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50</v>
      </c>
      <c r="B38" s="86" t="s">
        <v>322</v>
      </c>
      <c r="C38" s="85" t="s">
        <v>323</v>
      </c>
      <c r="D38" s="87">
        <f>+SUM(E38,+I38)</f>
        <v>21983</v>
      </c>
      <c r="E38" s="87">
        <f>+SUM(G38+H38)</f>
        <v>6289</v>
      </c>
      <c r="F38" s="106">
        <f>IF(D38&gt;0,E38/D38*100,"-")</f>
        <v>28.608470181503886</v>
      </c>
      <c r="G38" s="87">
        <v>6289</v>
      </c>
      <c r="H38" s="87">
        <v>0</v>
      </c>
      <c r="I38" s="87">
        <f>+SUM(K38,+M38,O38+P38)</f>
        <v>15694</v>
      </c>
      <c r="J38" s="88">
        <f>IF(D38&gt;0,I38/D38*100,"-")</f>
        <v>71.39152981849611</v>
      </c>
      <c r="K38" s="87">
        <v>12008</v>
      </c>
      <c r="L38" s="88">
        <f>IF(D38&gt;0,K38/D38*100,"-")</f>
        <v>54.624027657735517</v>
      </c>
      <c r="M38" s="87">
        <v>0</v>
      </c>
      <c r="N38" s="88">
        <f>IF(D38&gt;0,M38/D38*100,"-")</f>
        <v>0</v>
      </c>
      <c r="O38" s="87">
        <v>8</v>
      </c>
      <c r="P38" s="87">
        <f>SUM(Q38:S38)</f>
        <v>3678</v>
      </c>
      <c r="Q38" s="87">
        <v>524</v>
      </c>
      <c r="R38" s="87">
        <v>3154</v>
      </c>
      <c r="S38" s="87">
        <v>0</v>
      </c>
      <c r="T38" s="88">
        <f>IF(D38&gt;0,P38/D38*100,"-")</f>
        <v>16.731110403493609</v>
      </c>
      <c r="U38" s="87">
        <v>159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50</v>
      </c>
      <c r="B39" s="86" t="s">
        <v>324</v>
      </c>
      <c r="C39" s="85" t="s">
        <v>325</v>
      </c>
      <c r="D39" s="87">
        <f>+SUM(E39,+I39)</f>
        <v>14982</v>
      </c>
      <c r="E39" s="87">
        <f>+SUM(G39+H39)</f>
        <v>3522</v>
      </c>
      <c r="F39" s="106">
        <f>IF(D39&gt;0,E39/D39*100,"-")</f>
        <v>23.508209851822187</v>
      </c>
      <c r="G39" s="87">
        <v>3522</v>
      </c>
      <c r="H39" s="87">
        <v>0</v>
      </c>
      <c r="I39" s="87">
        <f>+SUM(K39,+M39,O39+P39)</f>
        <v>11460</v>
      </c>
      <c r="J39" s="88">
        <f>IF(D39&gt;0,I39/D39*100,"-")</f>
        <v>76.491790148177813</v>
      </c>
      <c r="K39" s="87">
        <v>8583</v>
      </c>
      <c r="L39" s="88">
        <f>IF(D39&gt;0,K39/D39*100,"-")</f>
        <v>57.288746495794953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2877</v>
      </c>
      <c r="Q39" s="87">
        <v>658</v>
      </c>
      <c r="R39" s="87">
        <v>2219</v>
      </c>
      <c r="S39" s="87">
        <v>0</v>
      </c>
      <c r="T39" s="88">
        <f>IF(D39&gt;0,P39/D39*100,"-")</f>
        <v>19.20304365238286</v>
      </c>
      <c r="U39" s="87">
        <v>58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50</v>
      </c>
      <c r="B40" s="86" t="s">
        <v>326</v>
      </c>
      <c r="C40" s="85" t="s">
        <v>327</v>
      </c>
      <c r="D40" s="87">
        <f>+SUM(E40,+I40)</f>
        <v>23571</v>
      </c>
      <c r="E40" s="87">
        <f>+SUM(G40+H40)</f>
        <v>4609</v>
      </c>
      <c r="F40" s="106">
        <f>IF(D40&gt;0,E40/D40*100,"-")</f>
        <v>19.553688854948877</v>
      </c>
      <c r="G40" s="87">
        <v>4609</v>
      </c>
      <c r="H40" s="87">
        <v>0</v>
      </c>
      <c r="I40" s="87">
        <f>+SUM(K40,+M40,O40+P40)</f>
        <v>18962</v>
      </c>
      <c r="J40" s="88">
        <f>IF(D40&gt;0,I40/D40*100,"-")</f>
        <v>80.446311145051112</v>
      </c>
      <c r="K40" s="87">
        <v>8612</v>
      </c>
      <c r="L40" s="88">
        <f>IF(D40&gt;0,K40/D40*100,"-")</f>
        <v>36.536421874337108</v>
      </c>
      <c r="M40" s="87">
        <v>1206</v>
      </c>
      <c r="N40" s="88">
        <f>IF(D40&gt;0,M40/D40*100,"-")</f>
        <v>5.1164566628484156</v>
      </c>
      <c r="O40" s="87">
        <v>5651</v>
      </c>
      <c r="P40" s="87">
        <f>SUM(Q40:S40)</f>
        <v>3493</v>
      </c>
      <c r="Q40" s="87">
        <v>1046</v>
      </c>
      <c r="R40" s="87">
        <v>2447</v>
      </c>
      <c r="S40" s="87">
        <v>0</v>
      </c>
      <c r="T40" s="88">
        <f>IF(D40&gt;0,P40/D40*100,"-")</f>
        <v>14.819057316193629</v>
      </c>
      <c r="U40" s="87">
        <v>79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50</v>
      </c>
      <c r="B41" s="86" t="s">
        <v>328</v>
      </c>
      <c r="C41" s="85" t="s">
        <v>329</v>
      </c>
      <c r="D41" s="87">
        <f>+SUM(E41,+I41)</f>
        <v>6006</v>
      </c>
      <c r="E41" s="87">
        <f>+SUM(G41+H41)</f>
        <v>159</v>
      </c>
      <c r="F41" s="106">
        <f>IF(D41&gt;0,E41/D41*100,"-")</f>
        <v>2.6473526473526472</v>
      </c>
      <c r="G41" s="87">
        <v>159</v>
      </c>
      <c r="H41" s="87">
        <v>0</v>
      </c>
      <c r="I41" s="87">
        <f>+SUM(K41,+M41,O41+P41)</f>
        <v>5847</v>
      </c>
      <c r="J41" s="88">
        <f>IF(D41&gt;0,I41/D41*100,"-")</f>
        <v>97.352647352647352</v>
      </c>
      <c r="K41" s="87">
        <v>4895</v>
      </c>
      <c r="L41" s="88">
        <f>IF(D41&gt;0,K41/D41*100,"-")</f>
        <v>81.501831501831504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952</v>
      </c>
      <c r="Q41" s="87">
        <v>94</v>
      </c>
      <c r="R41" s="87">
        <v>858</v>
      </c>
      <c r="S41" s="87">
        <v>0</v>
      </c>
      <c r="T41" s="88">
        <f>IF(D41&gt;0,P41/D41*100,"-")</f>
        <v>15.850815850815851</v>
      </c>
      <c r="U41" s="87">
        <v>206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50</v>
      </c>
      <c r="B42" s="86" t="s">
        <v>330</v>
      </c>
      <c r="C42" s="85" t="s">
        <v>331</v>
      </c>
      <c r="D42" s="87">
        <f>+SUM(E42,+I42)</f>
        <v>11888</v>
      </c>
      <c r="E42" s="87">
        <f>+SUM(G42+H42)</f>
        <v>2756</v>
      </c>
      <c r="F42" s="106">
        <f>IF(D42&gt;0,E42/D42*100,"-")</f>
        <v>23.183041722745624</v>
      </c>
      <c r="G42" s="87">
        <v>2756</v>
      </c>
      <c r="H42" s="87">
        <v>0</v>
      </c>
      <c r="I42" s="87">
        <f>+SUM(K42,+M42,O42+P42)</f>
        <v>9132</v>
      </c>
      <c r="J42" s="88">
        <f>IF(D42&gt;0,I42/D42*100,"-")</f>
        <v>76.816958277254372</v>
      </c>
      <c r="K42" s="87">
        <v>668</v>
      </c>
      <c r="L42" s="88">
        <f>IF(D42&gt;0,K42/D42*100,"-")</f>
        <v>5.6191117092866758</v>
      </c>
      <c r="M42" s="87">
        <v>0</v>
      </c>
      <c r="N42" s="88">
        <f>IF(D42&gt;0,M42/D42*100,"-")</f>
        <v>0</v>
      </c>
      <c r="O42" s="87">
        <v>113</v>
      </c>
      <c r="P42" s="87">
        <f>SUM(Q42:S42)</f>
        <v>8351</v>
      </c>
      <c r="Q42" s="87">
        <v>305</v>
      </c>
      <c r="R42" s="87">
        <v>8046</v>
      </c>
      <c r="S42" s="87">
        <v>0</v>
      </c>
      <c r="T42" s="88">
        <f>IF(D42&gt;0,P42/D42*100,"-")</f>
        <v>70.247308209959627</v>
      </c>
      <c r="U42" s="87">
        <v>167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2">
    <sortCondition ref="A8:A42"/>
    <sortCondition ref="B8:B42"/>
    <sortCondition ref="C8:C4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宮城県</v>
      </c>
      <c r="B7" s="90" t="str">
        <f>水洗化人口等!B7</f>
        <v>04000</v>
      </c>
      <c r="C7" s="89" t="s">
        <v>199</v>
      </c>
      <c r="D7" s="91">
        <f>SUM(E7,+H7,+K7)</f>
        <v>410122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78639</v>
      </c>
      <c r="I7" s="91">
        <f>SUM(I$8:I$207)</f>
        <v>78639</v>
      </c>
      <c r="J7" s="91">
        <f>SUM(J$8:J$207)</f>
        <v>0</v>
      </c>
      <c r="K7" s="91">
        <f>SUM(L7:M7)</f>
        <v>331483</v>
      </c>
      <c r="L7" s="91">
        <f>SUM(L$8:L$207)</f>
        <v>122152</v>
      </c>
      <c r="M7" s="91">
        <f>SUM(M$8:M$207)</f>
        <v>209331</v>
      </c>
      <c r="N7" s="91">
        <f>SUM(O7,+V7,+AC7)</f>
        <v>410122</v>
      </c>
      <c r="O7" s="91">
        <f>SUM(P7:U7)</f>
        <v>200791</v>
      </c>
      <c r="P7" s="91">
        <f t="shared" ref="P7:U7" si="0">SUM(P$8:P$207)</f>
        <v>200791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209331</v>
      </c>
      <c r="W7" s="91">
        <f t="shared" ref="W7:AB7" si="1">SUM(W$8:W$207)</f>
        <v>209331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0</v>
      </c>
      <c r="AD7" s="91">
        <f>SUM(AD$8:AD$207)</f>
        <v>0</v>
      </c>
      <c r="AE7" s="91">
        <f>SUM(AE$8:AE$207)</f>
        <v>0</v>
      </c>
      <c r="AF7" s="91">
        <f>SUM(AG7:AI7)</f>
        <v>5920</v>
      </c>
      <c r="AG7" s="91">
        <f>SUM(AG$8:AG$207)</f>
        <v>5920</v>
      </c>
      <c r="AH7" s="91">
        <f>SUM(AH$8:AH$207)</f>
        <v>0</v>
      </c>
      <c r="AI7" s="91">
        <f>SUM(AI$8:AI$207)</f>
        <v>0</v>
      </c>
      <c r="AJ7" s="91">
        <f>SUM(AK7:AS7)</f>
        <v>9407</v>
      </c>
      <c r="AK7" s="91">
        <f t="shared" ref="AK7:AS7" si="2">SUM(AK$8:AK$207)</f>
        <v>1894</v>
      </c>
      <c r="AL7" s="91">
        <f t="shared" si="2"/>
        <v>1898</v>
      </c>
      <c r="AM7" s="91">
        <f t="shared" si="2"/>
        <v>2934</v>
      </c>
      <c r="AN7" s="91">
        <f t="shared" si="2"/>
        <v>327</v>
      </c>
      <c r="AO7" s="91">
        <f t="shared" si="2"/>
        <v>0</v>
      </c>
      <c r="AP7" s="91">
        <f t="shared" si="2"/>
        <v>0</v>
      </c>
      <c r="AQ7" s="91">
        <f t="shared" si="2"/>
        <v>72</v>
      </c>
      <c r="AR7" s="91">
        <f t="shared" si="2"/>
        <v>9</v>
      </c>
      <c r="AS7" s="91">
        <f t="shared" si="2"/>
        <v>2273</v>
      </c>
      <c r="AT7" s="91">
        <f>SUM(AU7:AY7)</f>
        <v>322</v>
      </c>
      <c r="AU7" s="91">
        <f>SUM(AU$8:AU$207)</f>
        <v>305</v>
      </c>
      <c r="AV7" s="91">
        <f>SUM(AV$8:AV$207)</f>
        <v>0</v>
      </c>
      <c r="AW7" s="91">
        <f>SUM(AW$8:AW$207)</f>
        <v>17</v>
      </c>
      <c r="AX7" s="91">
        <f>SUM(AX$8:AX$207)</f>
        <v>0</v>
      </c>
      <c r="AY7" s="91">
        <f>SUM(AY$8:AY$207)</f>
        <v>0</v>
      </c>
      <c r="AZ7" s="91">
        <f>SUM(BA7:BC7)</f>
        <v>1336</v>
      </c>
      <c r="BA7" s="91">
        <f>SUM(BA$8:BA$207)</f>
        <v>1336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50</v>
      </c>
      <c r="B8" s="96" t="s">
        <v>260</v>
      </c>
      <c r="C8" s="85" t="s">
        <v>261</v>
      </c>
      <c r="D8" s="87">
        <f>SUM(E8,+H8,+K8)</f>
        <v>22851</v>
      </c>
      <c r="E8" s="87">
        <f>SUM(F8:G8)</f>
        <v>0</v>
      </c>
      <c r="F8" s="87">
        <v>0</v>
      </c>
      <c r="G8" s="87">
        <v>0</v>
      </c>
      <c r="H8" s="87">
        <f>SUM(I8:J8)</f>
        <v>7705</v>
      </c>
      <c r="I8" s="87">
        <v>7705</v>
      </c>
      <c r="J8" s="87">
        <v>0</v>
      </c>
      <c r="K8" s="87">
        <f>SUM(L8:M8)</f>
        <v>15146</v>
      </c>
      <c r="L8" s="87">
        <v>2861</v>
      </c>
      <c r="M8" s="87">
        <v>12285</v>
      </c>
      <c r="N8" s="87">
        <f>SUM(O8,+V8,+AC8)</f>
        <v>22851</v>
      </c>
      <c r="O8" s="87">
        <f>SUM(P8:U8)</f>
        <v>10566</v>
      </c>
      <c r="P8" s="87">
        <v>10566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12285</v>
      </c>
      <c r="W8" s="87">
        <v>12285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359</v>
      </c>
      <c r="AG8" s="87">
        <v>359</v>
      </c>
      <c r="AH8" s="87">
        <v>0</v>
      </c>
      <c r="AI8" s="87">
        <v>0</v>
      </c>
      <c r="AJ8" s="87">
        <f>SUM(AK8:AS8)</f>
        <v>357</v>
      </c>
      <c r="AK8" s="87">
        <v>0</v>
      </c>
      <c r="AL8" s="87">
        <v>0</v>
      </c>
      <c r="AM8" s="87">
        <v>30</v>
      </c>
      <c r="AN8" s="87">
        <v>327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2</v>
      </c>
      <c r="AU8" s="87">
        <v>2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50</v>
      </c>
      <c r="B9" s="96" t="s">
        <v>264</v>
      </c>
      <c r="C9" s="85" t="s">
        <v>265</v>
      </c>
      <c r="D9" s="87">
        <f>SUM(E9,+H9,+K9)</f>
        <v>41778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41778</v>
      </c>
      <c r="L9" s="87">
        <v>12280</v>
      </c>
      <c r="M9" s="87">
        <v>29498</v>
      </c>
      <c r="N9" s="87">
        <f>SUM(O9,+V9,+AC9)</f>
        <v>41778</v>
      </c>
      <c r="O9" s="87">
        <f>SUM(P9:U9)</f>
        <v>12280</v>
      </c>
      <c r="P9" s="87">
        <v>12280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29498</v>
      </c>
      <c r="W9" s="87">
        <v>29498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59</v>
      </c>
      <c r="AG9" s="87">
        <v>59</v>
      </c>
      <c r="AH9" s="87">
        <v>0</v>
      </c>
      <c r="AI9" s="87">
        <v>0</v>
      </c>
      <c r="AJ9" s="87">
        <f>SUM(AK9:AS9)</f>
        <v>1034</v>
      </c>
      <c r="AK9" s="87">
        <v>1034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59</v>
      </c>
      <c r="AU9" s="87">
        <v>59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118</v>
      </c>
      <c r="BA9" s="87">
        <v>118</v>
      </c>
      <c r="BB9" s="87">
        <v>0</v>
      </c>
      <c r="BC9" s="87">
        <v>0</v>
      </c>
    </row>
    <row r="10" spans="1:55" ht="13.5" customHeight="1">
      <c r="A10" s="98" t="s">
        <v>50</v>
      </c>
      <c r="B10" s="96" t="s">
        <v>266</v>
      </c>
      <c r="C10" s="85" t="s">
        <v>267</v>
      </c>
      <c r="D10" s="87">
        <f>SUM(E10,+H10,+K10)</f>
        <v>1170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1170</v>
      </c>
      <c r="L10" s="87">
        <v>727</v>
      </c>
      <c r="M10" s="87">
        <v>443</v>
      </c>
      <c r="N10" s="87">
        <f>SUM(O10,+V10,+AC10)</f>
        <v>1170</v>
      </c>
      <c r="O10" s="87">
        <f>SUM(P10:U10)</f>
        <v>727</v>
      </c>
      <c r="P10" s="87">
        <v>727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443</v>
      </c>
      <c r="W10" s="87">
        <v>443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2</v>
      </c>
      <c r="AG10" s="87">
        <v>2</v>
      </c>
      <c r="AH10" s="87">
        <v>0</v>
      </c>
      <c r="AI10" s="87">
        <v>0</v>
      </c>
      <c r="AJ10" s="87">
        <f>SUM(AK10:AS10)</f>
        <v>22</v>
      </c>
      <c r="AK10" s="87">
        <v>0</v>
      </c>
      <c r="AL10" s="87">
        <v>20</v>
      </c>
      <c r="AM10" s="87">
        <v>2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20</v>
      </c>
      <c r="BA10" s="87">
        <v>20</v>
      </c>
      <c r="BB10" s="87">
        <v>0</v>
      </c>
      <c r="BC10" s="87">
        <v>0</v>
      </c>
    </row>
    <row r="11" spans="1:55" ht="13.5" customHeight="1">
      <c r="A11" s="98" t="s">
        <v>50</v>
      </c>
      <c r="B11" s="96" t="s">
        <v>268</v>
      </c>
      <c r="C11" s="85" t="s">
        <v>269</v>
      </c>
      <c r="D11" s="87">
        <f>SUM(E11,+H11,+K11)</f>
        <v>40049</v>
      </c>
      <c r="E11" s="87">
        <f>SUM(F11:G11)</f>
        <v>0</v>
      </c>
      <c r="F11" s="87">
        <v>0</v>
      </c>
      <c r="G11" s="87">
        <v>0</v>
      </c>
      <c r="H11" s="87">
        <f>SUM(I11:J11)</f>
        <v>19984</v>
      </c>
      <c r="I11" s="87">
        <v>19984</v>
      </c>
      <c r="J11" s="87">
        <v>0</v>
      </c>
      <c r="K11" s="87">
        <f>SUM(L11:M11)</f>
        <v>20065</v>
      </c>
      <c r="L11" s="87">
        <v>0</v>
      </c>
      <c r="M11" s="87">
        <v>20065</v>
      </c>
      <c r="N11" s="87">
        <f>SUM(O11,+V11,+AC11)</f>
        <v>40049</v>
      </c>
      <c r="O11" s="87">
        <f>SUM(P11:U11)</f>
        <v>19984</v>
      </c>
      <c r="P11" s="87">
        <v>19984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20065</v>
      </c>
      <c r="W11" s="87">
        <v>20065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1892</v>
      </c>
      <c r="AG11" s="87">
        <v>1892</v>
      </c>
      <c r="AH11" s="87">
        <v>0</v>
      </c>
      <c r="AI11" s="87">
        <v>0</v>
      </c>
      <c r="AJ11" s="87">
        <f>SUM(AK11:AS11)</f>
        <v>1892</v>
      </c>
      <c r="AK11" s="87">
        <v>0</v>
      </c>
      <c r="AL11" s="87">
        <v>0</v>
      </c>
      <c r="AM11" s="87">
        <v>3</v>
      </c>
      <c r="AN11" s="87">
        <v>0</v>
      </c>
      <c r="AO11" s="87">
        <v>0</v>
      </c>
      <c r="AP11" s="87">
        <v>0</v>
      </c>
      <c r="AQ11" s="87">
        <v>0</v>
      </c>
      <c r="AR11" s="87">
        <v>9</v>
      </c>
      <c r="AS11" s="87">
        <v>1880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50</v>
      </c>
      <c r="B12" s="96" t="s">
        <v>270</v>
      </c>
      <c r="C12" s="85" t="s">
        <v>271</v>
      </c>
      <c r="D12" s="87">
        <f>SUM(E12,+H12,+K12)</f>
        <v>9414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9414</v>
      </c>
      <c r="L12" s="87">
        <v>5639</v>
      </c>
      <c r="M12" s="87">
        <v>3775</v>
      </c>
      <c r="N12" s="87">
        <f>SUM(O12,+V12,+AC12)</f>
        <v>9414</v>
      </c>
      <c r="O12" s="87">
        <f>SUM(P12:U12)</f>
        <v>5639</v>
      </c>
      <c r="P12" s="87">
        <v>5639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3775</v>
      </c>
      <c r="W12" s="87">
        <v>3775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339</v>
      </c>
      <c r="AG12" s="87">
        <v>339</v>
      </c>
      <c r="AH12" s="87">
        <v>0</v>
      </c>
      <c r="AI12" s="87">
        <v>0</v>
      </c>
      <c r="AJ12" s="87">
        <f>SUM(AK12:AS12)</f>
        <v>339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339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50</v>
      </c>
      <c r="B13" s="96" t="s">
        <v>272</v>
      </c>
      <c r="C13" s="85" t="s">
        <v>273</v>
      </c>
      <c r="D13" s="87">
        <f>SUM(E13,+H13,+K13)</f>
        <v>5901</v>
      </c>
      <c r="E13" s="87">
        <f>SUM(F13:G13)</f>
        <v>0</v>
      </c>
      <c r="F13" s="87">
        <v>0</v>
      </c>
      <c r="G13" s="87">
        <v>0</v>
      </c>
      <c r="H13" s="87">
        <f>SUM(I13:J13)</f>
        <v>1106</v>
      </c>
      <c r="I13" s="87">
        <v>1106</v>
      </c>
      <c r="J13" s="87">
        <v>0</v>
      </c>
      <c r="K13" s="87">
        <f>SUM(L13:M13)</f>
        <v>4795</v>
      </c>
      <c r="L13" s="87">
        <v>0</v>
      </c>
      <c r="M13" s="87">
        <v>4795</v>
      </c>
      <c r="N13" s="87">
        <f>SUM(O13,+V13,+AC13)</f>
        <v>5901</v>
      </c>
      <c r="O13" s="87">
        <f>SUM(P13:U13)</f>
        <v>1106</v>
      </c>
      <c r="P13" s="87">
        <v>1106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4795</v>
      </c>
      <c r="W13" s="87">
        <v>4795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17</v>
      </c>
      <c r="AG13" s="87">
        <v>17</v>
      </c>
      <c r="AH13" s="87">
        <v>0</v>
      </c>
      <c r="AI13" s="87">
        <v>0</v>
      </c>
      <c r="AJ13" s="87">
        <f>SUM(AK13:AS13)</f>
        <v>61</v>
      </c>
      <c r="AK13" s="87">
        <v>61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17</v>
      </c>
      <c r="AU13" s="87">
        <v>17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50</v>
      </c>
      <c r="B14" s="96" t="s">
        <v>274</v>
      </c>
      <c r="C14" s="85" t="s">
        <v>275</v>
      </c>
      <c r="D14" s="87">
        <f>SUM(E14,+H14,+K14)</f>
        <v>10231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10231</v>
      </c>
      <c r="L14" s="87">
        <v>3582</v>
      </c>
      <c r="M14" s="87">
        <v>6649</v>
      </c>
      <c r="N14" s="87">
        <f>SUM(O14,+V14,+AC14)</f>
        <v>10231</v>
      </c>
      <c r="O14" s="87">
        <f>SUM(P14:U14)</f>
        <v>3582</v>
      </c>
      <c r="P14" s="87">
        <v>3582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6649</v>
      </c>
      <c r="W14" s="87">
        <v>6649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323</v>
      </c>
      <c r="AG14" s="87">
        <v>323</v>
      </c>
      <c r="AH14" s="87">
        <v>0</v>
      </c>
      <c r="AI14" s="87">
        <v>0</v>
      </c>
      <c r="AJ14" s="87">
        <f>SUM(AK14:AS14)</f>
        <v>323</v>
      </c>
      <c r="AK14" s="87">
        <v>0</v>
      </c>
      <c r="AL14" s="87">
        <v>0</v>
      </c>
      <c r="AM14" s="87">
        <v>323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50</v>
      </c>
      <c r="B15" s="96" t="s">
        <v>276</v>
      </c>
      <c r="C15" s="85" t="s">
        <v>277</v>
      </c>
      <c r="D15" s="87">
        <f>SUM(E15,+H15,+K15)</f>
        <v>863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863</v>
      </c>
      <c r="L15" s="87">
        <v>597</v>
      </c>
      <c r="M15" s="87">
        <v>266</v>
      </c>
      <c r="N15" s="87">
        <f>SUM(O15,+V15,+AC15)</f>
        <v>863</v>
      </c>
      <c r="O15" s="87">
        <f>SUM(P15:U15)</f>
        <v>597</v>
      </c>
      <c r="P15" s="87">
        <v>597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266</v>
      </c>
      <c r="W15" s="87">
        <v>266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2</v>
      </c>
      <c r="AG15" s="87">
        <v>2</v>
      </c>
      <c r="AH15" s="87">
        <v>0</v>
      </c>
      <c r="AI15" s="87">
        <v>0</v>
      </c>
      <c r="AJ15" s="87">
        <f>SUM(AK15:AS15)</f>
        <v>2</v>
      </c>
      <c r="AK15" s="87">
        <v>0</v>
      </c>
      <c r="AL15" s="87">
        <v>0</v>
      </c>
      <c r="AM15" s="87">
        <v>2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15</v>
      </c>
      <c r="BA15" s="87">
        <v>15</v>
      </c>
      <c r="BB15" s="87">
        <v>0</v>
      </c>
      <c r="BC15" s="87">
        <v>0</v>
      </c>
    </row>
    <row r="16" spans="1:55" ht="13.5" customHeight="1">
      <c r="A16" s="98" t="s">
        <v>50</v>
      </c>
      <c r="B16" s="96" t="s">
        <v>278</v>
      </c>
      <c r="C16" s="85" t="s">
        <v>279</v>
      </c>
      <c r="D16" s="87">
        <f>SUM(E16,+H16,+K16)</f>
        <v>3496</v>
      </c>
      <c r="E16" s="87">
        <f>SUM(F16:G16)</f>
        <v>0</v>
      </c>
      <c r="F16" s="87">
        <v>0</v>
      </c>
      <c r="G16" s="87">
        <v>0</v>
      </c>
      <c r="H16" s="87">
        <f>SUM(I16:J16)</f>
        <v>979</v>
      </c>
      <c r="I16" s="87">
        <v>979</v>
      </c>
      <c r="J16" s="87">
        <v>0</v>
      </c>
      <c r="K16" s="87">
        <f>SUM(L16:M16)</f>
        <v>2517</v>
      </c>
      <c r="L16" s="87">
        <v>0</v>
      </c>
      <c r="M16" s="87">
        <v>2517</v>
      </c>
      <c r="N16" s="87">
        <f>SUM(O16,+V16,+AC16)</f>
        <v>3496</v>
      </c>
      <c r="O16" s="87">
        <f>SUM(P16:U16)</f>
        <v>979</v>
      </c>
      <c r="P16" s="87">
        <v>979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2517</v>
      </c>
      <c r="W16" s="87">
        <v>2517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11</v>
      </c>
      <c r="AG16" s="87">
        <v>11</v>
      </c>
      <c r="AH16" s="87">
        <v>0</v>
      </c>
      <c r="AI16" s="87">
        <v>0</v>
      </c>
      <c r="AJ16" s="87">
        <f>SUM(AK16:AS16)</f>
        <v>40</v>
      </c>
      <c r="AK16" s="87">
        <v>40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11</v>
      </c>
      <c r="AU16" s="87">
        <v>11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50</v>
      </c>
      <c r="B17" s="96" t="s">
        <v>280</v>
      </c>
      <c r="C17" s="85" t="s">
        <v>281</v>
      </c>
      <c r="D17" s="87">
        <f>SUM(E17,+H17,+K17)</f>
        <v>42495</v>
      </c>
      <c r="E17" s="87">
        <f>SUM(F17:G17)</f>
        <v>0</v>
      </c>
      <c r="F17" s="87">
        <v>0</v>
      </c>
      <c r="G17" s="87">
        <v>0</v>
      </c>
      <c r="H17" s="87">
        <f>SUM(I17:J17)</f>
        <v>20735</v>
      </c>
      <c r="I17" s="87">
        <v>20735</v>
      </c>
      <c r="J17" s="87">
        <v>0</v>
      </c>
      <c r="K17" s="87">
        <f>SUM(L17:M17)</f>
        <v>21760</v>
      </c>
      <c r="L17" s="87">
        <v>0</v>
      </c>
      <c r="M17" s="87">
        <v>21760</v>
      </c>
      <c r="N17" s="87">
        <f>SUM(O17,+V17,+AC17)</f>
        <v>42495</v>
      </c>
      <c r="O17" s="87">
        <f>SUM(P17:U17)</f>
        <v>20735</v>
      </c>
      <c r="P17" s="87">
        <v>20735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21760</v>
      </c>
      <c r="W17" s="87">
        <v>21760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33</v>
      </c>
      <c r="AG17" s="87">
        <v>33</v>
      </c>
      <c r="AH17" s="87">
        <v>0</v>
      </c>
      <c r="AI17" s="87">
        <v>0</v>
      </c>
      <c r="AJ17" s="87">
        <f>SUM(AK17:AS17)</f>
        <v>33</v>
      </c>
      <c r="AK17" s="87">
        <v>0</v>
      </c>
      <c r="AL17" s="87">
        <v>0</v>
      </c>
      <c r="AM17" s="87">
        <v>33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119</v>
      </c>
      <c r="BA17" s="87">
        <v>119</v>
      </c>
      <c r="BB17" s="87">
        <v>0</v>
      </c>
      <c r="BC17" s="87">
        <v>0</v>
      </c>
    </row>
    <row r="18" spans="1:55" ht="13.5" customHeight="1">
      <c r="A18" s="98" t="s">
        <v>50</v>
      </c>
      <c r="B18" s="96" t="s">
        <v>282</v>
      </c>
      <c r="C18" s="85" t="s">
        <v>283</v>
      </c>
      <c r="D18" s="87">
        <f>SUM(E18,+H18,+K18)</f>
        <v>34200</v>
      </c>
      <c r="E18" s="87">
        <f>SUM(F18:G18)</f>
        <v>0</v>
      </c>
      <c r="F18" s="87">
        <v>0</v>
      </c>
      <c r="G18" s="87">
        <v>0</v>
      </c>
      <c r="H18" s="87">
        <f>SUM(I18:J18)</f>
        <v>21744</v>
      </c>
      <c r="I18" s="87">
        <v>21744</v>
      </c>
      <c r="J18" s="87">
        <v>0</v>
      </c>
      <c r="K18" s="87">
        <f>SUM(L18:M18)</f>
        <v>12456</v>
      </c>
      <c r="L18" s="87">
        <v>0</v>
      </c>
      <c r="M18" s="87">
        <v>12456</v>
      </c>
      <c r="N18" s="87">
        <f>SUM(O18,+V18,+AC18)</f>
        <v>34200</v>
      </c>
      <c r="O18" s="87">
        <f>SUM(P18:U18)</f>
        <v>21744</v>
      </c>
      <c r="P18" s="87">
        <v>21744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12456</v>
      </c>
      <c r="W18" s="87">
        <v>12456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1151</v>
      </c>
      <c r="AK18" s="87">
        <v>325</v>
      </c>
      <c r="AL18" s="87">
        <v>826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50</v>
      </c>
      <c r="B19" s="96" t="s">
        <v>284</v>
      </c>
      <c r="C19" s="85" t="s">
        <v>285</v>
      </c>
      <c r="D19" s="87">
        <f>SUM(E19,+H19,+K19)</f>
        <v>7211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7211</v>
      </c>
      <c r="L19" s="87">
        <v>2284</v>
      </c>
      <c r="M19" s="87">
        <v>4927</v>
      </c>
      <c r="N19" s="87">
        <f>SUM(O19,+V19,+AC19)</f>
        <v>7211</v>
      </c>
      <c r="O19" s="87">
        <f>SUM(P19:U19)</f>
        <v>2284</v>
      </c>
      <c r="P19" s="87">
        <v>2284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4927</v>
      </c>
      <c r="W19" s="87">
        <v>4927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10</v>
      </c>
      <c r="AG19" s="87">
        <v>10</v>
      </c>
      <c r="AH19" s="87">
        <v>0</v>
      </c>
      <c r="AI19" s="87">
        <v>0</v>
      </c>
      <c r="AJ19" s="87">
        <f>SUM(AK19:AS19)</f>
        <v>178</v>
      </c>
      <c r="AK19" s="87">
        <v>178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10</v>
      </c>
      <c r="AU19" s="87">
        <v>10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50</v>
      </c>
      <c r="B20" s="96" t="s">
        <v>286</v>
      </c>
      <c r="C20" s="85" t="s">
        <v>287</v>
      </c>
      <c r="D20" s="87">
        <f>SUM(E20,+H20,+K20)</f>
        <v>89312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89312</v>
      </c>
      <c r="L20" s="87">
        <v>54723</v>
      </c>
      <c r="M20" s="87">
        <v>34589</v>
      </c>
      <c r="N20" s="87">
        <f>SUM(O20,+V20,+AC20)</f>
        <v>89312</v>
      </c>
      <c r="O20" s="87">
        <f>SUM(P20:U20)</f>
        <v>54723</v>
      </c>
      <c r="P20" s="87">
        <v>54723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34589</v>
      </c>
      <c r="W20" s="87">
        <v>34589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1045</v>
      </c>
      <c r="AG20" s="87">
        <v>1045</v>
      </c>
      <c r="AH20" s="87">
        <v>0</v>
      </c>
      <c r="AI20" s="87">
        <v>0</v>
      </c>
      <c r="AJ20" s="87">
        <f>SUM(AK20:AS20)</f>
        <v>1291</v>
      </c>
      <c r="AK20" s="87">
        <v>0</v>
      </c>
      <c r="AL20" s="87">
        <v>397</v>
      </c>
      <c r="AM20" s="87">
        <v>894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151</v>
      </c>
      <c r="AU20" s="87">
        <v>151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397</v>
      </c>
      <c r="BA20" s="87">
        <v>397</v>
      </c>
      <c r="BB20" s="87">
        <v>0</v>
      </c>
      <c r="BC20" s="87">
        <v>0</v>
      </c>
    </row>
    <row r="21" spans="1:55" ht="13.5" customHeight="1">
      <c r="A21" s="98" t="s">
        <v>50</v>
      </c>
      <c r="B21" s="96" t="s">
        <v>288</v>
      </c>
      <c r="C21" s="85" t="s">
        <v>289</v>
      </c>
      <c r="D21" s="87">
        <f>SUM(E21,+H21,+K21)</f>
        <v>2147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2147</v>
      </c>
      <c r="L21" s="87">
        <v>464</v>
      </c>
      <c r="M21" s="87">
        <v>1683</v>
      </c>
      <c r="N21" s="87">
        <f>SUM(O21,+V21,+AC21)</f>
        <v>2147</v>
      </c>
      <c r="O21" s="87">
        <f>SUM(P21:U21)</f>
        <v>464</v>
      </c>
      <c r="P21" s="87">
        <v>464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1683</v>
      </c>
      <c r="W21" s="87">
        <v>1683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2</v>
      </c>
      <c r="AG21" s="87">
        <v>2</v>
      </c>
      <c r="AH21" s="87">
        <v>0</v>
      </c>
      <c r="AI21" s="87">
        <v>0</v>
      </c>
      <c r="AJ21" s="87">
        <f>SUM(AK21:AS21)</f>
        <v>30</v>
      </c>
      <c r="AK21" s="87">
        <v>30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2</v>
      </c>
      <c r="AU21" s="87">
        <v>2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50</v>
      </c>
      <c r="B22" s="96" t="s">
        <v>290</v>
      </c>
      <c r="C22" s="85" t="s">
        <v>291</v>
      </c>
      <c r="D22" s="87">
        <f>SUM(E22,+H22,+K22)</f>
        <v>3992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3992</v>
      </c>
      <c r="L22" s="87">
        <v>1706</v>
      </c>
      <c r="M22" s="87">
        <v>2286</v>
      </c>
      <c r="N22" s="87">
        <f>SUM(O22,+V22,+AC22)</f>
        <v>3992</v>
      </c>
      <c r="O22" s="87">
        <f>SUM(P22:U22)</f>
        <v>1706</v>
      </c>
      <c r="P22" s="87">
        <v>1706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2286</v>
      </c>
      <c r="W22" s="87">
        <v>2286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104</v>
      </c>
      <c r="AG22" s="87">
        <v>104</v>
      </c>
      <c r="AH22" s="87">
        <v>0</v>
      </c>
      <c r="AI22" s="87">
        <v>0</v>
      </c>
      <c r="AJ22" s="87">
        <f>SUM(AK22:AS22)</f>
        <v>104</v>
      </c>
      <c r="AK22" s="87">
        <v>0</v>
      </c>
      <c r="AL22" s="87">
        <v>0</v>
      </c>
      <c r="AM22" s="87">
        <v>104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50</v>
      </c>
      <c r="B23" s="96" t="s">
        <v>292</v>
      </c>
      <c r="C23" s="85" t="s">
        <v>293</v>
      </c>
      <c r="D23" s="87">
        <f>SUM(E23,+H23,+K23)</f>
        <v>256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256</v>
      </c>
      <c r="L23" s="87">
        <v>184</v>
      </c>
      <c r="M23" s="87">
        <v>72</v>
      </c>
      <c r="N23" s="87">
        <f>SUM(O23,+V23,+AC23)</f>
        <v>256</v>
      </c>
      <c r="O23" s="87">
        <f>SUM(P23:U23)</f>
        <v>184</v>
      </c>
      <c r="P23" s="87">
        <v>184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72</v>
      </c>
      <c r="W23" s="87">
        <v>72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11</v>
      </c>
      <c r="AG23" s="87">
        <v>11</v>
      </c>
      <c r="AH23" s="87">
        <v>0</v>
      </c>
      <c r="AI23" s="87">
        <v>0</v>
      </c>
      <c r="AJ23" s="87">
        <f>SUM(AK23:AS23)</f>
        <v>11</v>
      </c>
      <c r="AK23" s="87">
        <v>0</v>
      </c>
      <c r="AL23" s="87">
        <v>0</v>
      </c>
      <c r="AM23" s="87">
        <v>11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50</v>
      </c>
      <c r="B24" s="96" t="s">
        <v>294</v>
      </c>
      <c r="C24" s="85" t="s">
        <v>295</v>
      </c>
      <c r="D24" s="87">
        <f>SUM(E24,+H24,+K24)</f>
        <v>1752</v>
      </c>
      <c r="E24" s="87">
        <f>SUM(F24:G24)</f>
        <v>0</v>
      </c>
      <c r="F24" s="87">
        <v>0</v>
      </c>
      <c r="G24" s="87">
        <v>0</v>
      </c>
      <c r="H24" s="87">
        <f>SUM(I24:J24)</f>
        <v>891</v>
      </c>
      <c r="I24" s="87">
        <v>891</v>
      </c>
      <c r="J24" s="87">
        <v>0</v>
      </c>
      <c r="K24" s="87">
        <f>SUM(L24:M24)</f>
        <v>861</v>
      </c>
      <c r="L24" s="87">
        <v>0</v>
      </c>
      <c r="M24" s="87">
        <v>861</v>
      </c>
      <c r="N24" s="87">
        <f>SUM(O24,+V24,+AC24)</f>
        <v>1752</v>
      </c>
      <c r="O24" s="87">
        <f>SUM(P24:U24)</f>
        <v>891</v>
      </c>
      <c r="P24" s="87">
        <v>891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861</v>
      </c>
      <c r="W24" s="87">
        <v>861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54</v>
      </c>
      <c r="AG24" s="87">
        <v>54</v>
      </c>
      <c r="AH24" s="87">
        <v>0</v>
      </c>
      <c r="AI24" s="87">
        <v>0</v>
      </c>
      <c r="AJ24" s="87">
        <f>SUM(AK24:AS24)</f>
        <v>54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54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50</v>
      </c>
      <c r="B25" s="96" t="s">
        <v>296</v>
      </c>
      <c r="C25" s="85" t="s">
        <v>297</v>
      </c>
      <c r="D25" s="87">
        <f>SUM(E25,+H25,+K25)</f>
        <v>3621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3621</v>
      </c>
      <c r="L25" s="87">
        <v>1907</v>
      </c>
      <c r="M25" s="87">
        <v>1714</v>
      </c>
      <c r="N25" s="87">
        <f>SUM(O25,+V25,+AC25)</f>
        <v>3621</v>
      </c>
      <c r="O25" s="87">
        <f>SUM(P25:U25)</f>
        <v>1907</v>
      </c>
      <c r="P25" s="87">
        <v>1907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1714</v>
      </c>
      <c r="W25" s="87">
        <v>1714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115</v>
      </c>
      <c r="AG25" s="87">
        <v>115</v>
      </c>
      <c r="AH25" s="87">
        <v>0</v>
      </c>
      <c r="AI25" s="87">
        <v>0</v>
      </c>
      <c r="AJ25" s="87">
        <f>SUM(AK25:AS25)</f>
        <v>115</v>
      </c>
      <c r="AK25" s="87">
        <v>0</v>
      </c>
      <c r="AL25" s="87">
        <v>0</v>
      </c>
      <c r="AM25" s="87">
        <v>115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50</v>
      </c>
      <c r="B26" s="96" t="s">
        <v>298</v>
      </c>
      <c r="C26" s="85" t="s">
        <v>299</v>
      </c>
      <c r="D26" s="87">
        <f>SUM(E26,+H26,+K26)</f>
        <v>8391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8391</v>
      </c>
      <c r="L26" s="87">
        <v>3316</v>
      </c>
      <c r="M26" s="87">
        <v>5075</v>
      </c>
      <c r="N26" s="87">
        <f>SUM(O26,+V26,+AC26)</f>
        <v>8391</v>
      </c>
      <c r="O26" s="87">
        <f>SUM(P26:U26)</f>
        <v>3316</v>
      </c>
      <c r="P26" s="87">
        <v>3316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5075</v>
      </c>
      <c r="W26" s="87">
        <v>5075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200</v>
      </c>
      <c r="AG26" s="87">
        <v>200</v>
      </c>
      <c r="AH26" s="87">
        <v>0</v>
      </c>
      <c r="AI26" s="87">
        <v>0</v>
      </c>
      <c r="AJ26" s="87">
        <f>SUM(AK26:AS26)</f>
        <v>200</v>
      </c>
      <c r="AK26" s="87">
        <v>0</v>
      </c>
      <c r="AL26" s="87">
        <v>0</v>
      </c>
      <c r="AM26" s="87">
        <v>200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50</v>
      </c>
      <c r="B27" s="96" t="s">
        <v>300</v>
      </c>
      <c r="C27" s="85" t="s">
        <v>301</v>
      </c>
      <c r="D27" s="87">
        <f>SUM(E27,+H27,+K27)</f>
        <v>2597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2597</v>
      </c>
      <c r="L27" s="87">
        <v>1365</v>
      </c>
      <c r="M27" s="87">
        <v>1232</v>
      </c>
      <c r="N27" s="87">
        <f>SUM(O27,+V27,+AC27)</f>
        <v>2597</v>
      </c>
      <c r="O27" s="87">
        <f>SUM(P27:U27)</f>
        <v>1365</v>
      </c>
      <c r="P27" s="87">
        <v>1365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1232</v>
      </c>
      <c r="W27" s="87">
        <v>1232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82</v>
      </c>
      <c r="AG27" s="87">
        <v>82</v>
      </c>
      <c r="AH27" s="87">
        <v>0</v>
      </c>
      <c r="AI27" s="87">
        <v>0</v>
      </c>
      <c r="AJ27" s="87">
        <f>SUM(AK27:AS27)</f>
        <v>82</v>
      </c>
      <c r="AK27" s="87">
        <v>0</v>
      </c>
      <c r="AL27" s="87">
        <v>0</v>
      </c>
      <c r="AM27" s="87">
        <v>82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50</v>
      </c>
      <c r="B28" s="96" t="s">
        <v>302</v>
      </c>
      <c r="C28" s="85" t="s">
        <v>303</v>
      </c>
      <c r="D28" s="87">
        <f>SUM(E28,+H28,+K28)</f>
        <v>5952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5952</v>
      </c>
      <c r="L28" s="87">
        <v>2238</v>
      </c>
      <c r="M28" s="87">
        <v>3714</v>
      </c>
      <c r="N28" s="87">
        <f>SUM(O28,+V28,+AC28)</f>
        <v>5952</v>
      </c>
      <c r="O28" s="87">
        <f>SUM(P28:U28)</f>
        <v>2238</v>
      </c>
      <c r="P28" s="87">
        <v>2238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3714</v>
      </c>
      <c r="W28" s="87">
        <v>3714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202</v>
      </c>
      <c r="AG28" s="87">
        <v>202</v>
      </c>
      <c r="AH28" s="87">
        <v>0</v>
      </c>
      <c r="AI28" s="87">
        <v>0</v>
      </c>
      <c r="AJ28" s="87">
        <f>SUM(AK28:AS28)</f>
        <v>202</v>
      </c>
      <c r="AK28" s="87">
        <v>0</v>
      </c>
      <c r="AL28" s="87">
        <v>0</v>
      </c>
      <c r="AM28" s="87">
        <v>202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50</v>
      </c>
      <c r="B29" s="96" t="s">
        <v>304</v>
      </c>
      <c r="C29" s="85" t="s">
        <v>305</v>
      </c>
      <c r="D29" s="87">
        <f>SUM(E29,+H29,+K29)</f>
        <v>5438</v>
      </c>
      <c r="E29" s="87">
        <f>SUM(F29:G29)</f>
        <v>0</v>
      </c>
      <c r="F29" s="87">
        <v>0</v>
      </c>
      <c r="G29" s="87">
        <v>0</v>
      </c>
      <c r="H29" s="87">
        <f>SUM(I29:J29)</f>
        <v>1541</v>
      </c>
      <c r="I29" s="87">
        <v>1541</v>
      </c>
      <c r="J29" s="87">
        <v>0</v>
      </c>
      <c r="K29" s="87">
        <f>SUM(L29:M29)</f>
        <v>3897</v>
      </c>
      <c r="L29" s="87">
        <v>0</v>
      </c>
      <c r="M29" s="87">
        <v>3897</v>
      </c>
      <c r="N29" s="87">
        <f>SUM(O29,+V29,+AC29)</f>
        <v>5438</v>
      </c>
      <c r="O29" s="87">
        <f>SUM(P29:U29)</f>
        <v>1541</v>
      </c>
      <c r="P29" s="87">
        <v>1541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3897</v>
      </c>
      <c r="W29" s="87">
        <v>3897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61</v>
      </c>
      <c r="AG29" s="87">
        <v>61</v>
      </c>
      <c r="AH29" s="87">
        <v>0</v>
      </c>
      <c r="AI29" s="87">
        <v>0</v>
      </c>
      <c r="AJ29" s="87">
        <f>SUM(AK29:AS29)</f>
        <v>61</v>
      </c>
      <c r="AK29" s="87">
        <v>0</v>
      </c>
      <c r="AL29" s="87">
        <v>0</v>
      </c>
      <c r="AM29" s="87">
        <v>61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17</v>
      </c>
      <c r="AU29" s="87">
        <v>0</v>
      </c>
      <c r="AV29" s="87">
        <v>0</v>
      </c>
      <c r="AW29" s="87">
        <v>17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50</v>
      </c>
      <c r="B30" s="96" t="s">
        <v>306</v>
      </c>
      <c r="C30" s="85" t="s">
        <v>307</v>
      </c>
      <c r="D30" s="87">
        <f>SUM(E30,+H30,+K30)</f>
        <v>2952</v>
      </c>
      <c r="E30" s="87">
        <f>SUM(F30:G30)</f>
        <v>0</v>
      </c>
      <c r="F30" s="87">
        <v>0</v>
      </c>
      <c r="G30" s="87">
        <v>0</v>
      </c>
      <c r="H30" s="87">
        <f>SUM(I30:J30)</f>
        <v>907</v>
      </c>
      <c r="I30" s="87">
        <v>907</v>
      </c>
      <c r="J30" s="87">
        <v>0</v>
      </c>
      <c r="K30" s="87">
        <f>SUM(L30:M30)</f>
        <v>2045</v>
      </c>
      <c r="L30" s="87">
        <v>0</v>
      </c>
      <c r="M30" s="87">
        <v>2045</v>
      </c>
      <c r="N30" s="87">
        <f>SUM(O30,+V30,+AC30)</f>
        <v>2952</v>
      </c>
      <c r="O30" s="87">
        <f>SUM(P30:U30)</f>
        <v>907</v>
      </c>
      <c r="P30" s="87">
        <v>907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2045</v>
      </c>
      <c r="W30" s="87">
        <v>2045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10</v>
      </c>
      <c r="AG30" s="87">
        <v>10</v>
      </c>
      <c r="AH30" s="87">
        <v>0</v>
      </c>
      <c r="AI30" s="87">
        <v>0</v>
      </c>
      <c r="AJ30" s="87">
        <f>SUM(AK30:AS30)</f>
        <v>38</v>
      </c>
      <c r="AK30" s="87">
        <v>38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10</v>
      </c>
      <c r="AU30" s="87">
        <v>10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50</v>
      </c>
      <c r="B31" s="96" t="s">
        <v>308</v>
      </c>
      <c r="C31" s="85" t="s">
        <v>309</v>
      </c>
      <c r="D31" s="87">
        <f>SUM(E31,+H31,+K31)</f>
        <v>3736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3736</v>
      </c>
      <c r="L31" s="87">
        <v>2565</v>
      </c>
      <c r="M31" s="87">
        <v>1171</v>
      </c>
      <c r="N31" s="87">
        <f>SUM(O31,+V31,+AC31)</f>
        <v>3736</v>
      </c>
      <c r="O31" s="87">
        <f>SUM(P31:U31)</f>
        <v>2565</v>
      </c>
      <c r="P31" s="87">
        <v>2565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1171</v>
      </c>
      <c r="W31" s="87">
        <v>1171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71</v>
      </c>
      <c r="AG31" s="87">
        <v>71</v>
      </c>
      <c r="AH31" s="87">
        <v>0</v>
      </c>
      <c r="AI31" s="87">
        <v>0</v>
      </c>
      <c r="AJ31" s="87">
        <f>SUM(AK31:AS31)</f>
        <v>71</v>
      </c>
      <c r="AK31" s="87">
        <v>0</v>
      </c>
      <c r="AL31" s="87">
        <v>0</v>
      </c>
      <c r="AM31" s="87">
        <v>7</v>
      </c>
      <c r="AN31" s="87">
        <v>0</v>
      </c>
      <c r="AO31" s="87">
        <v>0</v>
      </c>
      <c r="AP31" s="87">
        <v>0</v>
      </c>
      <c r="AQ31" s="87">
        <v>64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50</v>
      </c>
      <c r="B32" s="96" t="s">
        <v>310</v>
      </c>
      <c r="C32" s="85" t="s">
        <v>311</v>
      </c>
      <c r="D32" s="87">
        <f>SUM(E32,+H32,+K32)</f>
        <v>453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453</v>
      </c>
      <c r="L32" s="87">
        <v>302</v>
      </c>
      <c r="M32" s="87">
        <v>151</v>
      </c>
      <c r="N32" s="87">
        <f>SUM(O32,+V32,+AC32)</f>
        <v>453</v>
      </c>
      <c r="O32" s="87">
        <f>SUM(P32:U32)</f>
        <v>302</v>
      </c>
      <c r="P32" s="87">
        <v>302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151</v>
      </c>
      <c r="W32" s="87">
        <v>151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9</v>
      </c>
      <c r="AG32" s="87">
        <v>9</v>
      </c>
      <c r="AH32" s="87">
        <v>0</v>
      </c>
      <c r="AI32" s="87">
        <v>0</v>
      </c>
      <c r="AJ32" s="87">
        <f>SUM(AK32:AS32)</f>
        <v>9</v>
      </c>
      <c r="AK32" s="87">
        <v>0</v>
      </c>
      <c r="AL32" s="87">
        <v>0</v>
      </c>
      <c r="AM32" s="87">
        <v>1</v>
      </c>
      <c r="AN32" s="87">
        <v>0</v>
      </c>
      <c r="AO32" s="87">
        <v>0</v>
      </c>
      <c r="AP32" s="87">
        <v>0</v>
      </c>
      <c r="AQ32" s="87">
        <v>8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8</v>
      </c>
      <c r="BA32" s="87">
        <v>8</v>
      </c>
      <c r="BB32" s="87">
        <v>0</v>
      </c>
      <c r="BC32" s="87">
        <v>0</v>
      </c>
    </row>
    <row r="33" spans="1:55" ht="13.5" customHeight="1">
      <c r="A33" s="98" t="s">
        <v>50</v>
      </c>
      <c r="B33" s="96" t="s">
        <v>312</v>
      </c>
      <c r="C33" s="85" t="s">
        <v>313</v>
      </c>
      <c r="D33" s="87">
        <f>SUM(E33,+H33,+K33)</f>
        <v>1968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1968</v>
      </c>
      <c r="L33" s="87">
        <v>1017</v>
      </c>
      <c r="M33" s="87">
        <v>951</v>
      </c>
      <c r="N33" s="87">
        <f>SUM(O33,+V33,+AC33)</f>
        <v>1968</v>
      </c>
      <c r="O33" s="87">
        <f>SUM(P33:U33)</f>
        <v>1017</v>
      </c>
      <c r="P33" s="87">
        <v>1017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951</v>
      </c>
      <c r="W33" s="87">
        <v>951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4</v>
      </c>
      <c r="AG33" s="87">
        <v>4</v>
      </c>
      <c r="AH33" s="87">
        <v>0</v>
      </c>
      <c r="AI33" s="87">
        <v>0</v>
      </c>
      <c r="AJ33" s="87">
        <f>SUM(AK33:AS33)</f>
        <v>37</v>
      </c>
      <c r="AK33" s="87">
        <v>0</v>
      </c>
      <c r="AL33" s="87">
        <v>33</v>
      </c>
      <c r="AM33" s="87">
        <v>4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33</v>
      </c>
      <c r="BA33" s="87">
        <v>33</v>
      </c>
      <c r="BB33" s="87">
        <v>0</v>
      </c>
      <c r="BC33" s="87">
        <v>0</v>
      </c>
    </row>
    <row r="34" spans="1:55" ht="13.5" customHeight="1">
      <c r="A34" s="98" t="s">
        <v>50</v>
      </c>
      <c r="B34" s="96" t="s">
        <v>314</v>
      </c>
      <c r="C34" s="85" t="s">
        <v>315</v>
      </c>
      <c r="D34" s="87">
        <f>SUM(E34,+H34,+K34)</f>
        <v>2984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2984</v>
      </c>
      <c r="L34" s="87">
        <v>801</v>
      </c>
      <c r="M34" s="87">
        <v>2183</v>
      </c>
      <c r="N34" s="87">
        <f>SUM(O34,+V34,+AC34)</f>
        <v>2984</v>
      </c>
      <c r="O34" s="87">
        <f>SUM(P34:U34)</f>
        <v>801</v>
      </c>
      <c r="P34" s="87">
        <v>801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2183</v>
      </c>
      <c r="W34" s="87">
        <v>2183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2</v>
      </c>
      <c r="AG34" s="87">
        <v>2</v>
      </c>
      <c r="AH34" s="87">
        <v>0</v>
      </c>
      <c r="AI34" s="87">
        <v>0</v>
      </c>
      <c r="AJ34" s="87">
        <f>SUM(AK34:AS34)</f>
        <v>41</v>
      </c>
      <c r="AK34" s="87">
        <v>41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2</v>
      </c>
      <c r="AU34" s="87">
        <v>2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50</v>
      </c>
      <c r="B35" s="96" t="s">
        <v>316</v>
      </c>
      <c r="C35" s="85" t="s">
        <v>317</v>
      </c>
      <c r="D35" s="87">
        <f>SUM(E35,+H35,+K35)</f>
        <v>4443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4443</v>
      </c>
      <c r="L35" s="87">
        <v>1628</v>
      </c>
      <c r="M35" s="87">
        <v>2815</v>
      </c>
      <c r="N35" s="87">
        <f>SUM(O35,+V35,+AC35)</f>
        <v>4443</v>
      </c>
      <c r="O35" s="87">
        <f>SUM(P35:U35)</f>
        <v>1628</v>
      </c>
      <c r="P35" s="87">
        <v>1628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2815</v>
      </c>
      <c r="W35" s="87">
        <v>2815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3</v>
      </c>
      <c r="AG35" s="87">
        <v>3</v>
      </c>
      <c r="AH35" s="87">
        <v>0</v>
      </c>
      <c r="AI35" s="87">
        <v>0</v>
      </c>
      <c r="AJ35" s="87">
        <f>SUM(AK35:AS35)</f>
        <v>62</v>
      </c>
      <c r="AK35" s="87">
        <v>62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3</v>
      </c>
      <c r="AU35" s="87">
        <v>3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50</v>
      </c>
      <c r="B36" s="96" t="s">
        <v>318</v>
      </c>
      <c r="C36" s="85" t="s">
        <v>319</v>
      </c>
      <c r="D36" s="87">
        <f>SUM(E36,+H36,+K36)</f>
        <v>2984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2984</v>
      </c>
      <c r="L36" s="87">
        <v>801</v>
      </c>
      <c r="M36" s="87">
        <v>2183</v>
      </c>
      <c r="N36" s="87">
        <f>SUM(O36,+V36,+AC36)</f>
        <v>2984</v>
      </c>
      <c r="O36" s="87">
        <f>SUM(P36:U36)</f>
        <v>801</v>
      </c>
      <c r="P36" s="87">
        <v>801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2183</v>
      </c>
      <c r="W36" s="87">
        <v>2183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2</v>
      </c>
      <c r="AG36" s="87">
        <v>2</v>
      </c>
      <c r="AH36" s="87">
        <v>0</v>
      </c>
      <c r="AI36" s="87">
        <v>0</v>
      </c>
      <c r="AJ36" s="87">
        <f>SUM(AK36:AS36)</f>
        <v>41</v>
      </c>
      <c r="AK36" s="87">
        <v>41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2</v>
      </c>
      <c r="AU36" s="87">
        <v>2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50</v>
      </c>
      <c r="B37" s="96" t="s">
        <v>320</v>
      </c>
      <c r="C37" s="85" t="s">
        <v>321</v>
      </c>
      <c r="D37" s="87">
        <f>SUM(E37,+H37,+K37)</f>
        <v>3790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3790</v>
      </c>
      <c r="L37" s="87">
        <v>2115</v>
      </c>
      <c r="M37" s="87">
        <v>1675</v>
      </c>
      <c r="N37" s="87">
        <f>SUM(O37,+V37,+AC37)</f>
        <v>3790</v>
      </c>
      <c r="O37" s="87">
        <f>SUM(P37:U37)</f>
        <v>2115</v>
      </c>
      <c r="P37" s="87">
        <v>2115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1675</v>
      </c>
      <c r="W37" s="87">
        <v>1675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100</v>
      </c>
      <c r="AG37" s="87">
        <v>100</v>
      </c>
      <c r="AH37" s="87">
        <v>0</v>
      </c>
      <c r="AI37" s="87">
        <v>0</v>
      </c>
      <c r="AJ37" s="87">
        <f>SUM(AK37:AS37)</f>
        <v>91</v>
      </c>
      <c r="AK37" s="87">
        <v>0</v>
      </c>
      <c r="AL37" s="87">
        <v>1</v>
      </c>
      <c r="AM37" s="87">
        <v>90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10</v>
      </c>
      <c r="AU37" s="87">
        <v>10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1</v>
      </c>
      <c r="BA37" s="87">
        <v>1</v>
      </c>
      <c r="BB37" s="87">
        <v>0</v>
      </c>
      <c r="BC37" s="87">
        <v>0</v>
      </c>
    </row>
    <row r="38" spans="1:55" ht="13.5" customHeight="1">
      <c r="A38" s="98" t="s">
        <v>50</v>
      </c>
      <c r="B38" s="96" t="s">
        <v>322</v>
      </c>
      <c r="C38" s="85" t="s">
        <v>323</v>
      </c>
      <c r="D38" s="87">
        <f>SUM(E38,+H38,+K38)</f>
        <v>9544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9544</v>
      </c>
      <c r="L38" s="87">
        <v>6549</v>
      </c>
      <c r="M38" s="87">
        <v>2995</v>
      </c>
      <c r="N38" s="87">
        <f>SUM(O38,+V38,+AC38)</f>
        <v>9544</v>
      </c>
      <c r="O38" s="87">
        <f>SUM(P38:U38)</f>
        <v>6549</v>
      </c>
      <c r="P38" s="87">
        <v>6549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2995</v>
      </c>
      <c r="W38" s="87">
        <v>2995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251</v>
      </c>
      <c r="AG38" s="87">
        <v>251</v>
      </c>
      <c r="AH38" s="87">
        <v>0</v>
      </c>
      <c r="AI38" s="87">
        <v>0</v>
      </c>
      <c r="AJ38" s="87">
        <f>SUM(AK38:AS38)</f>
        <v>228</v>
      </c>
      <c r="AK38" s="87">
        <v>0</v>
      </c>
      <c r="AL38" s="87">
        <v>1</v>
      </c>
      <c r="AM38" s="87">
        <v>227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24</v>
      </c>
      <c r="AU38" s="87">
        <v>24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50</v>
      </c>
      <c r="B39" s="96" t="s">
        <v>324</v>
      </c>
      <c r="C39" s="85" t="s">
        <v>325</v>
      </c>
      <c r="D39" s="87">
        <f>SUM(E39,+H39,+K39)</f>
        <v>8949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8949</v>
      </c>
      <c r="L39" s="87">
        <v>5961</v>
      </c>
      <c r="M39" s="87">
        <v>2988</v>
      </c>
      <c r="N39" s="87">
        <f>SUM(O39,+V39,+AC39)</f>
        <v>8949</v>
      </c>
      <c r="O39" s="87">
        <f>SUM(P39:U39)</f>
        <v>5961</v>
      </c>
      <c r="P39" s="87">
        <v>5961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2988</v>
      </c>
      <c r="W39" s="87">
        <v>2988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219</v>
      </c>
      <c r="AG39" s="87">
        <v>219</v>
      </c>
      <c r="AH39" s="87">
        <v>0</v>
      </c>
      <c r="AI39" s="87">
        <v>0</v>
      </c>
      <c r="AJ39" s="87">
        <f>SUM(AK39:AS39)</f>
        <v>469</v>
      </c>
      <c r="AK39" s="87">
        <v>0</v>
      </c>
      <c r="AL39" s="87">
        <v>250</v>
      </c>
      <c r="AM39" s="87">
        <v>219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250</v>
      </c>
      <c r="BA39" s="87">
        <v>250</v>
      </c>
      <c r="BB39" s="87">
        <v>0</v>
      </c>
      <c r="BC39" s="87">
        <v>0</v>
      </c>
    </row>
    <row r="40" spans="1:55" ht="13.5" customHeight="1">
      <c r="A40" s="98" t="s">
        <v>50</v>
      </c>
      <c r="B40" s="96" t="s">
        <v>326</v>
      </c>
      <c r="C40" s="85" t="s">
        <v>327</v>
      </c>
      <c r="D40" s="87">
        <f>SUM(E40,+H40,+K40)</f>
        <v>13242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13242</v>
      </c>
      <c r="L40" s="87">
        <v>6096</v>
      </c>
      <c r="M40" s="87">
        <v>7146</v>
      </c>
      <c r="N40" s="87">
        <f>SUM(O40,+V40,+AC40)</f>
        <v>13242</v>
      </c>
      <c r="O40" s="87">
        <f>SUM(P40:U40)</f>
        <v>6096</v>
      </c>
      <c r="P40" s="87">
        <v>6096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7146</v>
      </c>
      <c r="W40" s="87">
        <v>7146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324</v>
      </c>
      <c r="AG40" s="87">
        <v>324</v>
      </c>
      <c r="AH40" s="87">
        <v>0</v>
      </c>
      <c r="AI40" s="87">
        <v>0</v>
      </c>
      <c r="AJ40" s="87">
        <f>SUM(AK40:AS40)</f>
        <v>694</v>
      </c>
      <c r="AK40" s="87">
        <v>0</v>
      </c>
      <c r="AL40" s="87">
        <v>370</v>
      </c>
      <c r="AM40" s="87">
        <v>324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370</v>
      </c>
      <c r="BA40" s="87">
        <v>370</v>
      </c>
      <c r="BB40" s="87">
        <v>0</v>
      </c>
      <c r="BC40" s="87">
        <v>0</v>
      </c>
    </row>
    <row r="41" spans="1:55" ht="13.5" customHeight="1">
      <c r="A41" s="98" t="s">
        <v>50</v>
      </c>
      <c r="B41" s="96" t="s">
        <v>328</v>
      </c>
      <c r="C41" s="85" t="s">
        <v>329</v>
      </c>
      <c r="D41" s="87">
        <f>SUM(E41,+H41,+K41)</f>
        <v>1760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1760</v>
      </c>
      <c r="L41" s="87">
        <v>444</v>
      </c>
      <c r="M41" s="87">
        <v>1316</v>
      </c>
      <c r="N41" s="87">
        <f>SUM(O41,+V41,+AC41)</f>
        <v>1760</v>
      </c>
      <c r="O41" s="87">
        <f>SUM(P41:U41)</f>
        <v>444</v>
      </c>
      <c r="P41" s="87">
        <v>444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1316</v>
      </c>
      <c r="W41" s="87">
        <v>1316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2</v>
      </c>
      <c r="AG41" s="87">
        <v>2</v>
      </c>
      <c r="AH41" s="87">
        <v>0</v>
      </c>
      <c r="AI41" s="87">
        <v>0</v>
      </c>
      <c r="AJ41" s="87">
        <f>SUM(AK41:AS41)</f>
        <v>44</v>
      </c>
      <c r="AK41" s="87">
        <v>44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2</v>
      </c>
      <c r="AU41" s="87">
        <v>2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5</v>
      </c>
      <c r="BA41" s="87">
        <v>5</v>
      </c>
      <c r="BB41" s="87">
        <v>0</v>
      </c>
      <c r="BC41" s="87">
        <v>0</v>
      </c>
    </row>
    <row r="42" spans="1:55" ht="13.5" customHeight="1">
      <c r="A42" s="98" t="s">
        <v>50</v>
      </c>
      <c r="B42" s="96" t="s">
        <v>330</v>
      </c>
      <c r="C42" s="85" t="s">
        <v>331</v>
      </c>
      <c r="D42" s="87">
        <f>SUM(E42,+H42,+K42)</f>
        <v>10200</v>
      </c>
      <c r="E42" s="87">
        <f>SUM(F42:G42)</f>
        <v>0</v>
      </c>
      <c r="F42" s="87">
        <v>0</v>
      </c>
      <c r="G42" s="87">
        <v>0</v>
      </c>
      <c r="H42" s="87">
        <f>SUM(I42:J42)</f>
        <v>3047</v>
      </c>
      <c r="I42" s="87">
        <v>3047</v>
      </c>
      <c r="J42" s="87">
        <v>0</v>
      </c>
      <c r="K42" s="87">
        <f>SUM(L42:M42)</f>
        <v>7153</v>
      </c>
      <c r="L42" s="87">
        <v>0</v>
      </c>
      <c r="M42" s="87">
        <v>7153</v>
      </c>
      <c r="N42" s="87">
        <f>SUM(O42,+V42,+AC42)</f>
        <v>10200</v>
      </c>
      <c r="O42" s="87">
        <f>SUM(P42:U42)</f>
        <v>3047</v>
      </c>
      <c r="P42" s="87">
        <v>3047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7153</v>
      </c>
      <c r="W42" s="87">
        <v>7153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0</v>
      </c>
      <c r="AG42" s="87">
        <v>0</v>
      </c>
      <c r="AH42" s="87">
        <v>0</v>
      </c>
      <c r="AI42" s="87">
        <v>0</v>
      </c>
      <c r="AJ42" s="87">
        <f>SUM(AK42:AS42)</f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04000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04100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04202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04203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04205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04206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04207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04208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04209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04211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04212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04213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04214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04215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04216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04301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04302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04321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04322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04323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04324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04341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04361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04362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04401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04404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04406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04421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04422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04424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04444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04445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04501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04505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04581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04606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2024-01-26T05:20:47Z</dcterms:modified>
</cp:coreProperties>
</file>