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3岩手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水洗化人口等!$A$6:$AD$39</definedName>
    <definedName name="_xlnm.Print_Area" localSheetId="2">し尿集計結果!$A$1:$M$37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AC10" i="2"/>
  <c r="N10" i="2" s="1"/>
  <c r="AC11" i="2"/>
  <c r="AC12" i="2"/>
  <c r="N12" i="2" s="1"/>
  <c r="AC13" i="2"/>
  <c r="AC14" i="2"/>
  <c r="AC15" i="2"/>
  <c r="AC16" i="2"/>
  <c r="N16" i="2" s="1"/>
  <c r="AC17" i="2"/>
  <c r="AC18" i="2"/>
  <c r="N18" i="2" s="1"/>
  <c r="AC19" i="2"/>
  <c r="AC20" i="2"/>
  <c r="AC21" i="2"/>
  <c r="AC22" i="2"/>
  <c r="N22" i="2" s="1"/>
  <c r="AC23" i="2"/>
  <c r="AC24" i="2"/>
  <c r="N24" i="2" s="1"/>
  <c r="AC25" i="2"/>
  <c r="AC26" i="2"/>
  <c r="AC27" i="2"/>
  <c r="AC28" i="2"/>
  <c r="N28" i="2" s="1"/>
  <c r="AC29" i="2"/>
  <c r="AC30" i="2"/>
  <c r="N30" i="2" s="1"/>
  <c r="AC31" i="2"/>
  <c r="AC32" i="2"/>
  <c r="AC33" i="2"/>
  <c r="AC34" i="2"/>
  <c r="N34" i="2" s="1"/>
  <c r="AC35" i="2"/>
  <c r="AC36" i="2"/>
  <c r="N36" i="2" s="1"/>
  <c r="AC37" i="2"/>
  <c r="AC38" i="2"/>
  <c r="AC39" i="2"/>
  <c r="AC40" i="2"/>
  <c r="N40" i="2" s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8" i="2"/>
  <c r="N9" i="2"/>
  <c r="N11" i="2"/>
  <c r="N13" i="2"/>
  <c r="N14" i="2"/>
  <c r="N15" i="2"/>
  <c r="N17" i="2"/>
  <c r="N19" i="2"/>
  <c r="N20" i="2"/>
  <c r="N21" i="2"/>
  <c r="N23" i="2"/>
  <c r="N25" i="2"/>
  <c r="N26" i="2"/>
  <c r="N27" i="2"/>
  <c r="N29" i="2"/>
  <c r="N31" i="2"/>
  <c r="N32" i="2"/>
  <c r="N33" i="2"/>
  <c r="N35" i="2"/>
  <c r="N37" i="2"/>
  <c r="N38" i="2"/>
  <c r="N39" i="2"/>
  <c r="K8" i="2"/>
  <c r="K9" i="2"/>
  <c r="K10" i="2"/>
  <c r="D10" i="2" s="1"/>
  <c r="K11" i="2"/>
  <c r="K12" i="2"/>
  <c r="D12" i="2" s="1"/>
  <c r="K13" i="2"/>
  <c r="K14" i="2"/>
  <c r="K15" i="2"/>
  <c r="K16" i="2"/>
  <c r="D16" i="2" s="1"/>
  <c r="K17" i="2"/>
  <c r="K18" i="2"/>
  <c r="D18" i="2" s="1"/>
  <c r="K19" i="2"/>
  <c r="K20" i="2"/>
  <c r="K21" i="2"/>
  <c r="K22" i="2"/>
  <c r="D22" i="2" s="1"/>
  <c r="K23" i="2"/>
  <c r="K24" i="2"/>
  <c r="D24" i="2" s="1"/>
  <c r="K25" i="2"/>
  <c r="K26" i="2"/>
  <c r="K27" i="2"/>
  <c r="K28" i="2"/>
  <c r="D28" i="2" s="1"/>
  <c r="K29" i="2"/>
  <c r="K30" i="2"/>
  <c r="D30" i="2" s="1"/>
  <c r="K31" i="2"/>
  <c r="K32" i="2"/>
  <c r="K33" i="2"/>
  <c r="K34" i="2"/>
  <c r="D34" i="2" s="1"/>
  <c r="K35" i="2"/>
  <c r="K36" i="2"/>
  <c r="D36" i="2" s="1"/>
  <c r="K37" i="2"/>
  <c r="K38" i="2"/>
  <c r="K39" i="2"/>
  <c r="K40" i="2"/>
  <c r="D40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E28" i="2"/>
  <c r="E29" i="2"/>
  <c r="D29" i="2" s="1"/>
  <c r="E30" i="2"/>
  <c r="E31" i="2"/>
  <c r="E32" i="2"/>
  <c r="E33" i="2"/>
  <c r="E34" i="2"/>
  <c r="E35" i="2"/>
  <c r="D35" i="2" s="1"/>
  <c r="E36" i="2"/>
  <c r="E37" i="2"/>
  <c r="E38" i="2"/>
  <c r="E39" i="2"/>
  <c r="E40" i="2"/>
  <c r="D8" i="2"/>
  <c r="D9" i="2"/>
  <c r="D13" i="2"/>
  <c r="D14" i="2"/>
  <c r="D15" i="2"/>
  <c r="D19" i="2"/>
  <c r="D20" i="2"/>
  <c r="D21" i="2"/>
  <c r="D25" i="2"/>
  <c r="D26" i="2"/>
  <c r="D27" i="2"/>
  <c r="D31" i="2"/>
  <c r="D32" i="2"/>
  <c r="D33" i="2"/>
  <c r="D37" i="2"/>
  <c r="D38" i="2"/>
  <c r="D39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I8" i="1"/>
  <c r="D8" i="1" s="1"/>
  <c r="I9" i="1"/>
  <c r="D9" i="1" s="1"/>
  <c r="I10" i="1"/>
  <c r="I11" i="1"/>
  <c r="I12" i="1"/>
  <c r="I13" i="1"/>
  <c r="D13" i="1" s="1"/>
  <c r="I14" i="1"/>
  <c r="D14" i="1" s="1"/>
  <c r="I15" i="1"/>
  <c r="D15" i="1" s="1"/>
  <c r="I16" i="1"/>
  <c r="I17" i="1"/>
  <c r="I18" i="1"/>
  <c r="I19" i="1"/>
  <c r="D19" i="1" s="1"/>
  <c r="I20" i="1"/>
  <c r="D20" i="1" s="1"/>
  <c r="I21" i="1"/>
  <c r="D21" i="1" s="1"/>
  <c r="I22" i="1"/>
  <c r="I23" i="1"/>
  <c r="I24" i="1"/>
  <c r="I25" i="1"/>
  <c r="D25" i="1" s="1"/>
  <c r="I26" i="1"/>
  <c r="D26" i="1" s="1"/>
  <c r="I27" i="1"/>
  <c r="D27" i="1" s="1"/>
  <c r="I28" i="1"/>
  <c r="I29" i="1"/>
  <c r="I30" i="1"/>
  <c r="I31" i="1"/>
  <c r="D31" i="1" s="1"/>
  <c r="I32" i="1"/>
  <c r="D32" i="1" s="1"/>
  <c r="I33" i="1"/>
  <c r="D33" i="1" s="1"/>
  <c r="I34" i="1"/>
  <c r="I35" i="1"/>
  <c r="I36" i="1"/>
  <c r="I37" i="1"/>
  <c r="D37" i="1" s="1"/>
  <c r="I38" i="1"/>
  <c r="D38" i="1" s="1"/>
  <c r="I39" i="1"/>
  <c r="D39" i="1" s="1"/>
  <c r="I4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D10" i="1"/>
  <c r="T10" i="1" s="1"/>
  <c r="D11" i="1"/>
  <c r="T11" i="1" s="1"/>
  <c r="D12" i="1"/>
  <c r="J12" i="1" s="1"/>
  <c r="D16" i="1"/>
  <c r="T16" i="1" s="1"/>
  <c r="D17" i="1"/>
  <c r="T17" i="1" s="1"/>
  <c r="D18" i="1"/>
  <c r="T18" i="1" s="1"/>
  <c r="D22" i="1"/>
  <c r="T22" i="1" s="1"/>
  <c r="D23" i="1"/>
  <c r="L23" i="1" s="1"/>
  <c r="D24" i="1"/>
  <c r="L24" i="1" s="1"/>
  <c r="D28" i="1"/>
  <c r="T28" i="1" s="1"/>
  <c r="D29" i="1"/>
  <c r="T29" i="1" s="1"/>
  <c r="D30" i="1"/>
  <c r="L30" i="1" s="1"/>
  <c r="D34" i="1"/>
  <c r="T34" i="1" s="1"/>
  <c r="D35" i="1"/>
  <c r="T35" i="1" s="1"/>
  <c r="D36" i="1"/>
  <c r="L36" i="1" s="1"/>
  <c r="D40" i="1"/>
  <c r="T40" i="1" s="1"/>
  <c r="F39" i="1" l="1"/>
  <c r="T39" i="1"/>
  <c r="N39" i="1"/>
  <c r="J39" i="1"/>
  <c r="L39" i="1"/>
  <c r="T33" i="1"/>
  <c r="N33" i="1"/>
  <c r="J33" i="1"/>
  <c r="F33" i="1"/>
  <c r="L33" i="1"/>
  <c r="T27" i="1"/>
  <c r="N27" i="1"/>
  <c r="J27" i="1"/>
  <c r="F27" i="1"/>
  <c r="L27" i="1"/>
  <c r="T21" i="1"/>
  <c r="N21" i="1"/>
  <c r="J21" i="1"/>
  <c r="F21" i="1"/>
  <c r="L21" i="1"/>
  <c r="T9" i="1"/>
  <c r="N9" i="1"/>
  <c r="J9" i="1"/>
  <c r="F9" i="1"/>
  <c r="L9" i="1"/>
  <c r="F38" i="1"/>
  <c r="L38" i="1"/>
  <c r="T38" i="1"/>
  <c r="N38" i="1"/>
  <c r="J38" i="1"/>
  <c r="N32" i="1"/>
  <c r="L32" i="1"/>
  <c r="T32" i="1"/>
  <c r="J32" i="1"/>
  <c r="F32" i="1"/>
  <c r="T26" i="1"/>
  <c r="L26" i="1"/>
  <c r="N26" i="1"/>
  <c r="J26" i="1"/>
  <c r="F26" i="1"/>
  <c r="J20" i="1"/>
  <c r="F20" i="1"/>
  <c r="L20" i="1"/>
  <c r="T20" i="1"/>
  <c r="N20" i="1"/>
  <c r="L14" i="1"/>
  <c r="T14" i="1"/>
  <c r="N14" i="1"/>
  <c r="J14" i="1"/>
  <c r="F14" i="1"/>
  <c r="T8" i="1"/>
  <c r="L8" i="1"/>
  <c r="N8" i="1"/>
  <c r="J8" i="1"/>
  <c r="F8" i="1"/>
  <c r="L37" i="1"/>
  <c r="T37" i="1"/>
  <c r="N37" i="1"/>
  <c r="J37" i="1"/>
  <c r="F37" i="1"/>
  <c r="L31" i="1"/>
  <c r="T31" i="1"/>
  <c r="N31" i="1"/>
  <c r="J31" i="1"/>
  <c r="F31" i="1"/>
  <c r="L25" i="1"/>
  <c r="T25" i="1"/>
  <c r="N25" i="1"/>
  <c r="J25" i="1"/>
  <c r="F25" i="1"/>
  <c r="L19" i="1"/>
  <c r="T19" i="1"/>
  <c r="N19" i="1"/>
  <c r="J19" i="1"/>
  <c r="F19" i="1"/>
  <c r="L13" i="1"/>
  <c r="T13" i="1"/>
  <c r="N13" i="1"/>
  <c r="J13" i="1"/>
  <c r="F13" i="1"/>
  <c r="L15" i="1"/>
  <c r="T15" i="1"/>
  <c r="N15" i="1"/>
  <c r="J15" i="1"/>
  <c r="F15" i="1"/>
  <c r="F36" i="1"/>
  <c r="F12" i="1"/>
  <c r="J30" i="1"/>
  <c r="N36" i="1"/>
  <c r="N12" i="1"/>
  <c r="L35" i="1"/>
  <c r="L29" i="1"/>
  <c r="L17" i="1"/>
  <c r="L11" i="1"/>
  <c r="L40" i="1"/>
  <c r="L34" i="1"/>
  <c r="L28" i="1"/>
  <c r="L22" i="1"/>
  <c r="L16" i="1"/>
  <c r="L10" i="1"/>
  <c r="F24" i="1"/>
  <c r="J24" i="1"/>
  <c r="N30" i="1"/>
  <c r="T36" i="1"/>
  <c r="T12" i="1"/>
  <c r="F35" i="1"/>
  <c r="F29" i="1"/>
  <c r="F23" i="1"/>
  <c r="F17" i="1"/>
  <c r="F11" i="1"/>
  <c r="J35" i="1"/>
  <c r="J29" i="1"/>
  <c r="J23" i="1"/>
  <c r="J17" i="1"/>
  <c r="J11" i="1"/>
  <c r="N35" i="1"/>
  <c r="N29" i="1"/>
  <c r="N23" i="1"/>
  <c r="N17" i="1"/>
  <c r="N11" i="1"/>
  <c r="T23" i="1"/>
  <c r="F30" i="1"/>
  <c r="J36" i="1"/>
  <c r="T24" i="1"/>
  <c r="F40" i="1"/>
  <c r="F34" i="1"/>
  <c r="F28" i="1"/>
  <c r="F22" i="1"/>
  <c r="F16" i="1"/>
  <c r="F10" i="1"/>
  <c r="J40" i="1"/>
  <c r="J34" i="1"/>
  <c r="J28" i="1"/>
  <c r="J22" i="1"/>
  <c r="J16" i="1"/>
  <c r="J10" i="1"/>
  <c r="N40" i="1"/>
  <c r="N34" i="1"/>
  <c r="N28" i="1"/>
  <c r="N22" i="1"/>
  <c r="N16" i="1"/>
  <c r="N10" i="1"/>
  <c r="F18" i="1"/>
  <c r="J18" i="1"/>
  <c r="N24" i="1"/>
  <c r="T30" i="1"/>
  <c r="L18" i="1"/>
  <c r="L12" i="1"/>
  <c r="N1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<sst xmlns="http://schemas.openxmlformats.org/spreadsheetml/2006/main" count="791" uniqueCount="328">
  <si>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</si>
  <si>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</si>
  <si>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</si>
  <si>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</si>
  <si>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</si>
  <si>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</si>
  <si>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</si>
  <si>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</si>
  <si>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</si>
  <si>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</si>
  <si>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</si>
  <si>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</si>
  <si>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</si>
  <si>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</si>
  <si>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</si>
  <si>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</si>
  <si>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</si>
  <si>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</si>
  <si>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</si>
  <si>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</si>
  <si>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</si>
  <si>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</si>
  <si>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</si>
  <si>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</si>
  <si>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</si>
  <si>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</si>
  <si>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</si>
  <si>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</si>
  <si>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</si>
  <si>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</si>
  <si>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</si>
  <si>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</si>
  <si>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</si>
  <si>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</si>
  <si>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</si>
  <si>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</si>
  <si>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</si>
  <si>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</si>
  <si>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</si>
  <si>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</si>
  <si>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</si>
  <si>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</si>
  <si>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</si>
  <si>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</si>
  <si>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</si>
  <si>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</si>
  <si>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</si>
  <si>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</si>
  <si>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</si>
  <si>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</si>
  <si>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</si>
  <si>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</si>
  <si>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</si>
  <si>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</si>
  <si>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</si>
  <si>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</si>
  <si>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</si>
  <si>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</si>
  <si>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</si>
  <si>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</si>
  <si>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</si>
  <si>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</si>
  <si>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</si>
  <si>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</si>
  <si>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</si>
  <si>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</si>
  <si>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</si>
  <si>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</si>
  <si>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</si>
  <si>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</si>
  <si>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</si>
  <si>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</si>
  <si>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</si>
  <si>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</si>
  <si>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</si>
  <si>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</si>
  <si>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</si>
  <si>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</si>
  <si>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</si>
  <si>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</si>
  <si>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</si>
  <si>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</si>
  <si>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</si>
  <si>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</si>
  <si>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</si>
  <si>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</si>
  <si>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</si>
  <si>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</si>
  <si>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</si>
  <si>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</si>
  <si>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</si>
  <si>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</si>
  <si>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</si>
  <si>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</si>
  <si>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</si>
  <si>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</si>
  <si>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</si>
  <si>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</si>
  <si>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</si>
  <si>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</si>
  <si>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</si>
  <si>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</si>
  <si>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</si>
  <si>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</si>
  <si>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</si>
  <si>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</si>
  <si>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</si>
  <si>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</si>
  <si>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</si>
  <si>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</si>
  <si>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</si>
  <si>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</si>
  <si>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</si>
  <si>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</si>
  <si>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</si>
  <si>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</si>
  <si>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</si>
  <si>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</si>
  <si>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</si>
  <si>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</si>
  <si>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</si>
  <si>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</si>
  <si>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</si>
  <si>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</si>
  <si>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</si>
  <si>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</si>
  <si>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</si>
  <si>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</si>
  <si>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</si>
  <si>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</si>
  <si>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</si>
  <si>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</si>
  <si>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</si>
  <si>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</si>
  <si>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</si>
  <si>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</si>
  <si>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</si>
  <si>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</si>
  <si>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</si>
  <si>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</si>
  <si>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</si>
  <si>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</si>
  <si>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</si>
  <si>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</si>
  <si>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</si>
  <si>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</si>
  <si>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</si>
  <si>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</si>
  <si>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</si>
  <si>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</si>
  <si>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</si>
  <si>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</si>
  <si>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</si>
  <si>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</si>
  <si>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</si>
  <si>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</si>
  <si>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</si>
  <si>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</si>
  <si>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</si>
  <si>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</si>
  <si>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</si>
  <si>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</si>
  <si>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</si>
  <si>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</si>
  <si>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</si>
  <si>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</si>
  <si>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</si>
  <si>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</si>
  <si>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</si>
  <si>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</si>
  <si>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</si>
  <si>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</si>
  <si>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</si>
  <si>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</si>
  <si>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</si>
  <si>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</si>
  <si>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</si>
  <si>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</si>
  <si>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</si>
  <si>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</si>
  <si>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</si>
  <si>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</si>
  <si>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</si>
  <si>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</si>
  <si>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</si>
  <si>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</si>
  <si>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</si>
  <si>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</si>
  <si>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</si>
  <si>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</si>
  <si>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</si>
  <si>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</si>
  <si>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</si>
  <si>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</si>
  <si>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</si>
  <si>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</si>
  <si>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</si>
  <si>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</si>
  <si>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</si>
  <si>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</si>
  <si>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</si>
  <si>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</si>
  <si>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</si>
  <si>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</si>
  <si>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</si>
  <si>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</si>
  <si>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</si>
  <si>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</si>
  <si>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</si>
  <si>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</si>
  <si>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</si>
  <si>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</si>
  <si>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</si>
  <si>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</si>
  <si>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</si>
  <si>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</si>
  <si>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</si>
  <si>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</si>
  <si>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</si>
  <si>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</si>
  <si>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</si>
  <si>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</si>
  <si>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</si>
  <si>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</si>
  <si>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</si>
  <si>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</si>
  <si>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</si>
  <si>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</si>
  <si>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</si>
  <si>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</si>
  <si>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</si>
  <si>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</si>
  <si>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</si>
  <si>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</si>
  <si>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</si>
  <si>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</si>
  <si>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</si>
  <si>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</si>
  <si>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</si>
  <si>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</si>
  <si>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</si>
  <si>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</si>
  <si>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</si>
  <si>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</si>
  <si>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</si>
  <si>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</si>
  <si>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</si>
  <si>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</si>
  <si>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</si>
  <si>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</si>
  <si>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</si>
  <si>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</si>
  <si>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</si>
  <si>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</si>
  <si>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</si>
  <si>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</si>
  <si>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</si>
  <si>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03000</t>
  </si>
  <si>
    <t>水洗化人口等（令和4年度実績）</t>
    <phoneticPr fontId="3"/>
  </si>
  <si>
    <t>し尿処理の状況（令和4年度実績）</t>
    <phoneticPr fontId="3"/>
  </si>
  <si>
    <t>03201</t>
  </si>
  <si>
    <t>盛岡市</t>
  </si>
  <si>
    <t/>
  </si>
  <si>
    <t>○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</si>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</sst>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51</v>
      </c>
      <c r="B7" s="108" t="s">
        <v>257</v>
      </c>
      <c r="C7" s="92" t="s">
        <v>199</v>
      </c>
      <c r="D7" s="93">
        <f>+SUM(E7,+I7)</f>
        <v>1193904</v>
      </c>
      <c r="E7" s="93">
        <f>+SUM(G7+H7)</f>
        <v>240778</v>
      </c>
      <c r="F7" s="94">
        <f>IF(D7&gt;0,E7/D7*100,"-")</f>
        <v>20.167283131642076</v>
      </c>
      <c r="G7" s="93">
        <f>SUM(G$8:G$207)</f>
        <v>240166</v>
      </c>
      <c r="H7" s="93">
        <f>SUM(H$8:H$207)</f>
        <v>612</v>
      </c>
      <c r="I7" s="93">
        <f>+SUM(K7,+M7,O7+P7)</f>
        <v>953126</v>
      </c>
      <c r="J7" s="94">
        <f>IF(D7&gt;0,I7/D7*100,"-")</f>
        <v>79.83271686835792</v>
      </c>
      <c r="K7" s="93">
        <f>SUM(K$8:K$207)</f>
        <v>681768</v>
      </c>
      <c r="L7" s="94">
        <f>IF(D7&gt;0,K7/D7*100,"-")</f>
        <v>57.104088770956466</v>
      </c>
      <c r="M7" s="93">
        <f>SUM(M$8:M$207)</f>
        <v>1219</v>
      </c>
      <c r="N7" s="94">
        <f>IF(D7&gt;0,M7/D7*100,"-")</f>
        <v>0.10210201155201758</v>
      </c>
      <c r="O7" s="91">
        <f>SUM(O$8:O$207)</f>
        <v>63925</v>
      </c>
      <c r="P7" s="93">
        <f>SUM(Q7:S7)</f>
        <v>206214</v>
      </c>
      <c r="Q7" s="93">
        <f>SUM(Q$8:Q$207)</f>
        <v>6375</v>
      </c>
      <c r="R7" s="93">
        <f>SUM(R$8:R$207)</f>
        <v>194763</v>
      </c>
      <c r="S7" s="93">
        <f>SUM(S$8:S$207)</f>
        <v>5076</v>
      </c>
      <c r="T7" s="94">
        <f>IF(D7&gt;0,P7/D7*100,"-")</f>
        <v>17.272242994411609</v>
      </c>
      <c r="U7" s="93">
        <f>SUM(U$8:U$207)</f>
        <v>8146</v>
      </c>
      <c r="V7" s="95">
        <f t="shared" ref="V7:AC7" si="0">COUNTIF(V$8:V$207,"○")</f>
        <v>29</v>
      </c>
      <c r="W7" s="95">
        <f t="shared" si="0"/>
        <v>0</v>
      </c>
      <c r="X7" s="95">
        <f t="shared" si="0"/>
        <v>0</v>
      </c>
      <c r="Y7" s="95">
        <f t="shared" si="0"/>
        <v>4</v>
      </c>
      <c r="Z7" s="95">
        <f t="shared" si="0"/>
        <v>26</v>
      </c>
      <c r="AA7" s="95">
        <f t="shared" si="0"/>
        <v>0</v>
      </c>
      <c r="AB7" s="95">
        <f t="shared" si="0"/>
        <v>0</v>
      </c>
      <c r="AC7" s="95">
        <f t="shared" si="0"/>
        <v>7</v>
      </c>
    </row>
    <row r="8" spans="1:31" ht="13.5" customHeight="1">
      <c r="A8" s="85" t="s">
        <v>51</v>
      </c>
      <c r="B8" s="86" t="s">
        <v>260</v>
      </c>
      <c r="C8" s="85" t="s">
        <v>261</v>
      </c>
      <c r="D8" s="87">
        <f>+SUM(E8,+I8)</f>
        <v>283566</v>
      </c>
      <c r="E8" s="87">
        <f>+SUM(G8+H8)</f>
        <v>13938</v>
      </c>
      <c r="F8" s="106">
        <f>IF(D8&gt;0,E8/D8*100,"-")</f>
        <v>4.9152578235754643</v>
      </c>
      <c r="G8" s="87">
        <v>13938</v>
      </c>
      <c r="H8" s="87">
        <v>0</v>
      </c>
      <c r="I8" s="87">
        <f>+SUM(K8,+M8,O8+P8)</f>
        <v>269628</v>
      </c>
      <c r="J8" s="88">
        <f>IF(D8&gt;0,I8/D8*100,"-")</f>
        <v>95.084742176424541</v>
      </c>
      <c r="K8" s="87">
        <v>249858</v>
      </c>
      <c r="L8" s="88">
        <f>IF(D8&gt;0,K8/D8*100,"-")</f>
        <v>88.112820295804156</v>
      </c>
      <c r="M8" s="87">
        <v>0</v>
      </c>
      <c r="N8" s="88">
        <f>IF(D8&gt;0,M8/D8*100,"-")</f>
        <v>0</v>
      </c>
      <c r="O8" s="87">
        <v>6059</v>
      </c>
      <c r="P8" s="87">
        <f>SUM(Q8:S8)</f>
        <v>13711</v>
      </c>
      <c r="Q8" s="87">
        <v>638</v>
      </c>
      <c r="R8" s="87">
        <v>13073</v>
      </c>
      <c r="S8" s="87">
        <v>0</v>
      </c>
      <c r="T8" s="88">
        <f>IF(D8&gt;0,P8/D8*100,"-")</f>
        <v>4.8352059132618157</v>
      </c>
      <c r="U8" s="87">
        <v>1762</v>
      </c>
      <c r="V8" s="85" t="s">
        <v>263</v>
      </c>
      <c r="W8" s="85"/>
      <c r="X8" s="85"/>
      <c r="Y8" s="85"/>
      <c r="Z8" s="85" t="s">
        <v>263</v>
      </c>
      <c r="AA8" s="85"/>
      <c r="AB8" s="85"/>
      <c r="AC8" s="85"/>
      <c r="AD8" s="184" t="s">
        <v>262</v>
      </c>
    </row>
    <row r="9" spans="1:31" ht="13.5" customHeight="1">
      <c r="A9" s="85" t="s">
        <v>51</v>
      </c>
      <c r="B9" s="86" t="s">
        <v>264</v>
      </c>
      <c r="C9" s="85" t="s">
        <v>265</v>
      </c>
      <c r="D9" s="87">
        <f>+SUM(E9,+I9)</f>
        <v>48235</v>
      </c>
      <c r="E9" s="87">
        <f>+SUM(G9+H9)</f>
        <v>11993</v>
      </c>
      <c r="F9" s="106">
        <f>IF(D9&gt;0,E9/D9*100,"-")</f>
        <v>24.863688193220689</v>
      </c>
      <c r="G9" s="87">
        <v>11993</v>
      </c>
      <c r="H9" s="87">
        <v>0</v>
      </c>
      <c r="I9" s="87">
        <f>+SUM(K9,+M9,O9+P9)</f>
        <v>36242</v>
      </c>
      <c r="J9" s="88">
        <f>IF(D9&gt;0,I9/D9*100,"-")</f>
        <v>75.136311806779304</v>
      </c>
      <c r="K9" s="87">
        <v>28374</v>
      </c>
      <c r="L9" s="88">
        <f>IF(D9&gt;0,K9/D9*100,"-")</f>
        <v>58.824505027469677</v>
      </c>
      <c r="M9" s="87">
        <v>0</v>
      </c>
      <c r="N9" s="88">
        <f>IF(D9&gt;0,M9/D9*100,"-")</f>
        <v>0</v>
      </c>
      <c r="O9" s="87">
        <v>628</v>
      </c>
      <c r="P9" s="87">
        <f>SUM(Q9:S9)</f>
        <v>7240</v>
      </c>
      <c r="Q9" s="87">
        <v>77</v>
      </c>
      <c r="R9" s="87">
        <v>7163</v>
      </c>
      <c r="S9" s="87">
        <v>0</v>
      </c>
      <c r="T9" s="88">
        <f>IF(D9&gt;0,P9/D9*100,"-")</f>
        <v>15.009847621022079</v>
      </c>
      <c r="U9" s="87">
        <v>128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51</v>
      </c>
      <c r="B10" s="86" t="s">
        <v>266</v>
      </c>
      <c r="C10" s="85" t="s">
        <v>267</v>
      </c>
      <c r="D10" s="87">
        <f>+SUM(E10,+I10)</f>
        <v>33714</v>
      </c>
      <c r="E10" s="87">
        <f>+SUM(G10+H10)</f>
        <v>6493</v>
      </c>
      <c r="F10" s="106">
        <f>IF(D10&gt;0,E10/D10*100,"-")</f>
        <v>19.259061517470489</v>
      </c>
      <c r="G10" s="87">
        <v>6433</v>
      </c>
      <c r="H10" s="87">
        <v>60</v>
      </c>
      <c r="I10" s="87">
        <f>+SUM(K10,+M10,O10+P10)</f>
        <v>27221</v>
      </c>
      <c r="J10" s="88">
        <f>IF(D10&gt;0,I10/D10*100,"-")</f>
        <v>80.740938482529515</v>
      </c>
      <c r="K10" s="87">
        <v>11153</v>
      </c>
      <c r="L10" s="88">
        <f>IF(D10&gt;0,K10/D10*100,"-")</f>
        <v>33.081212552648751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16068</v>
      </c>
      <c r="Q10" s="87">
        <v>796</v>
      </c>
      <c r="R10" s="87">
        <v>15272</v>
      </c>
      <c r="S10" s="87">
        <v>0</v>
      </c>
      <c r="T10" s="88">
        <f>IF(D10&gt;0,P10/D10*100,"-")</f>
        <v>47.659725929880764</v>
      </c>
      <c r="U10" s="87">
        <v>319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51</v>
      </c>
      <c r="B11" s="86" t="s">
        <v>268</v>
      </c>
      <c r="C11" s="85" t="s">
        <v>269</v>
      </c>
      <c r="D11" s="87">
        <f>+SUM(E11,+I11)</f>
        <v>92682</v>
      </c>
      <c r="E11" s="87">
        <f>+SUM(G11+H11)</f>
        <v>15689</v>
      </c>
      <c r="F11" s="106">
        <f>IF(D11&gt;0,E11/D11*100,"-")</f>
        <v>16.927774540903304</v>
      </c>
      <c r="G11" s="87">
        <v>15689</v>
      </c>
      <c r="H11" s="87">
        <v>0</v>
      </c>
      <c r="I11" s="87">
        <f>+SUM(K11,+M11,O11+P11)</f>
        <v>76993</v>
      </c>
      <c r="J11" s="88">
        <f>IF(D11&gt;0,I11/D11*100,"-")</f>
        <v>83.0722254590967</v>
      </c>
      <c r="K11" s="87">
        <v>52957</v>
      </c>
      <c r="L11" s="88">
        <f>IF(D11&gt;0,K11/D11*100,"-")</f>
        <v>57.138387173345414</v>
      </c>
      <c r="M11" s="87">
        <v>0</v>
      </c>
      <c r="N11" s="88">
        <f>IF(D11&gt;0,M11/D11*100,"-")</f>
        <v>0</v>
      </c>
      <c r="O11" s="87">
        <v>11383</v>
      </c>
      <c r="P11" s="87">
        <f>SUM(Q11:S11)</f>
        <v>12653</v>
      </c>
      <c r="Q11" s="87">
        <v>412</v>
      </c>
      <c r="R11" s="87">
        <v>11267</v>
      </c>
      <c r="S11" s="87">
        <v>974</v>
      </c>
      <c r="T11" s="88">
        <f>IF(D11&gt;0,P11/D11*100,"-")</f>
        <v>13.65205757320731</v>
      </c>
      <c r="U11" s="87">
        <v>517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51</v>
      </c>
      <c r="B12" s="86" t="s">
        <v>270</v>
      </c>
      <c r="C12" s="85" t="s">
        <v>271</v>
      </c>
      <c r="D12" s="87">
        <f>+SUM(E12,+I12)</f>
        <v>92244</v>
      </c>
      <c r="E12" s="87">
        <f>+SUM(G12+H12)</f>
        <v>13108</v>
      </c>
      <c r="F12" s="106">
        <f>IF(D12&gt;0,E12/D12*100,"-")</f>
        <v>14.210138328780191</v>
      </c>
      <c r="G12" s="87">
        <v>13108</v>
      </c>
      <c r="H12" s="87">
        <v>0</v>
      </c>
      <c r="I12" s="87">
        <f>+SUM(K12,+M12,O12+P12)</f>
        <v>79136</v>
      </c>
      <c r="J12" s="88">
        <f>IF(D12&gt;0,I12/D12*100,"-")</f>
        <v>85.789861671219811</v>
      </c>
      <c r="K12" s="87">
        <v>60283</v>
      </c>
      <c r="L12" s="88">
        <f>IF(D12&gt;0,K12/D12*100,"-")</f>
        <v>65.351675989766264</v>
      </c>
      <c r="M12" s="87">
        <v>76</v>
      </c>
      <c r="N12" s="88">
        <f>IF(D12&gt;0,M12/D12*100,"-")</f>
        <v>8.2390182559299238E-2</v>
      </c>
      <c r="O12" s="87">
        <v>10795</v>
      </c>
      <c r="P12" s="87">
        <f>SUM(Q12:S12)</f>
        <v>7982</v>
      </c>
      <c r="Q12" s="87">
        <v>0</v>
      </c>
      <c r="R12" s="87">
        <v>7982</v>
      </c>
      <c r="S12" s="87">
        <v>0</v>
      </c>
      <c r="T12" s="88">
        <f>IF(D12&gt;0,P12/D12*100,"-")</f>
        <v>8.6531373314253504</v>
      </c>
      <c r="U12" s="87">
        <v>862</v>
      </c>
      <c r="V12" s="85" t="s">
        <v>263</v>
      </c>
      <c r="W12" s="85"/>
      <c r="X12" s="85"/>
      <c r="Y12" s="85"/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51</v>
      </c>
      <c r="B13" s="86" t="s">
        <v>272</v>
      </c>
      <c r="C13" s="85" t="s">
        <v>273</v>
      </c>
      <c r="D13" s="87">
        <f>+SUM(E13,+I13)</f>
        <v>32763</v>
      </c>
      <c r="E13" s="87">
        <f>+SUM(G13+H13)</f>
        <v>15884</v>
      </c>
      <c r="F13" s="106">
        <f>IF(D13&gt;0,E13/D13*100,"-")</f>
        <v>48.48151878643592</v>
      </c>
      <c r="G13" s="87">
        <v>15884</v>
      </c>
      <c r="H13" s="87">
        <v>0</v>
      </c>
      <c r="I13" s="87">
        <f>+SUM(K13,+M13,O13+P13)</f>
        <v>16879</v>
      </c>
      <c r="J13" s="88">
        <f>IF(D13&gt;0,I13/D13*100,"-")</f>
        <v>51.51848121356408</v>
      </c>
      <c r="K13" s="87">
        <v>9506</v>
      </c>
      <c r="L13" s="88">
        <f>IF(D13&gt;0,K13/D13*100,"-")</f>
        <v>29.01443701736715</v>
      </c>
      <c r="M13" s="87">
        <v>85</v>
      </c>
      <c r="N13" s="88">
        <f>IF(D13&gt;0,M13/D13*100,"-")</f>
        <v>0.25943900131245612</v>
      </c>
      <c r="O13" s="87">
        <v>2269</v>
      </c>
      <c r="P13" s="87">
        <f>SUM(Q13:S13)</f>
        <v>5019</v>
      </c>
      <c r="Q13" s="87">
        <v>74</v>
      </c>
      <c r="R13" s="87">
        <v>4945</v>
      </c>
      <c r="S13" s="87">
        <v>0</v>
      </c>
      <c r="T13" s="88">
        <f>IF(D13&gt;0,P13/D13*100,"-")</f>
        <v>15.319109971614321</v>
      </c>
      <c r="U13" s="87">
        <v>301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51</v>
      </c>
      <c r="B14" s="86" t="s">
        <v>274</v>
      </c>
      <c r="C14" s="85" t="s">
        <v>275</v>
      </c>
      <c r="D14" s="87">
        <f>+SUM(E14,+I14)</f>
        <v>25139</v>
      </c>
      <c r="E14" s="87">
        <f>+SUM(G14+H14)</f>
        <v>6984</v>
      </c>
      <c r="F14" s="106">
        <f>IF(D14&gt;0,E14/D14*100,"-")</f>
        <v>27.781534667250092</v>
      </c>
      <c r="G14" s="87">
        <v>6984</v>
      </c>
      <c r="H14" s="87">
        <v>0</v>
      </c>
      <c r="I14" s="87">
        <f>+SUM(K14,+M14,O14+P14)</f>
        <v>18155</v>
      </c>
      <c r="J14" s="88">
        <f>IF(D14&gt;0,I14/D14*100,"-")</f>
        <v>72.218465332749915</v>
      </c>
      <c r="K14" s="87">
        <v>11063</v>
      </c>
      <c r="L14" s="88">
        <f>IF(D14&gt;0,K14/D14*100,"-")</f>
        <v>44.007319304666062</v>
      </c>
      <c r="M14" s="87">
        <v>0</v>
      </c>
      <c r="N14" s="88">
        <f>IF(D14&gt;0,M14/D14*100,"-")</f>
        <v>0</v>
      </c>
      <c r="O14" s="87">
        <v>714</v>
      </c>
      <c r="P14" s="87">
        <f>SUM(Q14:S14)</f>
        <v>6378</v>
      </c>
      <c r="Q14" s="87">
        <v>32</v>
      </c>
      <c r="R14" s="87">
        <v>6346</v>
      </c>
      <c r="S14" s="87">
        <v>0</v>
      </c>
      <c r="T14" s="88">
        <f>IF(D14&gt;0,P14/D14*100,"-")</f>
        <v>25.37093758701619</v>
      </c>
      <c r="U14" s="87">
        <v>178</v>
      </c>
      <c r="V14" s="85" t="s">
        <v>263</v>
      </c>
      <c r="W14" s="85"/>
      <c r="X14" s="85"/>
      <c r="Y14" s="85"/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51</v>
      </c>
      <c r="B15" s="86" t="s">
        <v>276</v>
      </c>
      <c r="C15" s="85" t="s">
        <v>277</v>
      </c>
      <c r="D15" s="87">
        <f>+SUM(E15,+I15)</f>
        <v>110176</v>
      </c>
      <c r="E15" s="87">
        <f>+SUM(G15+H15)</f>
        <v>36437</v>
      </c>
      <c r="F15" s="106">
        <f>IF(D15&gt;0,E15/D15*100,"-")</f>
        <v>33.071630845193148</v>
      </c>
      <c r="G15" s="87">
        <v>36437</v>
      </c>
      <c r="H15" s="87">
        <v>0</v>
      </c>
      <c r="I15" s="87">
        <f>+SUM(K15,+M15,O15+P15)</f>
        <v>73739</v>
      </c>
      <c r="J15" s="88">
        <f>IF(D15&gt;0,I15/D15*100,"-")</f>
        <v>66.928369154806859</v>
      </c>
      <c r="K15" s="87">
        <v>40327</v>
      </c>
      <c r="L15" s="88">
        <f>IF(D15&gt;0,K15/D15*100,"-")</f>
        <v>36.602345338367705</v>
      </c>
      <c r="M15" s="87">
        <v>0</v>
      </c>
      <c r="N15" s="88">
        <f>IF(D15&gt;0,M15/D15*100,"-")</f>
        <v>0</v>
      </c>
      <c r="O15" s="87">
        <v>2950</v>
      </c>
      <c r="P15" s="87">
        <f>SUM(Q15:S15)</f>
        <v>30462</v>
      </c>
      <c r="Q15" s="87">
        <v>309</v>
      </c>
      <c r="R15" s="87">
        <v>30153</v>
      </c>
      <c r="S15" s="87">
        <v>0</v>
      </c>
      <c r="T15" s="88">
        <f>IF(D15&gt;0,P15/D15*100,"-")</f>
        <v>27.648489689224515</v>
      </c>
      <c r="U15" s="87">
        <v>981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51</v>
      </c>
      <c r="B16" s="86" t="s">
        <v>278</v>
      </c>
      <c r="C16" s="85" t="s">
        <v>279</v>
      </c>
      <c r="D16" s="87">
        <f>+SUM(E16,+I16)</f>
        <v>18038</v>
      </c>
      <c r="E16" s="87">
        <f>+SUM(G16+H16)</f>
        <v>2607</v>
      </c>
      <c r="F16" s="106">
        <f>IF(D16&gt;0,E16/D16*100,"-")</f>
        <v>14.452821820600953</v>
      </c>
      <c r="G16" s="87">
        <v>2607</v>
      </c>
      <c r="H16" s="87">
        <v>0</v>
      </c>
      <c r="I16" s="87">
        <f>+SUM(K16,+M16,O16+P16)</f>
        <v>15431</v>
      </c>
      <c r="J16" s="88">
        <f>IF(D16&gt;0,I16/D16*100,"-")</f>
        <v>85.54717817939904</v>
      </c>
      <c r="K16" s="87">
        <v>4154</v>
      </c>
      <c r="L16" s="88">
        <f>IF(D16&gt;0,K16/D16*100,"-")</f>
        <v>23.029160660827142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11277</v>
      </c>
      <c r="Q16" s="87">
        <v>128</v>
      </c>
      <c r="R16" s="87">
        <v>11149</v>
      </c>
      <c r="S16" s="87">
        <v>0</v>
      </c>
      <c r="T16" s="88">
        <f>IF(D16&gt;0,P16/D16*100,"-")</f>
        <v>62.518017518571902</v>
      </c>
      <c r="U16" s="87">
        <v>176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51</v>
      </c>
      <c r="B17" s="86" t="s">
        <v>280</v>
      </c>
      <c r="C17" s="85" t="s">
        <v>281</v>
      </c>
      <c r="D17" s="87">
        <f>+SUM(E17,+I17)</f>
        <v>30782</v>
      </c>
      <c r="E17" s="87">
        <f>+SUM(G17+H17)</f>
        <v>7554</v>
      </c>
      <c r="F17" s="106">
        <f>IF(D17&gt;0,E17/D17*100,"-")</f>
        <v>24.540315768955885</v>
      </c>
      <c r="G17" s="87">
        <v>7554</v>
      </c>
      <c r="H17" s="87">
        <v>0</v>
      </c>
      <c r="I17" s="87">
        <f>+SUM(K17,+M17,O17+P17)</f>
        <v>23228</v>
      </c>
      <c r="J17" s="88">
        <f>IF(D17&gt;0,I17/D17*100,"-")</f>
        <v>75.459684231044122</v>
      </c>
      <c r="K17" s="87">
        <v>19041</v>
      </c>
      <c r="L17" s="88">
        <f>IF(D17&gt;0,K17/D17*100,"-")</f>
        <v>61.857579104671558</v>
      </c>
      <c r="M17" s="87">
        <v>0</v>
      </c>
      <c r="N17" s="88">
        <f>IF(D17&gt;0,M17/D17*100,"-")</f>
        <v>0</v>
      </c>
      <c r="O17" s="87">
        <v>451</v>
      </c>
      <c r="P17" s="87">
        <f>SUM(Q17:S17)</f>
        <v>3736</v>
      </c>
      <c r="Q17" s="87">
        <v>184</v>
      </c>
      <c r="R17" s="87">
        <v>3552</v>
      </c>
      <c r="S17" s="87">
        <v>0</v>
      </c>
      <c r="T17" s="88">
        <f>IF(D17&gt;0,P17/D17*100,"-")</f>
        <v>12.136963160288481</v>
      </c>
      <c r="U17" s="87">
        <v>244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51</v>
      </c>
      <c r="B18" s="86" t="s">
        <v>282</v>
      </c>
      <c r="C18" s="85" t="s">
        <v>283</v>
      </c>
      <c r="D18" s="87">
        <f>+SUM(E18,+I18)</f>
        <v>25210</v>
      </c>
      <c r="E18" s="87">
        <f>+SUM(G18+H18)</f>
        <v>8317</v>
      </c>
      <c r="F18" s="106">
        <f>IF(D18&gt;0,E18/D18*100,"-")</f>
        <v>32.990876636255457</v>
      </c>
      <c r="G18" s="87">
        <v>8317</v>
      </c>
      <c r="H18" s="87">
        <v>0</v>
      </c>
      <c r="I18" s="87">
        <f>+SUM(K18,+M18,O18+P18)</f>
        <v>16893</v>
      </c>
      <c r="J18" s="88">
        <f>IF(D18&gt;0,I18/D18*100,"-")</f>
        <v>67.00912336374455</v>
      </c>
      <c r="K18" s="87">
        <v>12416</v>
      </c>
      <c r="L18" s="88">
        <f>IF(D18&gt;0,K18/D18*100,"-")</f>
        <v>49.250297500991671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4477</v>
      </c>
      <c r="Q18" s="87">
        <v>210</v>
      </c>
      <c r="R18" s="87">
        <v>4267</v>
      </c>
      <c r="S18" s="87">
        <v>0</v>
      </c>
      <c r="T18" s="88">
        <f>IF(D18&gt;0,P18/D18*100,"-")</f>
        <v>17.758825862752875</v>
      </c>
      <c r="U18" s="87">
        <v>167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51</v>
      </c>
      <c r="B19" s="86" t="s">
        <v>284</v>
      </c>
      <c r="C19" s="85" t="s">
        <v>285</v>
      </c>
      <c r="D19" s="87">
        <f>+SUM(E19,+I19)</f>
        <v>24114</v>
      </c>
      <c r="E19" s="87">
        <f>+SUM(G19+H19)</f>
        <v>6430</v>
      </c>
      <c r="F19" s="106">
        <f>IF(D19&gt;0,E19/D19*100,"-")</f>
        <v>26.665007879240278</v>
      </c>
      <c r="G19" s="87">
        <v>6430</v>
      </c>
      <c r="H19" s="87">
        <v>0</v>
      </c>
      <c r="I19" s="87">
        <f>+SUM(K19,+M19,O19+P19)</f>
        <v>17684</v>
      </c>
      <c r="J19" s="88">
        <f>IF(D19&gt;0,I19/D19*100,"-")</f>
        <v>73.334992120759722</v>
      </c>
      <c r="K19" s="87">
        <v>6414</v>
      </c>
      <c r="L19" s="88">
        <f>IF(D19&gt;0,K19/D19*100,"-")</f>
        <v>26.598656382184622</v>
      </c>
      <c r="M19" s="87">
        <v>0</v>
      </c>
      <c r="N19" s="88">
        <f>IF(D19&gt;0,M19/D19*100,"-")</f>
        <v>0</v>
      </c>
      <c r="O19" s="87">
        <v>5463</v>
      </c>
      <c r="P19" s="87">
        <f>SUM(Q19:S19)</f>
        <v>5807</v>
      </c>
      <c r="Q19" s="87">
        <v>641</v>
      </c>
      <c r="R19" s="87">
        <v>5166</v>
      </c>
      <c r="S19" s="87">
        <v>0</v>
      </c>
      <c r="T19" s="88">
        <f>IF(D19&gt;0,P19/D19*100,"-")</f>
        <v>24.081446462635814</v>
      </c>
      <c r="U19" s="87">
        <v>218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51</v>
      </c>
      <c r="B20" s="86" t="s">
        <v>286</v>
      </c>
      <c r="C20" s="85" t="s">
        <v>287</v>
      </c>
      <c r="D20" s="87">
        <f>+SUM(E20,+I20)</f>
        <v>112129</v>
      </c>
      <c r="E20" s="87">
        <f>+SUM(G20+H20)</f>
        <v>30220</v>
      </c>
      <c r="F20" s="106">
        <f>IF(D20&gt;0,E20/D20*100,"-")</f>
        <v>26.951100964068171</v>
      </c>
      <c r="G20" s="87">
        <v>30220</v>
      </c>
      <c r="H20" s="87">
        <v>0</v>
      </c>
      <c r="I20" s="87">
        <f>+SUM(K20,+M20,O20+P20)</f>
        <v>81909</v>
      </c>
      <c r="J20" s="88">
        <f>IF(D20&gt;0,I20/D20*100,"-")</f>
        <v>73.048899035931825</v>
      </c>
      <c r="K20" s="87">
        <v>46468</v>
      </c>
      <c r="L20" s="88">
        <f>IF(D20&gt;0,K20/D20*100,"-")</f>
        <v>41.441553924497676</v>
      </c>
      <c r="M20" s="87">
        <v>1058</v>
      </c>
      <c r="N20" s="88">
        <f>IF(D20&gt;0,M20/D20*100,"-")</f>
        <v>0.94355608272614577</v>
      </c>
      <c r="O20" s="87">
        <v>0</v>
      </c>
      <c r="P20" s="87">
        <f>SUM(Q20:S20)</f>
        <v>34383</v>
      </c>
      <c r="Q20" s="87">
        <v>1617</v>
      </c>
      <c r="R20" s="87">
        <v>32766</v>
      </c>
      <c r="S20" s="87">
        <v>0</v>
      </c>
      <c r="T20" s="88">
        <f>IF(D20&gt;0,P20/D20*100,"-")</f>
        <v>30.663789028708006</v>
      </c>
      <c r="U20" s="87">
        <v>702</v>
      </c>
      <c r="V20" s="85"/>
      <c r="W20" s="85"/>
      <c r="X20" s="85"/>
      <c r="Y20" s="85" t="s">
        <v>263</v>
      </c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51</v>
      </c>
      <c r="B21" s="86" t="s">
        <v>288</v>
      </c>
      <c r="C21" s="85" t="s">
        <v>289</v>
      </c>
      <c r="D21" s="87">
        <f>+SUM(E21,+I21)</f>
        <v>55377</v>
      </c>
      <c r="E21" s="87">
        <f>+SUM(G21+H21)</f>
        <v>5010</v>
      </c>
      <c r="F21" s="106">
        <f>IF(D21&gt;0,E21/D21*100,"-")</f>
        <v>9.0470773064629721</v>
      </c>
      <c r="G21" s="87">
        <v>5010</v>
      </c>
      <c r="H21" s="87">
        <v>0</v>
      </c>
      <c r="I21" s="87">
        <f>+SUM(K21,+M21,O21+P21)</f>
        <v>50367</v>
      </c>
      <c r="J21" s="88">
        <f>IF(D21&gt;0,I21/D21*100,"-")</f>
        <v>90.952922693537033</v>
      </c>
      <c r="K21" s="87">
        <v>38226</v>
      </c>
      <c r="L21" s="88">
        <f>IF(D21&gt;0,K21/D21*100,"-")</f>
        <v>69.028658107156403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12141</v>
      </c>
      <c r="Q21" s="87">
        <v>49</v>
      </c>
      <c r="R21" s="87">
        <v>12092</v>
      </c>
      <c r="S21" s="87">
        <v>0</v>
      </c>
      <c r="T21" s="88">
        <f>IF(D21&gt;0,P21/D21*100,"-")</f>
        <v>21.924264586380627</v>
      </c>
      <c r="U21" s="87">
        <v>240</v>
      </c>
      <c r="V21" s="85"/>
      <c r="W21" s="85"/>
      <c r="X21" s="85"/>
      <c r="Y21" s="85" t="s">
        <v>263</v>
      </c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51</v>
      </c>
      <c r="B22" s="86" t="s">
        <v>290</v>
      </c>
      <c r="C22" s="85" t="s">
        <v>291</v>
      </c>
      <c r="D22" s="87">
        <f>+SUM(E22,+I22)</f>
        <v>15642</v>
      </c>
      <c r="E22" s="87">
        <f>+SUM(G22+H22)</f>
        <v>3741</v>
      </c>
      <c r="F22" s="106">
        <f>IF(D22&gt;0,E22/D22*100,"-")</f>
        <v>23.916378979670121</v>
      </c>
      <c r="G22" s="87">
        <v>3741</v>
      </c>
      <c r="H22" s="87">
        <v>0</v>
      </c>
      <c r="I22" s="87">
        <f>+SUM(K22,+M22,O22+P22)</f>
        <v>11901</v>
      </c>
      <c r="J22" s="88">
        <f>IF(D22&gt;0,I22/D22*100,"-")</f>
        <v>76.083621020329886</v>
      </c>
      <c r="K22" s="87">
        <v>7703</v>
      </c>
      <c r="L22" s="88">
        <f>IF(D22&gt;0,K22/D22*100,"-")</f>
        <v>49.245620764608105</v>
      </c>
      <c r="M22" s="87">
        <v>0</v>
      </c>
      <c r="N22" s="88">
        <f>IF(D22&gt;0,M22/D22*100,"-")</f>
        <v>0</v>
      </c>
      <c r="O22" s="87">
        <v>1271</v>
      </c>
      <c r="P22" s="87">
        <f>SUM(Q22:S22)</f>
        <v>2927</v>
      </c>
      <c r="Q22" s="87">
        <v>223</v>
      </c>
      <c r="R22" s="87">
        <v>2704</v>
      </c>
      <c r="S22" s="87">
        <v>0</v>
      </c>
      <c r="T22" s="88">
        <f>IF(D22&gt;0,P22/D22*100,"-")</f>
        <v>18.712440864339598</v>
      </c>
      <c r="U22" s="87">
        <v>59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51</v>
      </c>
      <c r="B23" s="86" t="s">
        <v>292</v>
      </c>
      <c r="C23" s="85" t="s">
        <v>293</v>
      </c>
      <c r="D23" s="87">
        <f>+SUM(E23,+I23)</f>
        <v>5637</v>
      </c>
      <c r="E23" s="87">
        <f>+SUM(G23+H23)</f>
        <v>2675</v>
      </c>
      <c r="F23" s="106">
        <f>IF(D23&gt;0,E23/D23*100,"-")</f>
        <v>47.454319673585239</v>
      </c>
      <c r="G23" s="87">
        <v>2289</v>
      </c>
      <c r="H23" s="87">
        <v>386</v>
      </c>
      <c r="I23" s="87">
        <f>+SUM(K23,+M23,O23+P23)</f>
        <v>2962</v>
      </c>
      <c r="J23" s="88">
        <f>IF(D23&gt;0,I23/D23*100,"-")</f>
        <v>52.545680326414754</v>
      </c>
      <c r="K23" s="87">
        <v>0</v>
      </c>
      <c r="L23" s="88">
        <f>IF(D23&gt;0,K23/D23*100,"-")</f>
        <v>0</v>
      </c>
      <c r="M23" s="87">
        <v>0</v>
      </c>
      <c r="N23" s="88">
        <f>IF(D23&gt;0,M23/D23*100,"-")</f>
        <v>0</v>
      </c>
      <c r="O23" s="87">
        <v>1358</v>
      </c>
      <c r="P23" s="87">
        <f>SUM(Q23:S23)</f>
        <v>1604</v>
      </c>
      <c r="Q23" s="87">
        <v>0</v>
      </c>
      <c r="R23" s="87">
        <v>1604</v>
      </c>
      <c r="S23" s="87">
        <v>0</v>
      </c>
      <c r="T23" s="88">
        <f>IF(D23&gt;0,P23/D23*100,"-")</f>
        <v>28.454851871562887</v>
      </c>
      <c r="U23" s="87">
        <v>26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51</v>
      </c>
      <c r="B24" s="86" t="s">
        <v>294</v>
      </c>
      <c r="C24" s="85" t="s">
        <v>295</v>
      </c>
      <c r="D24" s="87">
        <f>+SUM(E24,+I24)</f>
        <v>12268</v>
      </c>
      <c r="E24" s="87">
        <f>+SUM(G24+H24)</f>
        <v>4917</v>
      </c>
      <c r="F24" s="106">
        <f>IF(D24&gt;0,E24/D24*100,"-")</f>
        <v>40.079882621454189</v>
      </c>
      <c r="G24" s="87">
        <v>4917</v>
      </c>
      <c r="H24" s="87">
        <v>0</v>
      </c>
      <c r="I24" s="87">
        <f>+SUM(K24,+M24,O24+P24)</f>
        <v>7351</v>
      </c>
      <c r="J24" s="88">
        <f>IF(D24&gt;0,I24/D24*100,"-")</f>
        <v>59.920117378545811</v>
      </c>
      <c r="K24" s="87">
        <v>4067</v>
      </c>
      <c r="L24" s="88">
        <f>IF(D24&gt;0,K24/D24*100,"-")</f>
        <v>33.15128790348875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3284</v>
      </c>
      <c r="Q24" s="87">
        <v>46</v>
      </c>
      <c r="R24" s="87">
        <v>3238</v>
      </c>
      <c r="S24" s="87">
        <v>0</v>
      </c>
      <c r="T24" s="88">
        <f>IF(D24&gt;0,P24/D24*100,"-")</f>
        <v>26.768829475057061</v>
      </c>
      <c r="U24" s="87">
        <v>163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51</v>
      </c>
      <c r="B25" s="86" t="s">
        <v>296</v>
      </c>
      <c r="C25" s="85" t="s">
        <v>297</v>
      </c>
      <c r="D25" s="87">
        <f>+SUM(E25,+I25)</f>
        <v>33084</v>
      </c>
      <c r="E25" s="87">
        <f>+SUM(G25+H25)</f>
        <v>3301</v>
      </c>
      <c r="F25" s="106">
        <f>IF(D25&gt;0,E25/D25*100,"-")</f>
        <v>9.977632692540201</v>
      </c>
      <c r="G25" s="87">
        <v>3301</v>
      </c>
      <c r="H25" s="87">
        <v>0</v>
      </c>
      <c r="I25" s="87">
        <f>+SUM(K25,+M25,O25+P25)</f>
        <v>29783</v>
      </c>
      <c r="J25" s="88">
        <f>IF(D25&gt;0,I25/D25*100,"-")</f>
        <v>90.022367307459788</v>
      </c>
      <c r="K25" s="87">
        <v>19886</v>
      </c>
      <c r="L25" s="88">
        <f>IF(D25&gt;0,K25/D25*100,"-")</f>
        <v>60.107604884536336</v>
      </c>
      <c r="M25" s="87">
        <v>0</v>
      </c>
      <c r="N25" s="88">
        <f>IF(D25&gt;0,M25/D25*100,"-")</f>
        <v>0</v>
      </c>
      <c r="O25" s="87">
        <v>5130</v>
      </c>
      <c r="P25" s="87">
        <f>SUM(Q25:S25)</f>
        <v>4767</v>
      </c>
      <c r="Q25" s="87">
        <v>43</v>
      </c>
      <c r="R25" s="87">
        <v>622</v>
      </c>
      <c r="S25" s="87">
        <v>4102</v>
      </c>
      <c r="T25" s="88">
        <f>IF(D25&gt;0,P25/D25*100,"-")</f>
        <v>14.408777656873415</v>
      </c>
      <c r="U25" s="87">
        <v>92</v>
      </c>
      <c r="V25" s="85"/>
      <c r="W25" s="85"/>
      <c r="X25" s="85"/>
      <c r="Y25" s="85" t="s">
        <v>263</v>
      </c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51</v>
      </c>
      <c r="B26" s="86" t="s">
        <v>298</v>
      </c>
      <c r="C26" s="85" t="s">
        <v>299</v>
      </c>
      <c r="D26" s="87">
        <f>+SUM(E26,+I26)</f>
        <v>26641</v>
      </c>
      <c r="E26" s="87">
        <f>+SUM(G26+H26)</f>
        <v>374</v>
      </c>
      <c r="F26" s="106">
        <f>IF(D26&gt;0,E26/D26*100,"-")</f>
        <v>1.4038512067865321</v>
      </c>
      <c r="G26" s="87">
        <v>374</v>
      </c>
      <c r="H26" s="87">
        <v>0</v>
      </c>
      <c r="I26" s="87">
        <f>+SUM(K26,+M26,O26+P26)</f>
        <v>26267</v>
      </c>
      <c r="J26" s="88">
        <f>IF(D26&gt;0,I26/D26*100,"-")</f>
        <v>98.596148793213473</v>
      </c>
      <c r="K26" s="87">
        <v>21919</v>
      </c>
      <c r="L26" s="88">
        <f>IF(D26&gt;0,K26/D26*100,"-")</f>
        <v>82.275440111106946</v>
      </c>
      <c r="M26" s="87">
        <v>0</v>
      </c>
      <c r="N26" s="88">
        <f>IF(D26&gt;0,M26/D26*100,"-")</f>
        <v>0</v>
      </c>
      <c r="O26" s="87">
        <v>3780</v>
      </c>
      <c r="P26" s="87">
        <f>SUM(Q26:S26)</f>
        <v>568</v>
      </c>
      <c r="Q26" s="87">
        <v>0</v>
      </c>
      <c r="R26" s="87">
        <v>568</v>
      </c>
      <c r="S26" s="87">
        <v>0</v>
      </c>
      <c r="T26" s="88">
        <f>IF(D26&gt;0,P26/D26*100,"-")</f>
        <v>2.1320521001463906</v>
      </c>
      <c r="U26" s="87">
        <v>99</v>
      </c>
      <c r="V26" s="85" t="s">
        <v>263</v>
      </c>
      <c r="W26" s="85"/>
      <c r="X26" s="85"/>
      <c r="Y26" s="85"/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51</v>
      </c>
      <c r="B27" s="86" t="s">
        <v>300</v>
      </c>
      <c r="C27" s="85" t="s">
        <v>301</v>
      </c>
      <c r="D27" s="87">
        <f>+SUM(E27,+I27)</f>
        <v>5078</v>
      </c>
      <c r="E27" s="87">
        <f>+SUM(G27+H27)</f>
        <v>873</v>
      </c>
      <c r="F27" s="106">
        <f>IF(D27&gt;0,E27/D27*100,"-")</f>
        <v>17.191807798345806</v>
      </c>
      <c r="G27" s="87">
        <v>873</v>
      </c>
      <c r="H27" s="87">
        <v>0</v>
      </c>
      <c r="I27" s="87">
        <f>+SUM(K27,+M27,O27+P27)</f>
        <v>4205</v>
      </c>
      <c r="J27" s="88">
        <f>IF(D27&gt;0,I27/D27*100,"-")</f>
        <v>82.808192201654194</v>
      </c>
      <c r="K27" s="87">
        <v>2970</v>
      </c>
      <c r="L27" s="88">
        <f>IF(D27&gt;0,K27/D27*100,"-")</f>
        <v>58.487593540764081</v>
      </c>
      <c r="M27" s="87">
        <v>0</v>
      </c>
      <c r="N27" s="88">
        <f>IF(D27&gt;0,M27/D27*100,"-")</f>
        <v>0</v>
      </c>
      <c r="O27" s="87">
        <v>283</v>
      </c>
      <c r="P27" s="87">
        <f>SUM(Q27:S27)</f>
        <v>952</v>
      </c>
      <c r="Q27" s="87">
        <v>93</v>
      </c>
      <c r="R27" s="87">
        <v>859</v>
      </c>
      <c r="S27" s="87">
        <v>0</v>
      </c>
      <c r="T27" s="88">
        <f>IF(D27&gt;0,P27/D27*100,"-")</f>
        <v>18.747538400945256</v>
      </c>
      <c r="U27" s="87">
        <v>40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51</v>
      </c>
      <c r="B28" s="86" t="s">
        <v>302</v>
      </c>
      <c r="C28" s="85" t="s">
        <v>303</v>
      </c>
      <c r="D28" s="87">
        <f>+SUM(E28,+I28)</f>
        <v>15299</v>
      </c>
      <c r="E28" s="87">
        <f>+SUM(G28+H28)</f>
        <v>1938</v>
      </c>
      <c r="F28" s="106">
        <f>IF(D28&gt;0,E28/D28*100,"-")</f>
        <v>12.667494607490687</v>
      </c>
      <c r="G28" s="87">
        <v>1938</v>
      </c>
      <c r="H28" s="87">
        <v>0</v>
      </c>
      <c r="I28" s="87">
        <f>+SUM(K28,+M28,O28+P28)</f>
        <v>13361</v>
      </c>
      <c r="J28" s="88">
        <f>IF(D28&gt;0,I28/D28*100,"-")</f>
        <v>87.332505392509319</v>
      </c>
      <c r="K28" s="87">
        <v>8214</v>
      </c>
      <c r="L28" s="88">
        <f>IF(D28&gt;0,K28/D28*100,"-")</f>
        <v>53.689783645989934</v>
      </c>
      <c r="M28" s="87">
        <v>0</v>
      </c>
      <c r="N28" s="88">
        <f>IF(D28&gt;0,M28/D28*100,"-")</f>
        <v>0</v>
      </c>
      <c r="O28" s="87">
        <v>4458</v>
      </c>
      <c r="P28" s="87">
        <f>SUM(Q28:S28)</f>
        <v>689</v>
      </c>
      <c r="Q28" s="87">
        <v>0</v>
      </c>
      <c r="R28" s="87">
        <v>689</v>
      </c>
      <c r="S28" s="87">
        <v>0</v>
      </c>
      <c r="T28" s="88">
        <f>IF(D28&gt;0,P28/D28*100,"-")</f>
        <v>4.5035623243349239</v>
      </c>
      <c r="U28" s="87">
        <v>179</v>
      </c>
      <c r="V28" s="85"/>
      <c r="W28" s="85"/>
      <c r="X28" s="85"/>
      <c r="Y28" s="85" t="s">
        <v>263</v>
      </c>
      <c r="Z28" s="85"/>
      <c r="AA28" s="85"/>
      <c r="AB28" s="85"/>
      <c r="AC28" s="85" t="s">
        <v>263</v>
      </c>
      <c r="AD28" s="184" t="s">
        <v>262</v>
      </c>
    </row>
    <row r="29" spans="1:30" ht="13.5" customHeight="1">
      <c r="A29" s="85" t="s">
        <v>51</v>
      </c>
      <c r="B29" s="86" t="s">
        <v>304</v>
      </c>
      <c r="C29" s="85" t="s">
        <v>305</v>
      </c>
      <c r="D29" s="87">
        <f>+SUM(E29,+I29)</f>
        <v>7056</v>
      </c>
      <c r="E29" s="87">
        <f>+SUM(G29+H29)</f>
        <v>2526</v>
      </c>
      <c r="F29" s="106">
        <f>IF(D29&gt;0,E29/D29*100,"-")</f>
        <v>35.799319727891152</v>
      </c>
      <c r="G29" s="87">
        <v>2526</v>
      </c>
      <c r="H29" s="87">
        <v>0</v>
      </c>
      <c r="I29" s="87">
        <f>+SUM(K29,+M29,O29+P29)</f>
        <v>4530</v>
      </c>
      <c r="J29" s="88">
        <f>IF(D29&gt;0,I29/D29*100,"-")</f>
        <v>64.200680272108841</v>
      </c>
      <c r="K29" s="87">
        <v>2371</v>
      </c>
      <c r="L29" s="88">
        <f>IF(D29&gt;0,K29/D29*100,"-")</f>
        <v>33.602607709750565</v>
      </c>
      <c r="M29" s="87">
        <v>0</v>
      </c>
      <c r="N29" s="88">
        <f>IF(D29&gt;0,M29/D29*100,"-")</f>
        <v>0</v>
      </c>
      <c r="O29" s="87">
        <v>590</v>
      </c>
      <c r="P29" s="87">
        <f>SUM(Q29:S29)</f>
        <v>1569</v>
      </c>
      <c r="Q29" s="87">
        <v>0</v>
      </c>
      <c r="R29" s="87">
        <v>1569</v>
      </c>
      <c r="S29" s="87">
        <v>0</v>
      </c>
      <c r="T29" s="88">
        <f>IF(D29&gt;0,P29/D29*100,"-")</f>
        <v>22.236394557823129</v>
      </c>
      <c r="U29" s="87">
        <v>26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51</v>
      </c>
      <c r="B30" s="86" t="s">
        <v>306</v>
      </c>
      <c r="C30" s="85" t="s">
        <v>307</v>
      </c>
      <c r="D30" s="87">
        <f>+SUM(E30,+I30)</f>
        <v>4943</v>
      </c>
      <c r="E30" s="87">
        <f>+SUM(G30+H30)</f>
        <v>1555</v>
      </c>
      <c r="F30" s="106">
        <f>IF(D30&gt;0,E30/D30*100,"-")</f>
        <v>31.4586283633421</v>
      </c>
      <c r="G30" s="87">
        <v>1495</v>
      </c>
      <c r="H30" s="87">
        <v>60</v>
      </c>
      <c r="I30" s="87">
        <f>+SUM(K30,+M30,O30+P30)</f>
        <v>3388</v>
      </c>
      <c r="J30" s="88">
        <f>IF(D30&gt;0,I30/D30*100,"-")</f>
        <v>68.5413716366579</v>
      </c>
      <c r="K30" s="87">
        <v>1532</v>
      </c>
      <c r="L30" s="88">
        <f>IF(D30&gt;0,K30/D30*100,"-")</f>
        <v>30.993323892373052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1856</v>
      </c>
      <c r="Q30" s="87">
        <v>111</v>
      </c>
      <c r="R30" s="87">
        <v>1745</v>
      </c>
      <c r="S30" s="87">
        <v>0</v>
      </c>
      <c r="T30" s="88">
        <f>IF(D30&gt;0,P30/D30*100,"-")</f>
        <v>37.548047744284844</v>
      </c>
      <c r="U30" s="87">
        <v>86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51</v>
      </c>
      <c r="B31" s="86" t="s">
        <v>308</v>
      </c>
      <c r="C31" s="85" t="s">
        <v>309</v>
      </c>
      <c r="D31" s="87">
        <f>+SUM(E31,+I31)</f>
        <v>10998</v>
      </c>
      <c r="E31" s="87">
        <f>+SUM(G31+H31)</f>
        <v>4004</v>
      </c>
      <c r="F31" s="106">
        <f>IF(D31&gt;0,E31/D31*100,"-")</f>
        <v>36.406619385342793</v>
      </c>
      <c r="G31" s="87">
        <v>3988</v>
      </c>
      <c r="H31" s="87">
        <v>16</v>
      </c>
      <c r="I31" s="87">
        <f>+SUM(K31,+M31,O31+P31)</f>
        <v>6994</v>
      </c>
      <c r="J31" s="88">
        <f>IF(D31&gt;0,I31/D31*100,"-")</f>
        <v>63.593380614657214</v>
      </c>
      <c r="K31" s="87">
        <v>4517</v>
      </c>
      <c r="L31" s="88">
        <f>IF(D31&gt;0,K31/D31*100,"-")</f>
        <v>41.071103837061287</v>
      </c>
      <c r="M31" s="87">
        <v>0</v>
      </c>
      <c r="N31" s="88">
        <f>IF(D31&gt;0,M31/D31*100,"-")</f>
        <v>0</v>
      </c>
      <c r="O31" s="87">
        <v>1299</v>
      </c>
      <c r="P31" s="87">
        <f>SUM(Q31:S31)</f>
        <v>1178</v>
      </c>
      <c r="Q31" s="87">
        <v>0</v>
      </c>
      <c r="R31" s="87">
        <v>1178</v>
      </c>
      <c r="S31" s="87">
        <v>0</v>
      </c>
      <c r="T31" s="88">
        <f>IF(D31&gt;0,P31/D31*100,"-")</f>
        <v>10.711038370612838</v>
      </c>
      <c r="U31" s="87">
        <v>60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51</v>
      </c>
      <c r="B32" s="86" t="s">
        <v>310</v>
      </c>
      <c r="C32" s="85" t="s">
        <v>311</v>
      </c>
      <c r="D32" s="87">
        <f>+SUM(E32,+I32)</f>
        <v>14565</v>
      </c>
      <c r="E32" s="87">
        <f>+SUM(G32+H32)</f>
        <v>6548</v>
      </c>
      <c r="F32" s="106">
        <f>IF(D32&gt;0,E32/D32*100,"-")</f>
        <v>44.957088911774804</v>
      </c>
      <c r="G32" s="87">
        <v>6548</v>
      </c>
      <c r="H32" s="87">
        <v>0</v>
      </c>
      <c r="I32" s="87">
        <f>+SUM(K32,+M32,O32+P32)</f>
        <v>8017</v>
      </c>
      <c r="J32" s="88">
        <f>IF(D32&gt;0,I32/D32*100,"-")</f>
        <v>55.042911088225196</v>
      </c>
      <c r="K32" s="87">
        <v>4243</v>
      </c>
      <c r="L32" s="88">
        <f>IF(D32&gt;0,K32/D32*100,"-")</f>
        <v>29.131479574322007</v>
      </c>
      <c r="M32" s="87">
        <v>0</v>
      </c>
      <c r="N32" s="88">
        <f>IF(D32&gt;0,M32/D32*100,"-")</f>
        <v>0</v>
      </c>
      <c r="O32" s="87">
        <v>1827</v>
      </c>
      <c r="P32" s="87">
        <f>SUM(Q32:S32)</f>
        <v>1947</v>
      </c>
      <c r="Q32" s="87">
        <v>0</v>
      </c>
      <c r="R32" s="87">
        <v>1947</v>
      </c>
      <c r="S32" s="87">
        <v>0</v>
      </c>
      <c r="T32" s="88">
        <f>IF(D32&gt;0,P32/D32*100,"-")</f>
        <v>13.367662203913492</v>
      </c>
      <c r="U32" s="87">
        <v>71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51</v>
      </c>
      <c r="B33" s="86" t="s">
        <v>312</v>
      </c>
      <c r="C33" s="85" t="s">
        <v>313</v>
      </c>
      <c r="D33" s="87">
        <f>+SUM(E33,+I33)</f>
        <v>8357</v>
      </c>
      <c r="E33" s="87">
        <f>+SUM(G33+H33)</f>
        <v>4439</v>
      </c>
      <c r="F33" s="106">
        <f>IF(D33&gt;0,E33/D33*100,"-")</f>
        <v>53.11714730166328</v>
      </c>
      <c r="G33" s="87">
        <v>4439</v>
      </c>
      <c r="H33" s="87">
        <v>0</v>
      </c>
      <c r="I33" s="87">
        <f>+SUM(K33,+M33,O33+P33)</f>
        <v>3918</v>
      </c>
      <c r="J33" s="88">
        <f>IF(D33&gt;0,I33/D33*100,"-")</f>
        <v>46.882852698336727</v>
      </c>
      <c r="K33" s="87">
        <v>1932</v>
      </c>
      <c r="L33" s="88">
        <f>IF(D33&gt;0,K33/D33*100,"-")</f>
        <v>23.118343903314585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1986</v>
      </c>
      <c r="Q33" s="87">
        <v>0</v>
      </c>
      <c r="R33" s="87">
        <v>1986</v>
      </c>
      <c r="S33" s="87">
        <v>0</v>
      </c>
      <c r="T33" s="88">
        <f>IF(D33&gt;0,P33/D33*100,"-")</f>
        <v>23.764508795022138</v>
      </c>
      <c r="U33" s="87">
        <v>52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51</v>
      </c>
      <c r="B34" s="86" t="s">
        <v>314</v>
      </c>
      <c r="C34" s="85" t="s">
        <v>315</v>
      </c>
      <c r="D34" s="87">
        <f>+SUM(E34,+I34)</f>
        <v>3076</v>
      </c>
      <c r="E34" s="87">
        <f>+SUM(G34+H34)</f>
        <v>1611</v>
      </c>
      <c r="F34" s="106">
        <f>IF(D34&gt;0,E34/D34*100,"-")</f>
        <v>52.373211963589071</v>
      </c>
      <c r="G34" s="87">
        <v>1611</v>
      </c>
      <c r="H34" s="87">
        <v>0</v>
      </c>
      <c r="I34" s="87">
        <f>+SUM(K34,+M34,O34+P34)</f>
        <v>1465</v>
      </c>
      <c r="J34" s="88">
        <f>IF(D34&gt;0,I34/D34*100,"-")</f>
        <v>47.626788036410922</v>
      </c>
      <c r="K34" s="87">
        <v>326</v>
      </c>
      <c r="L34" s="88">
        <f>IF(D34&gt;0,K34/D34*100,"-")</f>
        <v>10.598179453836151</v>
      </c>
      <c r="M34" s="87">
        <v>0</v>
      </c>
      <c r="N34" s="88">
        <f>IF(D34&gt;0,M34/D34*100,"-")</f>
        <v>0</v>
      </c>
      <c r="O34" s="87">
        <v>548</v>
      </c>
      <c r="P34" s="87">
        <f>SUM(Q34:S34)</f>
        <v>591</v>
      </c>
      <c r="Q34" s="87">
        <v>0</v>
      </c>
      <c r="R34" s="87">
        <v>591</v>
      </c>
      <c r="S34" s="87">
        <v>0</v>
      </c>
      <c r="T34" s="88">
        <f>IF(D34&gt;0,P34/D34*100,"-")</f>
        <v>19.213263979193759</v>
      </c>
      <c r="U34" s="87">
        <v>33</v>
      </c>
      <c r="V34" s="85" t="s">
        <v>263</v>
      </c>
      <c r="W34" s="85"/>
      <c r="X34" s="85"/>
      <c r="Y34" s="85"/>
      <c r="Z34" s="85" t="s">
        <v>263</v>
      </c>
      <c r="AA34" s="85"/>
      <c r="AB34" s="85"/>
      <c r="AC34" s="85"/>
      <c r="AD34" s="184" t="s">
        <v>262</v>
      </c>
    </row>
    <row r="35" spans="1:30" ht="13.5" customHeight="1">
      <c r="A35" s="85" t="s">
        <v>51</v>
      </c>
      <c r="B35" s="86" t="s">
        <v>316</v>
      </c>
      <c r="C35" s="85" t="s">
        <v>317</v>
      </c>
      <c r="D35" s="87">
        <f>+SUM(E35,+I35)</f>
        <v>2451</v>
      </c>
      <c r="E35" s="87">
        <f>+SUM(G35+H35)</f>
        <v>1363</v>
      </c>
      <c r="F35" s="106">
        <f>IF(D35&gt;0,E35/D35*100,"-")</f>
        <v>55.609955120359032</v>
      </c>
      <c r="G35" s="87">
        <v>1363</v>
      </c>
      <c r="H35" s="87">
        <v>0</v>
      </c>
      <c r="I35" s="87">
        <f>+SUM(K35,+M35,O35+P35)</f>
        <v>1088</v>
      </c>
      <c r="J35" s="88">
        <f>IF(D35&gt;0,I35/D35*100,"-")</f>
        <v>44.390044879640961</v>
      </c>
      <c r="K35" s="87">
        <v>0</v>
      </c>
      <c r="L35" s="88">
        <f>IF(D35&gt;0,K35/D35*100,"-")</f>
        <v>0</v>
      </c>
      <c r="M35" s="87">
        <v>0</v>
      </c>
      <c r="N35" s="88">
        <f>IF(D35&gt;0,M35/D35*100,"-")</f>
        <v>0</v>
      </c>
      <c r="O35" s="87">
        <v>260</v>
      </c>
      <c r="P35" s="87">
        <f>SUM(Q35:S35)</f>
        <v>828</v>
      </c>
      <c r="Q35" s="87">
        <v>0</v>
      </c>
      <c r="R35" s="87">
        <v>828</v>
      </c>
      <c r="S35" s="87">
        <v>0</v>
      </c>
      <c r="T35" s="88">
        <f>IF(D35&gt;0,P35/D35*100,"-")</f>
        <v>33.782129742962056</v>
      </c>
      <c r="U35" s="87">
        <v>21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51</v>
      </c>
      <c r="B36" s="86" t="s">
        <v>318</v>
      </c>
      <c r="C36" s="85" t="s">
        <v>319</v>
      </c>
      <c r="D36" s="87">
        <f>+SUM(E36,+I36)</f>
        <v>8369</v>
      </c>
      <c r="E36" s="87">
        <f>+SUM(G36+H36)</f>
        <v>3806</v>
      </c>
      <c r="F36" s="106">
        <f>IF(D36&gt;0,E36/D36*100,"-")</f>
        <v>45.477356912414862</v>
      </c>
      <c r="G36" s="87">
        <v>3716</v>
      </c>
      <c r="H36" s="87">
        <v>90</v>
      </c>
      <c r="I36" s="87">
        <f>+SUM(K36,+M36,O36+P36)</f>
        <v>4563</v>
      </c>
      <c r="J36" s="88">
        <f>IF(D36&gt;0,I36/D36*100,"-")</f>
        <v>54.522643087585131</v>
      </c>
      <c r="K36" s="87">
        <v>2590</v>
      </c>
      <c r="L36" s="88">
        <f>IF(D36&gt;0,K36/D36*100,"-")</f>
        <v>30.947544509499341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1973</v>
      </c>
      <c r="Q36" s="87">
        <v>0</v>
      </c>
      <c r="R36" s="87">
        <v>1973</v>
      </c>
      <c r="S36" s="87">
        <v>0</v>
      </c>
      <c r="T36" s="88">
        <f>IF(D36&gt;0,P36/D36*100,"-")</f>
        <v>23.575098578085793</v>
      </c>
      <c r="U36" s="87">
        <v>78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51</v>
      </c>
      <c r="B37" s="86" t="s">
        <v>320</v>
      </c>
      <c r="C37" s="85" t="s">
        <v>321</v>
      </c>
      <c r="D37" s="87">
        <f>+SUM(E37,+I37)</f>
        <v>4057</v>
      </c>
      <c r="E37" s="87">
        <f>+SUM(G37+H37)</f>
        <v>1162</v>
      </c>
      <c r="F37" s="106">
        <f>IF(D37&gt;0,E37/D37*100,"-")</f>
        <v>28.641853586393889</v>
      </c>
      <c r="G37" s="87">
        <v>1162</v>
      </c>
      <c r="H37" s="87">
        <v>0</v>
      </c>
      <c r="I37" s="87">
        <f>+SUM(K37,+M37,O37+P37)</f>
        <v>2895</v>
      </c>
      <c r="J37" s="88">
        <f>IF(D37&gt;0,I37/D37*100,"-")</f>
        <v>71.358146413606121</v>
      </c>
      <c r="K37" s="87">
        <v>2007</v>
      </c>
      <c r="L37" s="88">
        <f>IF(D37&gt;0,K37/D37*100,"-")</f>
        <v>49.470051762385999</v>
      </c>
      <c r="M37" s="87">
        <v>0</v>
      </c>
      <c r="N37" s="88">
        <f>IF(D37&gt;0,M37/D37*100,"-")</f>
        <v>0</v>
      </c>
      <c r="O37" s="87">
        <v>526</v>
      </c>
      <c r="P37" s="87">
        <f>SUM(Q37:S37)</f>
        <v>362</v>
      </c>
      <c r="Q37" s="87">
        <v>0</v>
      </c>
      <c r="R37" s="87">
        <v>362</v>
      </c>
      <c r="S37" s="87">
        <v>0</v>
      </c>
      <c r="T37" s="88">
        <f>IF(D37&gt;0,P37/D37*100,"-")</f>
        <v>8.9228493961054962</v>
      </c>
      <c r="U37" s="87">
        <v>25</v>
      </c>
      <c r="V37" s="85" t="s">
        <v>263</v>
      </c>
      <c r="W37" s="85"/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51</v>
      </c>
      <c r="B38" s="86" t="s">
        <v>322</v>
      </c>
      <c r="C38" s="85" t="s">
        <v>323</v>
      </c>
      <c r="D38" s="87">
        <f>+SUM(E38,+I38)</f>
        <v>5389</v>
      </c>
      <c r="E38" s="87">
        <f>+SUM(G38+H38)</f>
        <v>1735</v>
      </c>
      <c r="F38" s="106">
        <f>IF(D38&gt;0,E38/D38*100,"-")</f>
        <v>32.195212469845984</v>
      </c>
      <c r="G38" s="87">
        <v>1735</v>
      </c>
      <c r="H38" s="87">
        <v>0</v>
      </c>
      <c r="I38" s="87">
        <f>+SUM(K38,+M38,O38+P38)</f>
        <v>3654</v>
      </c>
      <c r="J38" s="88">
        <f>IF(D38&gt;0,I38/D38*100,"-")</f>
        <v>67.804787530154016</v>
      </c>
      <c r="K38" s="87">
        <v>1881</v>
      </c>
      <c r="L38" s="88">
        <f>IF(D38&gt;0,K38/D38*100,"-")</f>
        <v>34.904434960103913</v>
      </c>
      <c r="M38" s="87">
        <v>0</v>
      </c>
      <c r="N38" s="88">
        <f>IF(D38&gt;0,M38/D38*100,"-")</f>
        <v>0</v>
      </c>
      <c r="O38" s="87">
        <v>301</v>
      </c>
      <c r="P38" s="87">
        <f>SUM(Q38:S38)</f>
        <v>1472</v>
      </c>
      <c r="Q38" s="87">
        <v>0</v>
      </c>
      <c r="R38" s="87">
        <v>1472</v>
      </c>
      <c r="S38" s="87">
        <v>0</v>
      </c>
      <c r="T38" s="88">
        <f>IF(D38&gt;0,P38/D38*100,"-")</f>
        <v>27.314900723696418</v>
      </c>
      <c r="U38" s="87">
        <v>38</v>
      </c>
      <c r="V38" s="85" t="s">
        <v>263</v>
      </c>
      <c r="W38" s="85"/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51</v>
      </c>
      <c r="B39" s="86" t="s">
        <v>324</v>
      </c>
      <c r="C39" s="85" t="s">
        <v>325</v>
      </c>
      <c r="D39" s="87">
        <f>+SUM(E39,+I39)</f>
        <v>15495</v>
      </c>
      <c r="E39" s="87">
        <f>+SUM(G39+H39)</f>
        <v>7624</v>
      </c>
      <c r="F39" s="106">
        <f>IF(D39&gt;0,E39/D39*100,"-")</f>
        <v>49.202968699580509</v>
      </c>
      <c r="G39" s="87">
        <v>7624</v>
      </c>
      <c r="H39" s="87">
        <v>0</v>
      </c>
      <c r="I39" s="87">
        <f>+SUM(K39,+M39,O39+P39)</f>
        <v>7871</v>
      </c>
      <c r="J39" s="88">
        <f>IF(D39&gt;0,I39/D39*100,"-")</f>
        <v>50.797031300419491</v>
      </c>
      <c r="K39" s="87">
        <v>2663</v>
      </c>
      <c r="L39" s="88">
        <f>IF(D39&gt;0,K39/D39*100,"-")</f>
        <v>17.186189093255887</v>
      </c>
      <c r="M39" s="87">
        <v>0</v>
      </c>
      <c r="N39" s="88">
        <f>IF(D39&gt;0,M39/D39*100,"-")</f>
        <v>0</v>
      </c>
      <c r="O39" s="87">
        <v>661</v>
      </c>
      <c r="P39" s="87">
        <f>SUM(Q39:S39)</f>
        <v>4547</v>
      </c>
      <c r="Q39" s="87">
        <v>627</v>
      </c>
      <c r="R39" s="87">
        <v>3920</v>
      </c>
      <c r="S39" s="87">
        <v>0</v>
      </c>
      <c r="T39" s="88">
        <f>IF(D39&gt;0,P39/D39*100,"-")</f>
        <v>29.344949983865764</v>
      </c>
      <c r="U39" s="87">
        <v>66</v>
      </c>
      <c r="V39" s="85" t="s">
        <v>263</v>
      </c>
      <c r="W39" s="85"/>
      <c r="X39" s="85"/>
      <c r="Y39" s="85"/>
      <c r="Z39" s="85" t="s">
        <v>263</v>
      </c>
      <c r="AA39" s="85"/>
      <c r="AB39" s="85"/>
      <c r="AC39" s="85"/>
      <c r="AD39" s="184" t="s">
        <v>262</v>
      </c>
    </row>
    <row r="40" spans="1:30" ht="13.5" customHeight="1">
      <c r="A40" s="85" t="s">
        <v>51</v>
      </c>
      <c r="B40" s="86" t="s">
        <v>326</v>
      </c>
      <c r="C40" s="85" t="s">
        <v>327</v>
      </c>
      <c r="D40" s="87">
        <f>+SUM(E40,+I40)</f>
        <v>11330</v>
      </c>
      <c r="E40" s="87">
        <f>+SUM(G40+H40)</f>
        <v>5922</v>
      </c>
      <c r="F40" s="106">
        <f>IF(D40&gt;0,E40/D40*100,"-")</f>
        <v>52.268314210061781</v>
      </c>
      <c r="G40" s="87">
        <v>5922</v>
      </c>
      <c r="H40" s="87">
        <v>0</v>
      </c>
      <c r="I40" s="87">
        <f>+SUM(K40,+M40,O40+P40)</f>
        <v>5408</v>
      </c>
      <c r="J40" s="88">
        <f>IF(D40&gt;0,I40/D40*100,"-")</f>
        <v>47.731685789938219</v>
      </c>
      <c r="K40" s="87">
        <v>2707</v>
      </c>
      <c r="L40" s="88">
        <f>IF(D40&gt;0,K40/D40*100,"-")</f>
        <v>23.892321270962046</v>
      </c>
      <c r="M40" s="87">
        <v>0</v>
      </c>
      <c r="N40" s="88">
        <f>IF(D40&gt;0,M40/D40*100,"-")</f>
        <v>0</v>
      </c>
      <c r="O40" s="87">
        <v>921</v>
      </c>
      <c r="P40" s="87">
        <f>SUM(Q40:S40)</f>
        <v>1780</v>
      </c>
      <c r="Q40" s="87">
        <v>65</v>
      </c>
      <c r="R40" s="87">
        <v>1715</v>
      </c>
      <c r="S40" s="87">
        <v>0</v>
      </c>
      <c r="T40" s="88">
        <f>IF(D40&gt;0,P40/D40*100,"-")</f>
        <v>15.710503089143865</v>
      </c>
      <c r="U40" s="87">
        <v>137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0">
    <sortCondition ref="A8:A40"/>
    <sortCondition ref="B8:B40"/>
    <sortCondition ref="C8:C4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岩手県</v>
      </c>
      <c r="B7" s="90" t="str">
        <f>水洗化人口等!B7</f>
        <v>03000</v>
      </c>
      <c r="C7" s="89" t="s">
        <v>199</v>
      </c>
      <c r="D7" s="91">
        <f>SUM(E7,+H7,+K7)</f>
        <v>474097</v>
      </c>
      <c r="E7" s="91">
        <f>SUM(F7:G7)</f>
        <v>0</v>
      </c>
      <c r="F7" s="91">
        <f>SUM(F$8:F$207)</f>
        <v>0</v>
      </c>
      <c r="G7" s="91">
        <f>SUM(G$8:G$207)</f>
        <v>0</v>
      </c>
      <c r="H7" s="91">
        <f>SUM(I7:J7)</f>
        <v>156427</v>
      </c>
      <c r="I7" s="91">
        <f>SUM(I$8:I$207)</f>
        <v>141175</v>
      </c>
      <c r="J7" s="91">
        <f>SUM(J$8:J$207)</f>
        <v>15252</v>
      </c>
      <c r="K7" s="91">
        <f>SUM(L7:M7)</f>
        <v>317670</v>
      </c>
      <c r="L7" s="91">
        <f>SUM(L$8:L$207)</f>
        <v>171549</v>
      </c>
      <c r="M7" s="91">
        <f>SUM(M$8:M$207)</f>
        <v>146121</v>
      </c>
      <c r="N7" s="91">
        <f>SUM(O7,+V7,+AC7)</f>
        <v>474674</v>
      </c>
      <c r="O7" s="91">
        <f>SUM(P7:U7)</f>
        <v>312724</v>
      </c>
      <c r="P7" s="91">
        <f t="shared" ref="P7:U7" si="0">SUM(P$8:P$207)</f>
        <v>312724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0</v>
      </c>
      <c r="V7" s="91">
        <f>SUM(W7:AB7)</f>
        <v>161373</v>
      </c>
      <c r="W7" s="91">
        <f t="shared" ref="W7:AB7" si="1">SUM(W$8:W$207)</f>
        <v>161373</v>
      </c>
      <c r="X7" s="91">
        <f t="shared" si="1"/>
        <v>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0</v>
      </c>
      <c r="AC7" s="91">
        <f>SUM(AD7:AE7)</f>
        <v>577</v>
      </c>
      <c r="AD7" s="91">
        <f>SUM(AD$8:AD$207)</f>
        <v>577</v>
      </c>
      <c r="AE7" s="91">
        <f>SUM(AE$8:AE$207)</f>
        <v>0</v>
      </c>
      <c r="AF7" s="91">
        <f>SUM(AG7:AI7)</f>
        <v>10279</v>
      </c>
      <c r="AG7" s="91">
        <f>SUM(AG$8:AG$207)</f>
        <v>10279</v>
      </c>
      <c r="AH7" s="91">
        <f>SUM(AH$8:AH$207)</f>
        <v>0</v>
      </c>
      <c r="AI7" s="91">
        <f>SUM(AI$8:AI$207)</f>
        <v>0</v>
      </c>
      <c r="AJ7" s="91">
        <f>SUM(AK7:AS7)</f>
        <v>10495</v>
      </c>
      <c r="AK7" s="91">
        <f t="shared" ref="AK7:AS7" si="2">SUM(AK$8:AK$207)</f>
        <v>0</v>
      </c>
      <c r="AL7" s="91">
        <f t="shared" si="2"/>
        <v>300</v>
      </c>
      <c r="AM7" s="91">
        <f t="shared" si="2"/>
        <v>3928</v>
      </c>
      <c r="AN7" s="91">
        <f t="shared" si="2"/>
        <v>2571</v>
      </c>
      <c r="AO7" s="91">
        <f t="shared" si="2"/>
        <v>0</v>
      </c>
      <c r="AP7" s="91">
        <f t="shared" si="2"/>
        <v>0</v>
      </c>
      <c r="AQ7" s="91">
        <f t="shared" si="2"/>
        <v>118</v>
      </c>
      <c r="AR7" s="91">
        <f t="shared" si="2"/>
        <v>31</v>
      </c>
      <c r="AS7" s="91">
        <f t="shared" si="2"/>
        <v>3547</v>
      </c>
      <c r="AT7" s="91">
        <f>SUM(AU7:AY7)</f>
        <v>355</v>
      </c>
      <c r="AU7" s="91">
        <f>SUM(AU$8:AU$207)</f>
        <v>84</v>
      </c>
      <c r="AV7" s="91">
        <f>SUM(AV$8:AV$207)</f>
        <v>0</v>
      </c>
      <c r="AW7" s="91">
        <f>SUM(AW$8:AW$207)</f>
        <v>271</v>
      </c>
      <c r="AX7" s="91">
        <f>SUM(AX$8:AX$207)</f>
        <v>0</v>
      </c>
      <c r="AY7" s="91">
        <f>SUM(AY$8:AY$207)</f>
        <v>0</v>
      </c>
      <c r="AZ7" s="91">
        <f>SUM(BA7:BC7)</f>
        <v>1313</v>
      </c>
      <c r="BA7" s="91">
        <f>SUM(BA$8:BA$207)</f>
        <v>1313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51</v>
      </c>
      <c r="B8" s="96" t="s">
        <v>260</v>
      </c>
      <c r="C8" s="85" t="s">
        <v>261</v>
      </c>
      <c r="D8" s="87">
        <f>SUM(E8,+H8,+K8)</f>
        <v>24150</v>
      </c>
      <c r="E8" s="87">
        <f>SUM(F8:G8)</f>
        <v>0</v>
      </c>
      <c r="F8" s="87">
        <v>0</v>
      </c>
      <c r="G8" s="87">
        <v>0</v>
      </c>
      <c r="H8" s="87">
        <f>SUM(I8:J8)</f>
        <v>5439</v>
      </c>
      <c r="I8" s="87">
        <v>3703</v>
      </c>
      <c r="J8" s="87">
        <v>1736</v>
      </c>
      <c r="K8" s="87">
        <f>SUM(L8:M8)</f>
        <v>18711</v>
      </c>
      <c r="L8" s="87">
        <v>12113</v>
      </c>
      <c r="M8" s="87">
        <v>6598</v>
      </c>
      <c r="N8" s="87">
        <f>SUM(O8,+V8,+AC8)</f>
        <v>24150</v>
      </c>
      <c r="O8" s="87">
        <f>SUM(P8:U8)</f>
        <v>15816</v>
      </c>
      <c r="P8" s="87">
        <v>15816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8334</v>
      </c>
      <c r="W8" s="87">
        <v>8334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14</v>
      </c>
      <c r="AG8" s="87">
        <v>14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14</v>
      </c>
      <c r="AU8" s="87">
        <v>14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165</v>
      </c>
      <c r="BA8" s="87">
        <v>165</v>
      </c>
      <c r="BB8" s="87">
        <v>0</v>
      </c>
      <c r="BC8" s="87">
        <v>0</v>
      </c>
    </row>
    <row r="9" spans="1:55" ht="13.5" customHeight="1">
      <c r="A9" s="98" t="s">
        <v>51</v>
      </c>
      <c r="B9" s="96" t="s">
        <v>264</v>
      </c>
      <c r="C9" s="85" t="s">
        <v>265</v>
      </c>
      <c r="D9" s="87">
        <f>SUM(E9,+H9,+K9)</f>
        <v>23550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23550</v>
      </c>
      <c r="L9" s="87">
        <v>16962</v>
      </c>
      <c r="M9" s="87">
        <v>6588</v>
      </c>
      <c r="N9" s="87">
        <f>SUM(O9,+V9,+AC9)</f>
        <v>23550</v>
      </c>
      <c r="O9" s="87">
        <f>SUM(P9:U9)</f>
        <v>16962</v>
      </c>
      <c r="P9" s="87">
        <v>16962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6588</v>
      </c>
      <c r="W9" s="87">
        <v>6588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797</v>
      </c>
      <c r="AG9" s="87">
        <v>797</v>
      </c>
      <c r="AH9" s="87">
        <v>0</v>
      </c>
      <c r="AI9" s="87">
        <v>0</v>
      </c>
      <c r="AJ9" s="87">
        <f>SUM(AK9:AS9)</f>
        <v>797</v>
      </c>
      <c r="AK9" s="87">
        <v>0</v>
      </c>
      <c r="AL9" s="87">
        <v>0</v>
      </c>
      <c r="AM9" s="87">
        <v>778</v>
      </c>
      <c r="AN9" s="87">
        <v>0</v>
      </c>
      <c r="AO9" s="87">
        <v>0</v>
      </c>
      <c r="AP9" s="87">
        <v>0</v>
      </c>
      <c r="AQ9" s="87">
        <v>0</v>
      </c>
      <c r="AR9" s="87">
        <v>19</v>
      </c>
      <c r="AS9" s="87">
        <v>0</v>
      </c>
      <c r="AT9" s="87">
        <f>SUM(AU9:AY9)</f>
        <v>67</v>
      </c>
      <c r="AU9" s="87">
        <v>0</v>
      </c>
      <c r="AV9" s="87">
        <v>0</v>
      </c>
      <c r="AW9" s="87">
        <v>67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51</v>
      </c>
      <c r="B10" s="96" t="s">
        <v>266</v>
      </c>
      <c r="C10" s="85" t="s">
        <v>267</v>
      </c>
      <c r="D10" s="87">
        <f>SUM(E10,+H10,+K10)</f>
        <v>25835</v>
      </c>
      <c r="E10" s="87">
        <f>SUM(F10:G10)</f>
        <v>0</v>
      </c>
      <c r="F10" s="87">
        <v>0</v>
      </c>
      <c r="G10" s="87">
        <v>0</v>
      </c>
      <c r="H10" s="87">
        <f>SUM(I10:J10)</f>
        <v>15857</v>
      </c>
      <c r="I10" s="87">
        <v>15857</v>
      </c>
      <c r="J10" s="87">
        <v>0</v>
      </c>
      <c r="K10" s="87">
        <f>SUM(L10:M10)</f>
        <v>9978</v>
      </c>
      <c r="L10" s="87">
        <v>0</v>
      </c>
      <c r="M10" s="87">
        <v>9978</v>
      </c>
      <c r="N10" s="87">
        <f>SUM(O10,+V10,+AC10)</f>
        <v>25948</v>
      </c>
      <c r="O10" s="87">
        <f>SUM(P10:U10)</f>
        <v>15857</v>
      </c>
      <c r="P10" s="87">
        <v>15857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9978</v>
      </c>
      <c r="W10" s="87">
        <v>9978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113</v>
      </c>
      <c r="AD10" s="87">
        <v>113</v>
      </c>
      <c r="AE10" s="87">
        <v>0</v>
      </c>
      <c r="AF10" s="87">
        <f>SUM(AG10:AI10)</f>
        <v>791</v>
      </c>
      <c r="AG10" s="87">
        <v>791</v>
      </c>
      <c r="AH10" s="87">
        <v>0</v>
      </c>
      <c r="AI10" s="87">
        <v>0</v>
      </c>
      <c r="AJ10" s="87">
        <f>SUM(AK10:AS10)</f>
        <v>791</v>
      </c>
      <c r="AK10" s="87">
        <v>0</v>
      </c>
      <c r="AL10" s="87">
        <v>0</v>
      </c>
      <c r="AM10" s="87">
        <v>17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774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51</v>
      </c>
      <c r="B11" s="96" t="s">
        <v>268</v>
      </c>
      <c r="C11" s="85" t="s">
        <v>269</v>
      </c>
      <c r="D11" s="87">
        <f>SUM(E11,+H11,+K11)</f>
        <v>34781</v>
      </c>
      <c r="E11" s="87">
        <f>SUM(F11:G11)</f>
        <v>0</v>
      </c>
      <c r="F11" s="87">
        <v>0</v>
      </c>
      <c r="G11" s="87">
        <v>0</v>
      </c>
      <c r="H11" s="87">
        <f>SUM(I11:J11)</f>
        <v>16601</v>
      </c>
      <c r="I11" s="87">
        <v>16601</v>
      </c>
      <c r="J11" s="87">
        <v>0</v>
      </c>
      <c r="K11" s="87">
        <f>SUM(L11:M11)</f>
        <v>18180</v>
      </c>
      <c r="L11" s="87">
        <v>0</v>
      </c>
      <c r="M11" s="87">
        <v>18180</v>
      </c>
      <c r="N11" s="87">
        <f>SUM(O11,+V11,+AC11)</f>
        <v>34781</v>
      </c>
      <c r="O11" s="87">
        <f>SUM(P11:U11)</f>
        <v>16601</v>
      </c>
      <c r="P11" s="87">
        <v>16601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18180</v>
      </c>
      <c r="W11" s="87">
        <v>18180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953</v>
      </c>
      <c r="AG11" s="87">
        <v>953</v>
      </c>
      <c r="AH11" s="87">
        <v>0</v>
      </c>
      <c r="AI11" s="87">
        <v>0</v>
      </c>
      <c r="AJ11" s="87">
        <f>SUM(AK11:AS11)</f>
        <v>953</v>
      </c>
      <c r="AK11" s="87">
        <v>0</v>
      </c>
      <c r="AL11" s="87">
        <v>0</v>
      </c>
      <c r="AM11" s="87">
        <v>25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928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51</v>
      </c>
      <c r="B12" s="96" t="s">
        <v>270</v>
      </c>
      <c r="C12" s="85" t="s">
        <v>271</v>
      </c>
      <c r="D12" s="87">
        <f>SUM(E12,+H12,+K12)</f>
        <v>28007</v>
      </c>
      <c r="E12" s="87">
        <f>SUM(F12:G12)</f>
        <v>0</v>
      </c>
      <c r="F12" s="87">
        <v>0</v>
      </c>
      <c r="G12" s="87">
        <v>0</v>
      </c>
      <c r="H12" s="87">
        <f>SUM(I12:J12)</f>
        <v>17410</v>
      </c>
      <c r="I12" s="87">
        <v>17410</v>
      </c>
      <c r="J12" s="87">
        <v>0</v>
      </c>
      <c r="K12" s="87">
        <f>SUM(L12:M12)</f>
        <v>10597</v>
      </c>
      <c r="L12" s="87">
        <v>0</v>
      </c>
      <c r="M12" s="87">
        <v>10597</v>
      </c>
      <c r="N12" s="87">
        <f>SUM(O12,+V12,+AC12)</f>
        <v>28007</v>
      </c>
      <c r="O12" s="87">
        <f>SUM(P12:U12)</f>
        <v>17410</v>
      </c>
      <c r="P12" s="87">
        <v>17410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10597</v>
      </c>
      <c r="W12" s="87">
        <v>10597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768</v>
      </c>
      <c r="AG12" s="87">
        <v>768</v>
      </c>
      <c r="AH12" s="87">
        <v>0</v>
      </c>
      <c r="AI12" s="87">
        <v>0</v>
      </c>
      <c r="AJ12" s="87">
        <f>SUM(AK12:AS12)</f>
        <v>768</v>
      </c>
      <c r="AK12" s="87">
        <v>0</v>
      </c>
      <c r="AL12" s="87">
        <v>0</v>
      </c>
      <c r="AM12" s="87">
        <v>21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747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51</v>
      </c>
      <c r="B13" s="96" t="s">
        <v>272</v>
      </c>
      <c r="C13" s="85" t="s">
        <v>273</v>
      </c>
      <c r="D13" s="87">
        <f>SUM(E13,+H13,+K13)</f>
        <v>22529</v>
      </c>
      <c r="E13" s="87">
        <f>SUM(F13:G13)</f>
        <v>0</v>
      </c>
      <c r="F13" s="87">
        <v>0</v>
      </c>
      <c r="G13" s="87">
        <v>0</v>
      </c>
      <c r="H13" s="87">
        <f>SUM(I13:J13)</f>
        <v>18387</v>
      </c>
      <c r="I13" s="87">
        <v>18387</v>
      </c>
      <c r="J13" s="87">
        <v>0</v>
      </c>
      <c r="K13" s="87">
        <f>SUM(L13:M13)</f>
        <v>4142</v>
      </c>
      <c r="L13" s="87">
        <v>0</v>
      </c>
      <c r="M13" s="87">
        <v>4142</v>
      </c>
      <c r="N13" s="87">
        <f>SUM(O13,+V13,+AC13)</f>
        <v>22529</v>
      </c>
      <c r="O13" s="87">
        <f>SUM(P13:U13)</f>
        <v>18387</v>
      </c>
      <c r="P13" s="87">
        <v>18387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4142</v>
      </c>
      <c r="W13" s="87">
        <v>4142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68</v>
      </c>
      <c r="AG13" s="87">
        <v>68</v>
      </c>
      <c r="AH13" s="87">
        <v>0</v>
      </c>
      <c r="AI13" s="87">
        <v>0</v>
      </c>
      <c r="AJ13" s="87">
        <f>SUM(AK13:AS13)</f>
        <v>182</v>
      </c>
      <c r="AK13" s="87">
        <v>0</v>
      </c>
      <c r="AL13" s="87">
        <v>114</v>
      </c>
      <c r="AM13" s="87">
        <v>68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114</v>
      </c>
      <c r="BA13" s="87">
        <v>114</v>
      </c>
      <c r="BB13" s="87">
        <v>0</v>
      </c>
      <c r="BC13" s="87">
        <v>0</v>
      </c>
    </row>
    <row r="14" spans="1:55" ht="13.5" customHeight="1">
      <c r="A14" s="98" t="s">
        <v>51</v>
      </c>
      <c r="B14" s="96" t="s">
        <v>274</v>
      </c>
      <c r="C14" s="85" t="s">
        <v>275</v>
      </c>
      <c r="D14" s="87">
        <f>SUM(E14,+H14,+K14)</f>
        <v>16969</v>
      </c>
      <c r="E14" s="87">
        <f>SUM(F14:G14)</f>
        <v>0</v>
      </c>
      <c r="F14" s="87">
        <v>0</v>
      </c>
      <c r="G14" s="87">
        <v>0</v>
      </c>
      <c r="H14" s="87">
        <f>SUM(I14:J14)</f>
        <v>16969</v>
      </c>
      <c r="I14" s="87">
        <v>13141</v>
      </c>
      <c r="J14" s="87">
        <v>3828</v>
      </c>
      <c r="K14" s="87">
        <f>SUM(L14:M14)</f>
        <v>0</v>
      </c>
      <c r="L14" s="87">
        <v>0</v>
      </c>
      <c r="M14" s="87">
        <v>0</v>
      </c>
      <c r="N14" s="87">
        <f>SUM(O14,+V14,+AC14)</f>
        <v>16969</v>
      </c>
      <c r="O14" s="87">
        <f>SUM(P14:U14)</f>
        <v>13141</v>
      </c>
      <c r="P14" s="87">
        <v>13141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3828</v>
      </c>
      <c r="W14" s="87">
        <v>3828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473</v>
      </c>
      <c r="AG14" s="87">
        <v>473</v>
      </c>
      <c r="AH14" s="87">
        <v>0</v>
      </c>
      <c r="AI14" s="87">
        <v>0</v>
      </c>
      <c r="AJ14" s="87">
        <f>SUM(AK14:AS14)</f>
        <v>473</v>
      </c>
      <c r="AK14" s="87">
        <v>0</v>
      </c>
      <c r="AL14" s="87">
        <v>0</v>
      </c>
      <c r="AM14" s="87">
        <v>48</v>
      </c>
      <c r="AN14" s="87">
        <v>244</v>
      </c>
      <c r="AO14" s="87">
        <v>0</v>
      </c>
      <c r="AP14" s="87">
        <v>0</v>
      </c>
      <c r="AQ14" s="87">
        <v>118</v>
      </c>
      <c r="AR14" s="87">
        <v>0</v>
      </c>
      <c r="AS14" s="87">
        <v>63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51</v>
      </c>
      <c r="B15" s="96" t="s">
        <v>276</v>
      </c>
      <c r="C15" s="85" t="s">
        <v>277</v>
      </c>
      <c r="D15" s="87">
        <f>SUM(E15,+H15,+K15)</f>
        <v>69332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69332</v>
      </c>
      <c r="L15" s="87">
        <v>54110</v>
      </c>
      <c r="M15" s="87">
        <v>15222</v>
      </c>
      <c r="N15" s="87">
        <f>SUM(O15,+V15,+AC15)</f>
        <v>69332</v>
      </c>
      <c r="O15" s="87">
        <f>SUM(P15:U15)</f>
        <v>54110</v>
      </c>
      <c r="P15" s="87">
        <v>54110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15222</v>
      </c>
      <c r="W15" s="87">
        <v>15222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2747</v>
      </c>
      <c r="AG15" s="87">
        <v>2747</v>
      </c>
      <c r="AH15" s="87">
        <v>0</v>
      </c>
      <c r="AI15" s="87">
        <v>0</v>
      </c>
      <c r="AJ15" s="87">
        <f>SUM(AK15:AS15)</f>
        <v>2747</v>
      </c>
      <c r="AK15" s="87">
        <v>0</v>
      </c>
      <c r="AL15" s="87">
        <v>0</v>
      </c>
      <c r="AM15" s="87">
        <v>71</v>
      </c>
      <c r="AN15" s="87">
        <v>2181</v>
      </c>
      <c r="AO15" s="87">
        <v>0</v>
      </c>
      <c r="AP15" s="87">
        <v>0</v>
      </c>
      <c r="AQ15" s="87">
        <v>0</v>
      </c>
      <c r="AR15" s="87">
        <v>0</v>
      </c>
      <c r="AS15" s="87">
        <v>495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51</v>
      </c>
      <c r="B16" s="96" t="s">
        <v>278</v>
      </c>
      <c r="C16" s="85" t="s">
        <v>279</v>
      </c>
      <c r="D16" s="87">
        <f>SUM(E16,+H16,+K16)</f>
        <v>12512</v>
      </c>
      <c r="E16" s="87">
        <f>SUM(F16:G16)</f>
        <v>0</v>
      </c>
      <c r="F16" s="87">
        <v>0</v>
      </c>
      <c r="G16" s="87">
        <v>0</v>
      </c>
      <c r="H16" s="87">
        <f>SUM(I16:J16)</f>
        <v>5005</v>
      </c>
      <c r="I16" s="87">
        <v>5005</v>
      </c>
      <c r="J16" s="87">
        <v>0</v>
      </c>
      <c r="K16" s="87">
        <f>SUM(L16:M16)</f>
        <v>7507</v>
      </c>
      <c r="L16" s="87">
        <v>0</v>
      </c>
      <c r="M16" s="87">
        <v>7507</v>
      </c>
      <c r="N16" s="87">
        <f>SUM(O16,+V16,+AC16)</f>
        <v>12512</v>
      </c>
      <c r="O16" s="87">
        <f>SUM(P16:U16)</f>
        <v>5005</v>
      </c>
      <c r="P16" s="87">
        <v>5005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7507</v>
      </c>
      <c r="W16" s="87">
        <v>7507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403</v>
      </c>
      <c r="AG16" s="87">
        <v>403</v>
      </c>
      <c r="AH16" s="87">
        <v>0</v>
      </c>
      <c r="AI16" s="87">
        <v>0</v>
      </c>
      <c r="AJ16" s="87">
        <f>SUM(AK16:AS16)</f>
        <v>403</v>
      </c>
      <c r="AK16" s="87">
        <v>0</v>
      </c>
      <c r="AL16" s="87">
        <v>0</v>
      </c>
      <c r="AM16" s="87">
        <v>9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394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51</v>
      </c>
      <c r="B17" s="96" t="s">
        <v>280</v>
      </c>
      <c r="C17" s="85" t="s">
        <v>281</v>
      </c>
      <c r="D17" s="87">
        <f>SUM(E17,+H17,+K17)</f>
        <v>12561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12561</v>
      </c>
      <c r="L17" s="87">
        <v>8789</v>
      </c>
      <c r="M17" s="87">
        <v>3772</v>
      </c>
      <c r="N17" s="87">
        <f>SUM(O17,+V17,+AC17)</f>
        <v>12561</v>
      </c>
      <c r="O17" s="87">
        <f>SUM(P17:U17)</f>
        <v>8789</v>
      </c>
      <c r="P17" s="87">
        <v>8789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3772</v>
      </c>
      <c r="W17" s="87">
        <v>3772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18</v>
      </c>
      <c r="AG17" s="87">
        <v>18</v>
      </c>
      <c r="AH17" s="87">
        <v>0</v>
      </c>
      <c r="AI17" s="87">
        <v>0</v>
      </c>
      <c r="AJ17" s="87">
        <f>SUM(AK17:AS17)</f>
        <v>69</v>
      </c>
      <c r="AK17" s="87">
        <v>0</v>
      </c>
      <c r="AL17" s="87">
        <v>51</v>
      </c>
      <c r="AM17" s="87">
        <v>18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51</v>
      </c>
      <c r="BA17" s="87">
        <v>51</v>
      </c>
      <c r="BB17" s="87">
        <v>0</v>
      </c>
      <c r="BC17" s="87">
        <v>0</v>
      </c>
    </row>
    <row r="18" spans="1:55" ht="13.5" customHeight="1">
      <c r="A18" s="98" t="s">
        <v>51</v>
      </c>
      <c r="B18" s="96" t="s">
        <v>282</v>
      </c>
      <c r="C18" s="85" t="s">
        <v>283</v>
      </c>
      <c r="D18" s="87">
        <f>SUM(E18,+H18,+K18)</f>
        <v>15860</v>
      </c>
      <c r="E18" s="87">
        <f>SUM(F18:G18)</f>
        <v>0</v>
      </c>
      <c r="F18" s="87">
        <v>0</v>
      </c>
      <c r="G18" s="87">
        <v>0</v>
      </c>
      <c r="H18" s="87">
        <f>SUM(I18:J18)</f>
        <v>13004</v>
      </c>
      <c r="I18" s="87">
        <v>13004</v>
      </c>
      <c r="J18" s="87">
        <v>0</v>
      </c>
      <c r="K18" s="87">
        <f>SUM(L18:M18)</f>
        <v>2856</v>
      </c>
      <c r="L18" s="87">
        <v>0</v>
      </c>
      <c r="M18" s="87">
        <v>2856</v>
      </c>
      <c r="N18" s="87">
        <f>SUM(O18,+V18,+AC18)</f>
        <v>15860</v>
      </c>
      <c r="O18" s="87">
        <f>SUM(P18:U18)</f>
        <v>13004</v>
      </c>
      <c r="P18" s="87">
        <v>13004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2856</v>
      </c>
      <c r="W18" s="87">
        <v>2856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711</v>
      </c>
      <c r="AG18" s="87">
        <v>711</v>
      </c>
      <c r="AH18" s="87">
        <v>0</v>
      </c>
      <c r="AI18" s="87">
        <v>0</v>
      </c>
      <c r="AJ18" s="87">
        <f>SUM(AK18:AS18)</f>
        <v>711</v>
      </c>
      <c r="AK18" s="87">
        <v>0</v>
      </c>
      <c r="AL18" s="87">
        <v>0</v>
      </c>
      <c r="AM18" s="87">
        <v>711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57</v>
      </c>
      <c r="AU18" s="87">
        <v>0</v>
      </c>
      <c r="AV18" s="87">
        <v>0</v>
      </c>
      <c r="AW18" s="87">
        <v>57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51</v>
      </c>
      <c r="B19" s="96" t="s">
        <v>284</v>
      </c>
      <c r="C19" s="85" t="s">
        <v>285</v>
      </c>
      <c r="D19" s="87">
        <f>SUM(E19,+H19,+K19)</f>
        <v>14671</v>
      </c>
      <c r="E19" s="87">
        <f>SUM(F19:G19)</f>
        <v>0</v>
      </c>
      <c r="F19" s="87">
        <v>0</v>
      </c>
      <c r="G19" s="87">
        <v>0</v>
      </c>
      <c r="H19" s="87">
        <f>SUM(I19:J19)</f>
        <v>14671</v>
      </c>
      <c r="I19" s="87">
        <v>8998</v>
      </c>
      <c r="J19" s="87">
        <v>5673</v>
      </c>
      <c r="K19" s="87">
        <f>SUM(L19:M19)</f>
        <v>0</v>
      </c>
      <c r="L19" s="87">
        <v>0</v>
      </c>
      <c r="M19" s="87">
        <v>0</v>
      </c>
      <c r="N19" s="87">
        <f>SUM(O19,+V19,+AC19)</f>
        <v>14671</v>
      </c>
      <c r="O19" s="87">
        <f>SUM(P19:U19)</f>
        <v>8998</v>
      </c>
      <c r="P19" s="87">
        <v>8998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5673</v>
      </c>
      <c r="W19" s="87">
        <v>5673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40</v>
      </c>
      <c r="AG19" s="87">
        <v>40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40</v>
      </c>
      <c r="AU19" s="87">
        <v>40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51</v>
      </c>
      <c r="B20" s="96" t="s">
        <v>286</v>
      </c>
      <c r="C20" s="85" t="s">
        <v>287</v>
      </c>
      <c r="D20" s="87">
        <f>SUM(E20,+H20,+K20)</f>
        <v>63221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63221</v>
      </c>
      <c r="L20" s="87">
        <v>38964</v>
      </c>
      <c r="M20" s="87">
        <v>24257</v>
      </c>
      <c r="N20" s="87">
        <f>SUM(O20,+V20,+AC20)</f>
        <v>63221</v>
      </c>
      <c r="O20" s="87">
        <f>SUM(P20:U20)</f>
        <v>38964</v>
      </c>
      <c r="P20" s="87">
        <v>38964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24257</v>
      </c>
      <c r="W20" s="87">
        <v>24257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878</v>
      </c>
      <c r="AG20" s="87">
        <v>878</v>
      </c>
      <c r="AH20" s="87">
        <v>0</v>
      </c>
      <c r="AI20" s="87">
        <v>0</v>
      </c>
      <c r="AJ20" s="87">
        <f>SUM(AK20:AS20)</f>
        <v>922</v>
      </c>
      <c r="AK20" s="87">
        <v>0</v>
      </c>
      <c r="AL20" s="87">
        <v>44</v>
      </c>
      <c r="AM20" s="87">
        <v>878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73</v>
      </c>
      <c r="AU20" s="87">
        <v>0</v>
      </c>
      <c r="AV20" s="87">
        <v>0</v>
      </c>
      <c r="AW20" s="87">
        <v>73</v>
      </c>
      <c r="AX20" s="87">
        <v>0</v>
      </c>
      <c r="AY20" s="87">
        <v>0</v>
      </c>
      <c r="AZ20" s="87">
        <f>SUM(BA20:BC20)</f>
        <v>44</v>
      </c>
      <c r="BA20" s="87">
        <v>44</v>
      </c>
      <c r="BB20" s="87">
        <v>0</v>
      </c>
      <c r="BC20" s="87">
        <v>0</v>
      </c>
    </row>
    <row r="21" spans="1:55" ht="13.5" customHeight="1">
      <c r="A21" s="98" t="s">
        <v>51</v>
      </c>
      <c r="B21" s="96" t="s">
        <v>288</v>
      </c>
      <c r="C21" s="85" t="s">
        <v>289</v>
      </c>
      <c r="D21" s="87">
        <f>SUM(E21,+H21,+K21)</f>
        <v>17280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17280</v>
      </c>
      <c r="L21" s="87">
        <v>12413</v>
      </c>
      <c r="M21" s="87">
        <v>4867</v>
      </c>
      <c r="N21" s="87">
        <f>SUM(O21,+V21,+AC21)</f>
        <v>17280</v>
      </c>
      <c r="O21" s="87">
        <f>SUM(P21:U21)</f>
        <v>12413</v>
      </c>
      <c r="P21" s="87">
        <v>12413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4867</v>
      </c>
      <c r="W21" s="87">
        <v>4867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153</v>
      </c>
      <c r="BA21" s="87">
        <v>153</v>
      </c>
      <c r="BB21" s="87">
        <v>0</v>
      </c>
      <c r="BC21" s="87">
        <v>0</v>
      </c>
    </row>
    <row r="22" spans="1:55" ht="13.5" customHeight="1">
      <c r="A22" s="98" t="s">
        <v>51</v>
      </c>
      <c r="B22" s="96" t="s">
        <v>290</v>
      </c>
      <c r="C22" s="85" t="s">
        <v>291</v>
      </c>
      <c r="D22" s="87">
        <f>SUM(E22,+H22,+K22)</f>
        <v>5245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5245</v>
      </c>
      <c r="L22" s="87">
        <v>3231</v>
      </c>
      <c r="M22" s="87">
        <v>2014</v>
      </c>
      <c r="N22" s="87">
        <f>SUM(O22,+V22,+AC22)</f>
        <v>5245</v>
      </c>
      <c r="O22" s="87">
        <f>SUM(P22:U22)</f>
        <v>3231</v>
      </c>
      <c r="P22" s="87">
        <v>3231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2014</v>
      </c>
      <c r="W22" s="87">
        <v>2014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46</v>
      </c>
      <c r="BA22" s="87">
        <v>46</v>
      </c>
      <c r="BB22" s="87">
        <v>0</v>
      </c>
      <c r="BC22" s="87">
        <v>0</v>
      </c>
    </row>
    <row r="23" spans="1:55" ht="13.5" customHeight="1">
      <c r="A23" s="98" t="s">
        <v>51</v>
      </c>
      <c r="B23" s="96" t="s">
        <v>292</v>
      </c>
      <c r="C23" s="85" t="s">
        <v>293</v>
      </c>
      <c r="D23" s="87">
        <f>SUM(E23,+H23,+K23)</f>
        <v>3173</v>
      </c>
      <c r="E23" s="87">
        <f>SUM(F23:G23)</f>
        <v>0</v>
      </c>
      <c r="F23" s="87">
        <v>0</v>
      </c>
      <c r="G23" s="87">
        <v>0</v>
      </c>
      <c r="H23" s="87">
        <f>SUM(I23:J23)</f>
        <v>3173</v>
      </c>
      <c r="I23" s="87">
        <v>1674</v>
      </c>
      <c r="J23" s="87">
        <v>1499</v>
      </c>
      <c r="K23" s="87">
        <f>SUM(L23:M23)</f>
        <v>0</v>
      </c>
      <c r="L23" s="87">
        <v>0</v>
      </c>
      <c r="M23" s="87">
        <v>0</v>
      </c>
      <c r="N23" s="87">
        <f>SUM(O23,+V23,+AC23)</f>
        <v>3455</v>
      </c>
      <c r="O23" s="87">
        <f>SUM(P23:U23)</f>
        <v>1674</v>
      </c>
      <c r="P23" s="87">
        <v>1674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1499</v>
      </c>
      <c r="W23" s="87">
        <v>1499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282</v>
      </c>
      <c r="AD23" s="87">
        <v>282</v>
      </c>
      <c r="AE23" s="87">
        <v>0</v>
      </c>
      <c r="AF23" s="87">
        <f>SUM(AG23:AI23)</f>
        <v>8</v>
      </c>
      <c r="AG23" s="87">
        <v>8</v>
      </c>
      <c r="AH23" s="87">
        <v>0</v>
      </c>
      <c r="AI23" s="87">
        <v>0</v>
      </c>
      <c r="AJ23" s="87">
        <f>SUM(AK23:AS23)</f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8</v>
      </c>
      <c r="AU23" s="87">
        <v>8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51</v>
      </c>
      <c r="B24" s="96" t="s">
        <v>294</v>
      </c>
      <c r="C24" s="85" t="s">
        <v>295</v>
      </c>
      <c r="D24" s="87">
        <f>SUM(E24,+H24,+K24)</f>
        <v>6660</v>
      </c>
      <c r="E24" s="87">
        <f>SUM(F24:G24)</f>
        <v>0</v>
      </c>
      <c r="F24" s="87">
        <v>0</v>
      </c>
      <c r="G24" s="87">
        <v>0</v>
      </c>
      <c r="H24" s="87">
        <f>SUM(I24:J24)</f>
        <v>6660</v>
      </c>
      <c r="I24" s="87">
        <v>5314</v>
      </c>
      <c r="J24" s="87">
        <v>1346</v>
      </c>
      <c r="K24" s="87">
        <f>SUM(L24:M24)</f>
        <v>0</v>
      </c>
      <c r="L24" s="87">
        <v>0</v>
      </c>
      <c r="M24" s="87">
        <v>0</v>
      </c>
      <c r="N24" s="87">
        <f>SUM(O24,+V24,+AC24)</f>
        <v>6660</v>
      </c>
      <c r="O24" s="87">
        <f>SUM(P24:U24)</f>
        <v>5314</v>
      </c>
      <c r="P24" s="87">
        <v>5314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1346</v>
      </c>
      <c r="W24" s="87">
        <v>1346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22</v>
      </c>
      <c r="AG24" s="87">
        <v>22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22</v>
      </c>
      <c r="AU24" s="87">
        <v>22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51</v>
      </c>
      <c r="B25" s="96" t="s">
        <v>296</v>
      </c>
      <c r="C25" s="85" t="s">
        <v>297</v>
      </c>
      <c r="D25" s="87">
        <f>SUM(E25,+H25,+K25)</f>
        <v>9721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9721</v>
      </c>
      <c r="L25" s="87">
        <v>3605</v>
      </c>
      <c r="M25" s="87">
        <v>6116</v>
      </c>
      <c r="N25" s="87">
        <f>SUM(O25,+V25,+AC25)</f>
        <v>9721</v>
      </c>
      <c r="O25" s="87">
        <f>SUM(P25:U25)</f>
        <v>3605</v>
      </c>
      <c r="P25" s="87">
        <v>3605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6116</v>
      </c>
      <c r="W25" s="87">
        <v>6116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464</v>
      </c>
      <c r="BA25" s="87">
        <v>464</v>
      </c>
      <c r="BB25" s="87">
        <v>0</v>
      </c>
      <c r="BC25" s="87">
        <v>0</v>
      </c>
    </row>
    <row r="26" spans="1:55" ht="13.5" customHeight="1">
      <c r="A26" s="98" t="s">
        <v>51</v>
      </c>
      <c r="B26" s="96" t="s">
        <v>298</v>
      </c>
      <c r="C26" s="85" t="s">
        <v>299</v>
      </c>
      <c r="D26" s="87">
        <f>SUM(E26,+H26,+K26)</f>
        <v>5089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5089</v>
      </c>
      <c r="L26" s="87">
        <v>1479</v>
      </c>
      <c r="M26" s="87">
        <v>3610</v>
      </c>
      <c r="N26" s="87">
        <f>SUM(O26,+V26,+AC26)</f>
        <v>5089</v>
      </c>
      <c r="O26" s="87">
        <f>SUM(P26:U26)</f>
        <v>1479</v>
      </c>
      <c r="P26" s="87">
        <v>1479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3610</v>
      </c>
      <c r="W26" s="87">
        <v>3610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0</v>
      </c>
      <c r="AG26" s="87">
        <v>0</v>
      </c>
      <c r="AH26" s="87">
        <v>0</v>
      </c>
      <c r="AI26" s="87">
        <v>0</v>
      </c>
      <c r="AJ26" s="87">
        <f>SUM(AK26:AS26)</f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159</v>
      </c>
      <c r="BA26" s="87">
        <v>159</v>
      </c>
      <c r="BB26" s="87">
        <v>0</v>
      </c>
      <c r="BC26" s="87">
        <v>0</v>
      </c>
    </row>
    <row r="27" spans="1:55" ht="13.5" customHeight="1">
      <c r="A27" s="98" t="s">
        <v>51</v>
      </c>
      <c r="B27" s="96" t="s">
        <v>300</v>
      </c>
      <c r="C27" s="85" t="s">
        <v>301</v>
      </c>
      <c r="D27" s="87">
        <f>SUM(E27,+H27,+K27)</f>
        <v>1969</v>
      </c>
      <c r="E27" s="87">
        <f>SUM(F27:G27)</f>
        <v>0</v>
      </c>
      <c r="F27" s="87">
        <v>0</v>
      </c>
      <c r="G27" s="87">
        <v>0</v>
      </c>
      <c r="H27" s="87">
        <f>SUM(I27:J27)</f>
        <v>1969</v>
      </c>
      <c r="I27" s="87">
        <v>799</v>
      </c>
      <c r="J27" s="87">
        <v>1170</v>
      </c>
      <c r="K27" s="87">
        <f>SUM(L27:M27)</f>
        <v>0</v>
      </c>
      <c r="L27" s="87">
        <v>0</v>
      </c>
      <c r="M27" s="87">
        <v>0</v>
      </c>
      <c r="N27" s="87">
        <f>SUM(O27,+V27,+AC27)</f>
        <v>1969</v>
      </c>
      <c r="O27" s="87">
        <f>SUM(P27:U27)</f>
        <v>799</v>
      </c>
      <c r="P27" s="87">
        <v>799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1170</v>
      </c>
      <c r="W27" s="87">
        <v>1170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56</v>
      </c>
      <c r="AG27" s="87">
        <v>56</v>
      </c>
      <c r="AH27" s="87">
        <v>0</v>
      </c>
      <c r="AI27" s="87">
        <v>0</v>
      </c>
      <c r="AJ27" s="87">
        <f>SUM(AK27:AS27)</f>
        <v>56</v>
      </c>
      <c r="AK27" s="87">
        <v>0</v>
      </c>
      <c r="AL27" s="87">
        <v>0</v>
      </c>
      <c r="AM27" s="87">
        <v>2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54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51</v>
      </c>
      <c r="B28" s="96" t="s">
        <v>302</v>
      </c>
      <c r="C28" s="85" t="s">
        <v>303</v>
      </c>
      <c r="D28" s="87">
        <f>SUM(E28,+H28,+K28)</f>
        <v>5061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5061</v>
      </c>
      <c r="L28" s="87">
        <v>1644</v>
      </c>
      <c r="M28" s="87">
        <v>3417</v>
      </c>
      <c r="N28" s="87">
        <f>SUM(O28,+V28,+AC28)</f>
        <v>5061</v>
      </c>
      <c r="O28" s="87">
        <f>SUM(P28:U28)</f>
        <v>1644</v>
      </c>
      <c r="P28" s="87">
        <v>1644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3417</v>
      </c>
      <c r="W28" s="87">
        <v>3417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81</v>
      </c>
      <c r="AG28" s="87">
        <v>81</v>
      </c>
      <c r="AH28" s="87">
        <v>0</v>
      </c>
      <c r="AI28" s="87">
        <v>0</v>
      </c>
      <c r="AJ28" s="87">
        <f>SUM(AK28:AS28)</f>
        <v>81</v>
      </c>
      <c r="AK28" s="87">
        <v>0</v>
      </c>
      <c r="AL28" s="87">
        <v>0</v>
      </c>
      <c r="AM28" s="87">
        <v>81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10</v>
      </c>
      <c r="AU28" s="87">
        <v>0</v>
      </c>
      <c r="AV28" s="87">
        <v>0</v>
      </c>
      <c r="AW28" s="87">
        <v>10</v>
      </c>
      <c r="AX28" s="87">
        <v>0</v>
      </c>
      <c r="AY28" s="87">
        <v>0</v>
      </c>
      <c r="AZ28" s="87">
        <f>SUM(BA28:BC28)</f>
        <v>6</v>
      </c>
      <c r="BA28" s="87">
        <v>6</v>
      </c>
      <c r="BB28" s="87">
        <v>0</v>
      </c>
      <c r="BC28" s="87">
        <v>0</v>
      </c>
    </row>
    <row r="29" spans="1:55" ht="13.5" customHeight="1">
      <c r="A29" s="98" t="s">
        <v>51</v>
      </c>
      <c r="B29" s="96" t="s">
        <v>304</v>
      </c>
      <c r="C29" s="85" t="s">
        <v>305</v>
      </c>
      <c r="D29" s="87">
        <f>SUM(E29,+H29,+K29)</f>
        <v>4062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4062</v>
      </c>
      <c r="L29" s="87">
        <v>3367</v>
      </c>
      <c r="M29" s="87">
        <v>695</v>
      </c>
      <c r="N29" s="87">
        <f>SUM(O29,+V29,+AC29)</f>
        <v>4062</v>
      </c>
      <c r="O29" s="87">
        <f>SUM(P29:U29)</f>
        <v>3367</v>
      </c>
      <c r="P29" s="87">
        <v>3367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695</v>
      </c>
      <c r="W29" s="87">
        <v>695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149</v>
      </c>
      <c r="AG29" s="87">
        <v>149</v>
      </c>
      <c r="AH29" s="87">
        <v>0</v>
      </c>
      <c r="AI29" s="87">
        <v>0</v>
      </c>
      <c r="AJ29" s="87">
        <f>SUM(AK29:AS29)</f>
        <v>149</v>
      </c>
      <c r="AK29" s="87">
        <v>0</v>
      </c>
      <c r="AL29" s="87">
        <v>0</v>
      </c>
      <c r="AM29" s="87">
        <v>3</v>
      </c>
      <c r="AN29" s="87">
        <v>146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51</v>
      </c>
      <c r="B30" s="96" t="s">
        <v>306</v>
      </c>
      <c r="C30" s="85" t="s">
        <v>307</v>
      </c>
      <c r="D30" s="87">
        <f>SUM(E30,+H30,+K30)</f>
        <v>2909</v>
      </c>
      <c r="E30" s="87">
        <f>SUM(F30:G30)</f>
        <v>0</v>
      </c>
      <c r="F30" s="87">
        <v>0</v>
      </c>
      <c r="G30" s="87">
        <v>0</v>
      </c>
      <c r="H30" s="87">
        <f>SUM(I30:J30)</f>
        <v>1819</v>
      </c>
      <c r="I30" s="87">
        <v>1819</v>
      </c>
      <c r="J30" s="87">
        <v>0</v>
      </c>
      <c r="K30" s="87">
        <f>SUM(L30:M30)</f>
        <v>1090</v>
      </c>
      <c r="L30" s="87">
        <v>0</v>
      </c>
      <c r="M30" s="87">
        <v>1090</v>
      </c>
      <c r="N30" s="87">
        <f>SUM(O30,+V30,+AC30)</f>
        <v>3026</v>
      </c>
      <c r="O30" s="87">
        <f>SUM(P30:U30)</f>
        <v>1819</v>
      </c>
      <c r="P30" s="87">
        <v>1819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1090</v>
      </c>
      <c r="W30" s="87">
        <v>1090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117</v>
      </c>
      <c r="AD30" s="87">
        <v>117</v>
      </c>
      <c r="AE30" s="87">
        <v>0</v>
      </c>
      <c r="AF30" s="87">
        <f>SUM(AG30:AI30)</f>
        <v>94</v>
      </c>
      <c r="AG30" s="87">
        <v>94</v>
      </c>
      <c r="AH30" s="87">
        <v>0</v>
      </c>
      <c r="AI30" s="87">
        <v>0</v>
      </c>
      <c r="AJ30" s="87">
        <f>SUM(AK30:AS30)</f>
        <v>94</v>
      </c>
      <c r="AK30" s="87">
        <v>0</v>
      </c>
      <c r="AL30" s="87">
        <v>0</v>
      </c>
      <c r="AM30" s="87">
        <v>2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92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51</v>
      </c>
      <c r="B31" s="96" t="s">
        <v>308</v>
      </c>
      <c r="C31" s="85" t="s">
        <v>309</v>
      </c>
      <c r="D31" s="87">
        <f>SUM(E31,+H31,+K31)</f>
        <v>6443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6443</v>
      </c>
      <c r="L31" s="87">
        <v>4134</v>
      </c>
      <c r="M31" s="87">
        <v>2309</v>
      </c>
      <c r="N31" s="87">
        <f>SUM(O31,+V31,+AC31)</f>
        <v>6458</v>
      </c>
      <c r="O31" s="87">
        <f>SUM(P31:U31)</f>
        <v>4134</v>
      </c>
      <c r="P31" s="87">
        <v>4134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2309</v>
      </c>
      <c r="W31" s="87">
        <v>2309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15</v>
      </c>
      <c r="AD31" s="87">
        <v>15</v>
      </c>
      <c r="AE31" s="87">
        <v>0</v>
      </c>
      <c r="AF31" s="87">
        <f>SUM(AG31:AI31)</f>
        <v>9</v>
      </c>
      <c r="AG31" s="87">
        <v>9</v>
      </c>
      <c r="AH31" s="87">
        <v>0</v>
      </c>
      <c r="AI31" s="87">
        <v>0</v>
      </c>
      <c r="AJ31" s="87">
        <f>SUM(AK31:AS31)</f>
        <v>35</v>
      </c>
      <c r="AK31" s="87">
        <v>0</v>
      </c>
      <c r="AL31" s="87">
        <v>26</v>
      </c>
      <c r="AM31" s="87">
        <v>9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26</v>
      </c>
      <c r="BA31" s="87">
        <v>26</v>
      </c>
      <c r="BB31" s="87">
        <v>0</v>
      </c>
      <c r="BC31" s="87">
        <v>0</v>
      </c>
    </row>
    <row r="32" spans="1:55" ht="13.5" customHeight="1">
      <c r="A32" s="98" t="s">
        <v>51</v>
      </c>
      <c r="B32" s="96" t="s">
        <v>310</v>
      </c>
      <c r="C32" s="85" t="s">
        <v>311</v>
      </c>
      <c r="D32" s="87">
        <f>SUM(E32,+H32,+K32)</f>
        <v>7629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7629</v>
      </c>
      <c r="L32" s="87">
        <v>5720</v>
      </c>
      <c r="M32" s="87">
        <v>1909</v>
      </c>
      <c r="N32" s="87">
        <f>SUM(O32,+V32,+AC32)</f>
        <v>7629</v>
      </c>
      <c r="O32" s="87">
        <f>SUM(P32:U32)</f>
        <v>5720</v>
      </c>
      <c r="P32" s="87">
        <v>5720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1909</v>
      </c>
      <c r="W32" s="87">
        <v>1909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258</v>
      </c>
      <c r="AG32" s="87">
        <v>258</v>
      </c>
      <c r="AH32" s="87">
        <v>0</v>
      </c>
      <c r="AI32" s="87">
        <v>0</v>
      </c>
      <c r="AJ32" s="87">
        <f>SUM(AK32:AS32)</f>
        <v>258</v>
      </c>
      <c r="AK32" s="87">
        <v>0</v>
      </c>
      <c r="AL32" s="87">
        <v>0</v>
      </c>
      <c r="AM32" s="87">
        <v>252</v>
      </c>
      <c r="AN32" s="87">
        <v>0</v>
      </c>
      <c r="AO32" s="87">
        <v>0</v>
      </c>
      <c r="AP32" s="87">
        <v>0</v>
      </c>
      <c r="AQ32" s="87">
        <v>0</v>
      </c>
      <c r="AR32" s="87">
        <v>6</v>
      </c>
      <c r="AS32" s="87">
        <v>0</v>
      </c>
      <c r="AT32" s="87">
        <f>SUM(AU32:AY32)</f>
        <v>22</v>
      </c>
      <c r="AU32" s="87">
        <v>0</v>
      </c>
      <c r="AV32" s="87">
        <v>0</v>
      </c>
      <c r="AW32" s="87">
        <v>22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51</v>
      </c>
      <c r="B33" s="96" t="s">
        <v>312</v>
      </c>
      <c r="C33" s="85" t="s">
        <v>313</v>
      </c>
      <c r="D33" s="87">
        <f>SUM(E33,+H33,+K33)</f>
        <v>5225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5225</v>
      </c>
      <c r="L33" s="87">
        <v>3920</v>
      </c>
      <c r="M33" s="87">
        <v>1305</v>
      </c>
      <c r="N33" s="87">
        <f>SUM(O33,+V33,+AC33)</f>
        <v>5225</v>
      </c>
      <c r="O33" s="87">
        <f>SUM(P33:U33)</f>
        <v>3920</v>
      </c>
      <c r="P33" s="87">
        <v>3920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1305</v>
      </c>
      <c r="W33" s="87">
        <v>1305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177</v>
      </c>
      <c r="AG33" s="87">
        <v>177</v>
      </c>
      <c r="AH33" s="87">
        <v>0</v>
      </c>
      <c r="AI33" s="87">
        <v>0</v>
      </c>
      <c r="AJ33" s="87">
        <f>SUM(AK33:AS33)</f>
        <v>177</v>
      </c>
      <c r="AK33" s="87">
        <v>0</v>
      </c>
      <c r="AL33" s="87">
        <v>0</v>
      </c>
      <c r="AM33" s="87">
        <v>173</v>
      </c>
      <c r="AN33" s="87">
        <v>0</v>
      </c>
      <c r="AO33" s="87">
        <v>0</v>
      </c>
      <c r="AP33" s="87">
        <v>0</v>
      </c>
      <c r="AQ33" s="87">
        <v>0</v>
      </c>
      <c r="AR33" s="87">
        <v>4</v>
      </c>
      <c r="AS33" s="87">
        <v>0</v>
      </c>
      <c r="AT33" s="87">
        <f>SUM(AU33:AY33)</f>
        <v>15</v>
      </c>
      <c r="AU33" s="87">
        <v>0</v>
      </c>
      <c r="AV33" s="87">
        <v>0</v>
      </c>
      <c r="AW33" s="87">
        <v>15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51</v>
      </c>
      <c r="B34" s="96" t="s">
        <v>314</v>
      </c>
      <c r="C34" s="85" t="s">
        <v>315</v>
      </c>
      <c r="D34" s="87">
        <f>SUM(E34,+H34,+K34)</f>
        <v>2402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2402</v>
      </c>
      <c r="L34" s="87">
        <v>1098</v>
      </c>
      <c r="M34" s="87">
        <v>1304</v>
      </c>
      <c r="N34" s="87">
        <f>SUM(O34,+V34,+AC34)</f>
        <v>2402</v>
      </c>
      <c r="O34" s="87">
        <f>SUM(P34:U34)</f>
        <v>1098</v>
      </c>
      <c r="P34" s="87">
        <v>1098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1304</v>
      </c>
      <c r="W34" s="87">
        <v>1304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81</v>
      </c>
      <c r="AG34" s="87">
        <v>81</v>
      </c>
      <c r="AH34" s="87">
        <v>0</v>
      </c>
      <c r="AI34" s="87">
        <v>0</v>
      </c>
      <c r="AJ34" s="87">
        <f>SUM(AK34:AS34)</f>
        <v>81</v>
      </c>
      <c r="AK34" s="87">
        <v>0</v>
      </c>
      <c r="AL34" s="87">
        <v>0</v>
      </c>
      <c r="AM34" s="87">
        <v>79</v>
      </c>
      <c r="AN34" s="87">
        <v>0</v>
      </c>
      <c r="AO34" s="87">
        <v>0</v>
      </c>
      <c r="AP34" s="87">
        <v>0</v>
      </c>
      <c r="AQ34" s="87">
        <v>0</v>
      </c>
      <c r="AR34" s="87">
        <v>2</v>
      </c>
      <c r="AS34" s="87">
        <v>0</v>
      </c>
      <c r="AT34" s="87">
        <f>SUM(AU34:AY34)</f>
        <v>7</v>
      </c>
      <c r="AU34" s="87">
        <v>0</v>
      </c>
      <c r="AV34" s="87">
        <v>0</v>
      </c>
      <c r="AW34" s="87">
        <v>7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51</v>
      </c>
      <c r="B35" s="96" t="s">
        <v>316</v>
      </c>
      <c r="C35" s="85" t="s">
        <v>317</v>
      </c>
      <c r="D35" s="87">
        <f>SUM(E35,+H35,+K35)</f>
        <v>2037</v>
      </c>
      <c r="E35" s="87">
        <f>SUM(F35:G35)</f>
        <v>0</v>
      </c>
      <c r="F35" s="87">
        <v>0</v>
      </c>
      <c r="G35" s="87">
        <v>0</v>
      </c>
      <c r="H35" s="87">
        <f>SUM(I35:J35)</f>
        <v>1224</v>
      </c>
      <c r="I35" s="87">
        <v>1224</v>
      </c>
      <c r="J35" s="87">
        <v>0</v>
      </c>
      <c r="K35" s="87">
        <f>SUM(L35:M35)</f>
        <v>813</v>
      </c>
      <c r="L35" s="87">
        <v>0</v>
      </c>
      <c r="M35" s="87">
        <v>813</v>
      </c>
      <c r="N35" s="87">
        <f>SUM(O35,+V35,+AC35)</f>
        <v>2037</v>
      </c>
      <c r="O35" s="87">
        <f>SUM(P35:U35)</f>
        <v>1224</v>
      </c>
      <c r="P35" s="87">
        <v>1224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813</v>
      </c>
      <c r="W35" s="87">
        <v>813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6</v>
      </c>
      <c r="AG35" s="87">
        <v>6</v>
      </c>
      <c r="AH35" s="87">
        <v>0</v>
      </c>
      <c r="AI35" s="87">
        <v>0</v>
      </c>
      <c r="AJ35" s="87">
        <f>SUM(AK35:AS35)</f>
        <v>16</v>
      </c>
      <c r="AK35" s="87">
        <v>0</v>
      </c>
      <c r="AL35" s="87">
        <v>10</v>
      </c>
      <c r="AM35" s="87">
        <v>6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10</v>
      </c>
      <c r="BA35" s="87">
        <v>10</v>
      </c>
      <c r="BB35" s="87">
        <v>0</v>
      </c>
      <c r="BC35" s="87">
        <v>0</v>
      </c>
    </row>
    <row r="36" spans="1:55" ht="13.5" customHeight="1">
      <c r="A36" s="98" t="s">
        <v>51</v>
      </c>
      <c r="B36" s="96" t="s">
        <v>318</v>
      </c>
      <c r="C36" s="85" t="s">
        <v>319</v>
      </c>
      <c r="D36" s="87">
        <f>SUM(E36,+H36,+K36)</f>
        <v>5463</v>
      </c>
      <c r="E36" s="87">
        <f>SUM(F36:G36)</f>
        <v>0</v>
      </c>
      <c r="F36" s="87">
        <v>0</v>
      </c>
      <c r="G36" s="87">
        <v>0</v>
      </c>
      <c r="H36" s="87">
        <f>SUM(I36:J36)</f>
        <v>4148</v>
      </c>
      <c r="I36" s="87">
        <v>4148</v>
      </c>
      <c r="J36" s="87">
        <v>0</v>
      </c>
      <c r="K36" s="87">
        <f>SUM(L36:M36)</f>
        <v>1315</v>
      </c>
      <c r="L36" s="87">
        <v>0</v>
      </c>
      <c r="M36" s="87">
        <v>1315</v>
      </c>
      <c r="N36" s="87">
        <f>SUM(O36,+V36,+AC36)</f>
        <v>5513</v>
      </c>
      <c r="O36" s="87">
        <f>SUM(P36:U36)</f>
        <v>4148</v>
      </c>
      <c r="P36" s="87">
        <v>4148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1315</v>
      </c>
      <c r="W36" s="87">
        <v>1315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50</v>
      </c>
      <c r="AD36" s="87">
        <v>50</v>
      </c>
      <c r="AE36" s="87">
        <v>0</v>
      </c>
      <c r="AF36" s="87">
        <f>SUM(AG36:AI36)</f>
        <v>245</v>
      </c>
      <c r="AG36" s="87">
        <v>245</v>
      </c>
      <c r="AH36" s="87">
        <v>0</v>
      </c>
      <c r="AI36" s="87">
        <v>0</v>
      </c>
      <c r="AJ36" s="87">
        <f>SUM(AK36:AS36)</f>
        <v>245</v>
      </c>
      <c r="AK36" s="87">
        <v>0</v>
      </c>
      <c r="AL36" s="87">
        <v>0</v>
      </c>
      <c r="AM36" s="87">
        <v>245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20</v>
      </c>
      <c r="AU36" s="87">
        <v>0</v>
      </c>
      <c r="AV36" s="87">
        <v>0</v>
      </c>
      <c r="AW36" s="87">
        <v>20</v>
      </c>
      <c r="AX36" s="87">
        <v>0</v>
      </c>
      <c r="AY36" s="87">
        <v>0</v>
      </c>
      <c r="AZ36" s="87">
        <f>SUM(BA36:BC36)</f>
        <v>20</v>
      </c>
      <c r="BA36" s="87">
        <v>20</v>
      </c>
      <c r="BB36" s="87">
        <v>0</v>
      </c>
      <c r="BC36" s="87">
        <v>0</v>
      </c>
    </row>
    <row r="37" spans="1:55" ht="13.5" customHeight="1">
      <c r="A37" s="98" t="s">
        <v>51</v>
      </c>
      <c r="B37" s="96" t="s">
        <v>320</v>
      </c>
      <c r="C37" s="85" t="s">
        <v>321</v>
      </c>
      <c r="D37" s="87">
        <f>SUM(E37,+H37,+K37)</f>
        <v>1499</v>
      </c>
      <c r="E37" s="87">
        <f>SUM(F37:G37)</f>
        <v>0</v>
      </c>
      <c r="F37" s="87">
        <v>0</v>
      </c>
      <c r="G37" s="87">
        <v>0</v>
      </c>
      <c r="H37" s="87">
        <f>SUM(I37:J37)</f>
        <v>1024</v>
      </c>
      <c r="I37" s="87">
        <v>1024</v>
      </c>
      <c r="J37" s="87">
        <v>0</v>
      </c>
      <c r="K37" s="87">
        <f>SUM(L37:M37)</f>
        <v>475</v>
      </c>
      <c r="L37" s="87">
        <v>0</v>
      </c>
      <c r="M37" s="87">
        <v>475</v>
      </c>
      <c r="N37" s="87">
        <f>SUM(O37,+V37,+AC37)</f>
        <v>1499</v>
      </c>
      <c r="O37" s="87">
        <f>SUM(P37:U37)</f>
        <v>1024</v>
      </c>
      <c r="P37" s="87">
        <v>1024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475</v>
      </c>
      <c r="W37" s="87">
        <v>475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5</v>
      </c>
      <c r="AG37" s="87">
        <v>5</v>
      </c>
      <c r="AH37" s="87">
        <v>0</v>
      </c>
      <c r="AI37" s="87">
        <v>0</v>
      </c>
      <c r="AJ37" s="87">
        <f>SUM(AK37:AS37)</f>
        <v>13</v>
      </c>
      <c r="AK37" s="87">
        <v>0</v>
      </c>
      <c r="AL37" s="87">
        <v>8</v>
      </c>
      <c r="AM37" s="87">
        <v>5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8</v>
      </c>
      <c r="BA37" s="87">
        <v>8</v>
      </c>
      <c r="BB37" s="87">
        <v>0</v>
      </c>
      <c r="BC37" s="87">
        <v>0</v>
      </c>
    </row>
    <row r="38" spans="1:55" ht="13.5" customHeight="1">
      <c r="A38" s="98" t="s">
        <v>51</v>
      </c>
      <c r="B38" s="96" t="s">
        <v>322</v>
      </c>
      <c r="C38" s="85" t="s">
        <v>323</v>
      </c>
      <c r="D38" s="87">
        <f>SUM(E38,+H38,+K38)</f>
        <v>2296</v>
      </c>
      <c r="E38" s="87">
        <f>SUM(F38:G38)</f>
        <v>0</v>
      </c>
      <c r="F38" s="87">
        <v>0</v>
      </c>
      <c r="G38" s="87">
        <v>0</v>
      </c>
      <c r="H38" s="87">
        <f>SUM(I38:J38)</f>
        <v>1722</v>
      </c>
      <c r="I38" s="87">
        <v>1722</v>
      </c>
      <c r="J38" s="87">
        <v>0</v>
      </c>
      <c r="K38" s="87">
        <f>SUM(L38:M38)</f>
        <v>574</v>
      </c>
      <c r="L38" s="87">
        <v>0</v>
      </c>
      <c r="M38" s="87">
        <v>574</v>
      </c>
      <c r="N38" s="87">
        <f>SUM(O38,+V38,+AC38)</f>
        <v>2296</v>
      </c>
      <c r="O38" s="87">
        <f>SUM(P38:U38)</f>
        <v>1722</v>
      </c>
      <c r="P38" s="87">
        <v>1722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574</v>
      </c>
      <c r="W38" s="87">
        <v>574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103</v>
      </c>
      <c r="AG38" s="87">
        <v>103</v>
      </c>
      <c r="AH38" s="87">
        <v>0</v>
      </c>
      <c r="AI38" s="87">
        <v>0</v>
      </c>
      <c r="AJ38" s="87">
        <f>SUM(AK38:AS38)</f>
        <v>103</v>
      </c>
      <c r="AK38" s="87">
        <v>0</v>
      </c>
      <c r="AL38" s="87">
        <v>0</v>
      </c>
      <c r="AM38" s="87">
        <v>103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51</v>
      </c>
      <c r="B39" s="96" t="s">
        <v>324</v>
      </c>
      <c r="C39" s="85" t="s">
        <v>325</v>
      </c>
      <c r="D39" s="87">
        <f>SUM(E39,+H39,+K39)</f>
        <v>9384</v>
      </c>
      <c r="E39" s="87">
        <f>SUM(F39:G39)</f>
        <v>0</v>
      </c>
      <c r="F39" s="87">
        <v>0</v>
      </c>
      <c r="G39" s="87">
        <v>0</v>
      </c>
      <c r="H39" s="87">
        <f>SUM(I39:J39)</f>
        <v>6042</v>
      </c>
      <c r="I39" s="87">
        <v>6042</v>
      </c>
      <c r="J39" s="87">
        <v>0</v>
      </c>
      <c r="K39" s="87">
        <f>SUM(L39:M39)</f>
        <v>3342</v>
      </c>
      <c r="L39" s="87">
        <v>0</v>
      </c>
      <c r="M39" s="87">
        <v>3342</v>
      </c>
      <c r="N39" s="87">
        <f>SUM(O39,+V39,+AC39)</f>
        <v>9384</v>
      </c>
      <c r="O39" s="87">
        <f>SUM(P39:U39)</f>
        <v>6042</v>
      </c>
      <c r="P39" s="87">
        <v>6042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3342</v>
      </c>
      <c r="W39" s="87">
        <v>3342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29</v>
      </c>
      <c r="AG39" s="87">
        <v>29</v>
      </c>
      <c r="AH39" s="87">
        <v>0</v>
      </c>
      <c r="AI39" s="87">
        <v>0</v>
      </c>
      <c r="AJ39" s="87">
        <f>SUM(AK39:AS39)</f>
        <v>76</v>
      </c>
      <c r="AK39" s="87">
        <v>0</v>
      </c>
      <c r="AL39" s="87">
        <v>47</v>
      </c>
      <c r="AM39" s="87">
        <v>29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47</v>
      </c>
      <c r="BA39" s="87">
        <v>47</v>
      </c>
      <c r="BB39" s="87">
        <v>0</v>
      </c>
      <c r="BC39" s="87">
        <v>0</v>
      </c>
    </row>
    <row r="40" spans="1:55" ht="13.5" customHeight="1">
      <c r="A40" s="98" t="s">
        <v>51</v>
      </c>
      <c r="B40" s="96" t="s">
        <v>326</v>
      </c>
      <c r="C40" s="85" t="s">
        <v>327</v>
      </c>
      <c r="D40" s="87">
        <f>SUM(E40,+H40,+K40)</f>
        <v>6572</v>
      </c>
      <c r="E40" s="87">
        <f>SUM(F40:G40)</f>
        <v>0</v>
      </c>
      <c r="F40" s="87">
        <v>0</v>
      </c>
      <c r="G40" s="87">
        <v>0</v>
      </c>
      <c r="H40" s="87">
        <f>SUM(I40:J40)</f>
        <v>5303</v>
      </c>
      <c r="I40" s="87">
        <v>5303</v>
      </c>
      <c r="J40" s="87">
        <v>0</v>
      </c>
      <c r="K40" s="87">
        <f>SUM(L40:M40)</f>
        <v>1269</v>
      </c>
      <c r="L40" s="87">
        <v>0</v>
      </c>
      <c r="M40" s="87">
        <v>1269</v>
      </c>
      <c r="N40" s="87">
        <f>SUM(O40,+V40,+AC40)</f>
        <v>6572</v>
      </c>
      <c r="O40" s="87">
        <f>SUM(P40:U40)</f>
        <v>5303</v>
      </c>
      <c r="P40" s="87">
        <v>5303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1269</v>
      </c>
      <c r="W40" s="87">
        <v>1269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295</v>
      </c>
      <c r="AG40" s="87">
        <v>295</v>
      </c>
      <c r="AH40" s="87">
        <v>0</v>
      </c>
      <c r="AI40" s="87">
        <v>0</v>
      </c>
      <c r="AJ40" s="87">
        <f>SUM(AK40:AS40)</f>
        <v>295</v>
      </c>
      <c r="AK40" s="87">
        <v>0</v>
      </c>
      <c r="AL40" s="87">
        <v>0</v>
      </c>
      <c r="AM40" s="87">
        <v>295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0">
    <sortCondition ref="A8:A40"/>
    <sortCondition ref="B8:B40"/>
    <sortCondition ref="C8:C4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03000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03201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03202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03203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03205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03206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03207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03208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03209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03210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03211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03213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03214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03215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03216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03301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03302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03303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03321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03322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03366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03381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03402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03441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03461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03482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03483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03484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03485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03501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03503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03506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03507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03524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2023-12-21T06:51:53Z</dcterms:modified>
</cp:coreProperties>
</file>