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2青森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水洗化人口等!$A$6:$AD$46</definedName>
    <definedName name="_xlnm.Print_Area" localSheetId="2">し尿集計結果!$A$1:$M$37</definedName>
    <definedName name="_xlnm.Print_Area" localSheetId="1">し尿処理状況!$2:$47</definedName>
    <definedName name="_xlnm.Print_Area" localSheetId="0">水洗化人口等!$2:$47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P8" i="1"/>
  <c r="P9" i="1"/>
  <c r="P10" i="1"/>
  <c r="I10" i="1" s="1"/>
  <c r="D10" i="1" s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I8" i="1"/>
  <c r="I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D42" i="1" s="1"/>
  <c r="I43" i="1"/>
  <c r="I44" i="1"/>
  <c r="I45" i="1"/>
  <c r="I46" i="1"/>
  <c r="I4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D8" i="1"/>
  <c r="T8" i="1" s="1"/>
  <c r="D9" i="1"/>
  <c r="J9" i="1" s="1"/>
  <c r="D11" i="1"/>
  <c r="T11" i="1" s="1"/>
  <c r="D12" i="1"/>
  <c r="T12" i="1" s="1"/>
  <c r="D13" i="1"/>
  <c r="F13" i="1" s="1"/>
  <c r="D14" i="1"/>
  <c r="F14" i="1" s="1"/>
  <c r="D15" i="1"/>
  <c r="T15" i="1" s="1"/>
  <c r="D16" i="1"/>
  <c r="T16" i="1" s="1"/>
  <c r="D17" i="1"/>
  <c r="J17" i="1" s="1"/>
  <c r="D18" i="1"/>
  <c r="F18" i="1" s="1"/>
  <c r="D19" i="1"/>
  <c r="T19" i="1" s="1"/>
  <c r="D20" i="1"/>
  <c r="T20" i="1" s="1"/>
  <c r="D21" i="1"/>
  <c r="F21" i="1" s="1"/>
  <c r="D22" i="1"/>
  <c r="T22" i="1" s="1"/>
  <c r="D23" i="1"/>
  <c r="T23" i="1" s="1"/>
  <c r="D24" i="1"/>
  <c r="T24" i="1" s="1"/>
  <c r="D25" i="1"/>
  <c r="N25" i="1" s="1"/>
  <c r="D26" i="1"/>
  <c r="J26" i="1" s="1"/>
  <c r="D27" i="1"/>
  <c r="T27" i="1" s="1"/>
  <c r="D28" i="1"/>
  <c r="T28" i="1" s="1"/>
  <c r="D29" i="1"/>
  <c r="L29" i="1" s="1"/>
  <c r="D30" i="1"/>
  <c r="T30" i="1" s="1"/>
  <c r="D31" i="1"/>
  <c r="L31" i="1" s="1"/>
  <c r="D32" i="1"/>
  <c r="T32" i="1" s="1"/>
  <c r="D33" i="1"/>
  <c r="T33" i="1" s="1"/>
  <c r="D34" i="1"/>
  <c r="T34" i="1" s="1"/>
  <c r="D35" i="1"/>
  <c r="T35" i="1" s="1"/>
  <c r="D36" i="1"/>
  <c r="T36" i="1" s="1"/>
  <c r="D37" i="1"/>
  <c r="N37" i="1" s="1"/>
  <c r="D38" i="1"/>
  <c r="F38" i="1" s="1"/>
  <c r="D39" i="1"/>
  <c r="T39" i="1" s="1"/>
  <c r="D40" i="1"/>
  <c r="T40" i="1" s="1"/>
  <c r="D41" i="1"/>
  <c r="T41" i="1" s="1"/>
  <c r="D43" i="1"/>
  <c r="T43" i="1" s="1"/>
  <c r="D44" i="1"/>
  <c r="T44" i="1" s="1"/>
  <c r="D45" i="1"/>
  <c r="L45" i="1" s="1"/>
  <c r="D46" i="1"/>
  <c r="T46" i="1" s="1"/>
  <c r="D47" i="1"/>
  <c r="N47" i="1" s="1"/>
  <c r="N10" i="1" l="1"/>
  <c r="L10" i="1"/>
  <c r="T10" i="1"/>
  <c r="F10" i="1"/>
  <c r="J10" i="1"/>
  <c r="F42" i="1"/>
  <c r="N42" i="1"/>
  <c r="L42" i="1"/>
  <c r="T42" i="1"/>
  <c r="J42" i="1"/>
  <c r="J34" i="1"/>
  <c r="L34" i="1"/>
  <c r="N26" i="1"/>
  <c r="J33" i="1"/>
  <c r="L33" i="1"/>
  <c r="L9" i="1"/>
  <c r="N9" i="1"/>
  <c r="T25" i="1"/>
  <c r="F15" i="1"/>
  <c r="J31" i="1"/>
  <c r="L39" i="1"/>
  <c r="N39" i="1"/>
  <c r="T47" i="1"/>
  <c r="F46" i="1"/>
  <c r="F30" i="1"/>
  <c r="F22" i="1"/>
  <c r="J46" i="1"/>
  <c r="J38" i="1"/>
  <c r="J30" i="1"/>
  <c r="J22" i="1"/>
  <c r="J14" i="1"/>
  <c r="L46" i="1"/>
  <c r="L38" i="1"/>
  <c r="L30" i="1"/>
  <c r="L22" i="1"/>
  <c r="L14" i="1"/>
  <c r="N46" i="1"/>
  <c r="N38" i="1"/>
  <c r="N30" i="1"/>
  <c r="N22" i="1"/>
  <c r="N14" i="1"/>
  <c r="T38" i="1"/>
  <c r="T14" i="1"/>
  <c r="J18" i="1"/>
  <c r="N34" i="1"/>
  <c r="T18" i="1"/>
  <c r="F25" i="1"/>
  <c r="J25" i="1"/>
  <c r="L25" i="1"/>
  <c r="T9" i="1"/>
  <c r="L47" i="1"/>
  <c r="L15" i="1"/>
  <c r="N15" i="1"/>
  <c r="T31" i="1"/>
  <c r="F37" i="1"/>
  <c r="J13" i="1"/>
  <c r="L13" i="1"/>
  <c r="N45" i="1"/>
  <c r="N21" i="1"/>
  <c r="N13" i="1"/>
  <c r="T45" i="1"/>
  <c r="T37" i="1"/>
  <c r="T29" i="1"/>
  <c r="T21" i="1"/>
  <c r="T13" i="1"/>
  <c r="F34" i="1"/>
  <c r="L18" i="1"/>
  <c r="F41" i="1"/>
  <c r="F9" i="1"/>
  <c r="L17" i="1"/>
  <c r="N33" i="1"/>
  <c r="N17" i="1"/>
  <c r="T17" i="1"/>
  <c r="F47" i="1"/>
  <c r="F31" i="1"/>
  <c r="J39" i="1"/>
  <c r="J15" i="1"/>
  <c r="L23" i="1"/>
  <c r="N31" i="1"/>
  <c r="F45" i="1"/>
  <c r="F29" i="1"/>
  <c r="J45" i="1"/>
  <c r="J21" i="1"/>
  <c r="L37" i="1"/>
  <c r="L21" i="1"/>
  <c r="N29" i="1"/>
  <c r="F44" i="1"/>
  <c r="F36" i="1"/>
  <c r="F28" i="1"/>
  <c r="F20" i="1"/>
  <c r="F12" i="1"/>
  <c r="J44" i="1"/>
  <c r="J36" i="1"/>
  <c r="J28" i="1"/>
  <c r="J20" i="1"/>
  <c r="J12" i="1"/>
  <c r="L44" i="1"/>
  <c r="L36" i="1"/>
  <c r="L28" i="1"/>
  <c r="L20" i="1"/>
  <c r="L12" i="1"/>
  <c r="N44" i="1"/>
  <c r="N36" i="1"/>
  <c r="N28" i="1"/>
  <c r="N20" i="1"/>
  <c r="N12" i="1"/>
  <c r="F26" i="1"/>
  <c r="L26" i="1"/>
  <c r="N18" i="1"/>
  <c r="T26" i="1"/>
  <c r="F33" i="1"/>
  <c r="F17" i="1"/>
  <c r="J41" i="1"/>
  <c r="L41" i="1"/>
  <c r="N41" i="1"/>
  <c r="F39" i="1"/>
  <c r="F23" i="1"/>
  <c r="J47" i="1"/>
  <c r="J23" i="1"/>
  <c r="N23" i="1"/>
  <c r="J37" i="1"/>
  <c r="J29" i="1"/>
  <c r="F43" i="1"/>
  <c r="F35" i="1"/>
  <c r="F27" i="1"/>
  <c r="F19" i="1"/>
  <c r="F11" i="1"/>
  <c r="J43" i="1"/>
  <c r="J35" i="1"/>
  <c r="J27" i="1"/>
  <c r="J19" i="1"/>
  <c r="J11" i="1"/>
  <c r="L43" i="1"/>
  <c r="L35" i="1"/>
  <c r="L27" i="1"/>
  <c r="L19" i="1"/>
  <c r="L11" i="1"/>
  <c r="N43" i="1"/>
  <c r="N35" i="1"/>
  <c r="N27" i="1"/>
  <c r="N19" i="1"/>
  <c r="N11" i="1"/>
  <c r="F40" i="1"/>
  <c r="F32" i="1"/>
  <c r="F24" i="1"/>
  <c r="F16" i="1"/>
  <c r="F8" i="1"/>
  <c r="J40" i="1"/>
  <c r="J32" i="1"/>
  <c r="J24" i="1"/>
  <c r="J16" i="1"/>
  <c r="J8" i="1"/>
  <c r="L40" i="1"/>
  <c r="L32" i="1"/>
  <c r="L24" i="1"/>
  <c r="L16" i="1"/>
  <c r="L8" i="1"/>
  <c r="N40" i="1"/>
  <c r="N32" i="1"/>
  <c r="N24" i="1"/>
  <c r="N16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I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<sst xmlns="http://schemas.openxmlformats.org/spreadsheetml/2006/main" count="854" uniqueCount="342">
  <si>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</si>
  <si>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</si>
  <si>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</si>
  <si>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</si>
  <si>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</si>
  <si>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</si>
  <si>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</si>
  <si>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</si>
  <si>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</si>
  <si>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</si>
  <si>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</si>
  <si>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</si>
  <si>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</si>
  <si>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</si>
  <si>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</si>
  <si>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</si>
  <si>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</si>
  <si>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</si>
  <si>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</si>
  <si>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</si>
  <si>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</si>
  <si>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</si>
  <si>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</si>
  <si>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</si>
  <si>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</si>
  <si>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</si>
  <si>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</si>
  <si>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</si>
  <si>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</si>
  <si>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</si>
  <si>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</si>
  <si>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</si>
  <si>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</si>
  <si>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</si>
  <si>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</si>
  <si>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</si>
  <si>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</si>
  <si>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</si>
  <si>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</si>
  <si>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</si>
  <si>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</si>
  <si>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</si>
  <si>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</si>
  <si>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</si>
  <si>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</si>
  <si>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</si>
  <si>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</si>
  <si>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</si>
  <si>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</si>
  <si>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</si>
  <si>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</si>
  <si>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</si>
  <si>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</si>
  <si>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</si>
  <si>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</si>
  <si>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</si>
  <si>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</si>
  <si>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</si>
  <si>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</si>
  <si>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</si>
  <si>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</si>
  <si>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</si>
  <si>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</si>
  <si>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</si>
  <si>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</si>
  <si>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</si>
  <si>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</si>
  <si>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</si>
  <si>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</si>
  <si>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</si>
  <si>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</si>
  <si>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</si>
  <si>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</si>
  <si>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</si>
  <si>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</si>
  <si>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</si>
  <si>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</si>
  <si>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</si>
  <si>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</si>
  <si>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</si>
  <si>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</si>
  <si>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</si>
  <si>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</si>
  <si>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</si>
  <si>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</si>
  <si>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</si>
  <si>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</si>
  <si>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</si>
  <si>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</si>
  <si>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</si>
  <si>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</si>
  <si>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</si>
  <si>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</si>
  <si>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</si>
  <si>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</si>
  <si>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</si>
  <si>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</si>
  <si>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</si>
  <si>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</si>
  <si>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</si>
  <si>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</si>
  <si>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</si>
  <si>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</si>
  <si>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</si>
  <si>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</si>
  <si>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</si>
  <si>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</si>
  <si>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</si>
  <si>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</si>
  <si>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</si>
  <si>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</si>
  <si>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</si>
  <si>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</si>
  <si>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</si>
  <si>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</si>
  <si>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</si>
  <si>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</si>
  <si>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</si>
  <si>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</si>
  <si>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</si>
  <si>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</si>
  <si>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</si>
  <si>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</si>
  <si>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</si>
  <si>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</si>
  <si>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</si>
  <si>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</si>
  <si>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</si>
  <si>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</si>
  <si>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</si>
  <si>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</si>
  <si>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</si>
  <si>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</si>
  <si>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</si>
  <si>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</si>
  <si>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</si>
  <si>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</si>
  <si>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</si>
  <si>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</si>
  <si>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</si>
  <si>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</si>
  <si>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</si>
  <si>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</si>
  <si>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</si>
  <si>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</si>
  <si>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</si>
  <si>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</si>
  <si>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</si>
  <si>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</si>
  <si>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</si>
  <si>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</si>
  <si>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</si>
  <si>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</si>
  <si>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</si>
  <si>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</si>
  <si>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</si>
  <si>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</si>
  <si>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</si>
  <si>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</si>
  <si>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</si>
  <si>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</si>
  <si>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</si>
  <si>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</si>
  <si>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</si>
  <si>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</si>
  <si>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</si>
  <si>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</si>
  <si>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</si>
  <si>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</si>
  <si>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</si>
  <si>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</si>
  <si>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</si>
  <si>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</si>
  <si>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</si>
  <si>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</si>
  <si>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</si>
  <si>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</si>
  <si>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</si>
  <si>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</si>
  <si>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</si>
  <si>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</si>
  <si>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</si>
  <si>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</si>
  <si>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</si>
  <si>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</si>
  <si>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</si>
  <si>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</si>
  <si>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</si>
  <si>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</si>
  <si>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</si>
  <si>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</si>
  <si>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</si>
  <si>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</si>
  <si>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</si>
  <si>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</si>
  <si>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</si>
  <si>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</si>
  <si>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</si>
  <si>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</si>
  <si>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</si>
  <si>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</si>
  <si>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</si>
  <si>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</si>
  <si>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</si>
  <si>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</si>
  <si>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</si>
  <si>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</si>
  <si>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</si>
  <si>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</si>
  <si>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</si>
  <si>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</si>
  <si>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</si>
  <si>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</si>
  <si>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</si>
  <si>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</si>
  <si>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</si>
  <si>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</si>
  <si>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</si>
  <si>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</si>
  <si>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</si>
  <si>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</si>
  <si>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</si>
  <si>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</si>
  <si>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</si>
  <si>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</si>
  <si>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</si>
  <si>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</si>
  <si>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</si>
  <si>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</si>
  <si>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</si>
  <si>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</si>
  <si>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</si>
  <si>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</si>
  <si>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</si>
  <si>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</si>
  <si>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</si>
  <si>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</si>
  <si>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</si>
  <si>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</si>
  <si>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</si>
  <si>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</si>
  <si>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</si>
  <si>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</si>
  <si>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</si>
  <si>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</si>
  <si>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</si>
  <si>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</si>
  <si>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</si>
  <si>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</si>
  <si>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</si>
  <si>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</si>
  <si>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</si>
  <si>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</si>
  <si>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</si>
  <si>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</si>
  <si>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</si>
  <si>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</si>
  <si>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02000</t>
  </si>
  <si>
    <t>水洗化人口等（令和4年度実績）</t>
    <phoneticPr fontId="3"/>
  </si>
  <si>
    <t>し尿処理の状況（令和4年度実績）</t>
    <phoneticPr fontId="3"/>
  </si>
  <si>
    <t>02201</t>
  </si>
  <si>
    <t>青森市</t>
  </si>
  <si>
    <t/>
  </si>
  <si>
    <t>○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</si>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</sst>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52</v>
      </c>
      <c r="B7" s="108" t="s">
        <v>257</v>
      </c>
      <c r="C7" s="92" t="s">
        <v>199</v>
      </c>
      <c r="D7" s="93">
        <f>+SUM(E7,+I7)</f>
        <v>1229378</v>
      </c>
      <c r="E7" s="93">
        <f>+SUM(G7+H7)</f>
        <v>144254</v>
      </c>
      <c r="F7" s="94">
        <f>IF(D7&gt;0,E7/D7*100,"-")</f>
        <v>11.733901208578647</v>
      </c>
      <c r="G7" s="93">
        <f>SUM(G$8:G$207)</f>
        <v>144254</v>
      </c>
      <c r="H7" s="93">
        <f>SUM(H$8:H$207)</f>
        <v>0</v>
      </c>
      <c r="I7" s="93">
        <f>+SUM(K7,+M7,O7+P7)</f>
        <v>1085124</v>
      </c>
      <c r="J7" s="94">
        <f>IF(D7&gt;0,I7/D7*100,"-")</f>
        <v>88.266098791421356</v>
      </c>
      <c r="K7" s="93">
        <f>SUM(K$8:K$207)</f>
        <v>682923</v>
      </c>
      <c r="L7" s="94">
        <f>IF(D7&gt;0,K7/D7*100,"-")</f>
        <v>55.550286404995042</v>
      </c>
      <c r="M7" s="93">
        <f>SUM(M$8:M$207)</f>
        <v>0</v>
      </c>
      <c r="N7" s="94">
        <f>IF(D7&gt;0,M7/D7*100,"-")</f>
        <v>0</v>
      </c>
      <c r="O7" s="91">
        <f>SUM(O$8:O$207)</f>
        <v>85631</v>
      </c>
      <c r="P7" s="93">
        <f>SUM(Q7:S7)</f>
        <v>316570</v>
      </c>
      <c r="Q7" s="93">
        <f>SUM(Q$8:Q$207)</f>
        <v>177347</v>
      </c>
      <c r="R7" s="93">
        <f>SUM(R$8:R$207)</f>
        <v>138166</v>
      </c>
      <c r="S7" s="93">
        <f>SUM(S$8:S$207)</f>
        <v>1057</v>
      </c>
      <c r="T7" s="94">
        <f>IF(D7&gt;0,P7/D7*100,"-")</f>
        <v>25.750420131155753</v>
      </c>
      <c r="U7" s="93">
        <f>SUM(U$8:U$207)</f>
        <v>6439</v>
      </c>
      <c r="V7" s="95">
        <f t="shared" ref="V7:AC7" si="0">COUNTIF(V$8:V$207,"○")</f>
        <v>22</v>
      </c>
      <c r="W7" s="95">
        <f t="shared" si="0"/>
        <v>0</v>
      </c>
      <c r="X7" s="95">
        <f t="shared" si="0"/>
        <v>6</v>
      </c>
      <c r="Y7" s="95">
        <f t="shared" si="0"/>
        <v>12</v>
      </c>
      <c r="Z7" s="95">
        <f t="shared" si="0"/>
        <v>22</v>
      </c>
      <c r="AA7" s="95">
        <f t="shared" si="0"/>
        <v>0</v>
      </c>
      <c r="AB7" s="95">
        <f t="shared" si="0"/>
        <v>6</v>
      </c>
      <c r="AC7" s="95">
        <f t="shared" si="0"/>
        <v>12</v>
      </c>
    </row>
    <row r="8" spans="1:31" ht="13.5" customHeight="1">
      <c r="A8" s="85" t="s">
        <v>52</v>
      </c>
      <c r="B8" s="86" t="s">
        <v>260</v>
      </c>
      <c r="C8" s="85" t="s">
        <v>261</v>
      </c>
      <c r="D8" s="87">
        <f>+SUM(E8,+I8)</f>
        <v>272323</v>
      </c>
      <c r="E8" s="87">
        <f>+SUM(G8+H8)</f>
        <v>16841</v>
      </c>
      <c r="F8" s="106">
        <f>IF(D8&gt;0,E8/D8*100,"-")</f>
        <v>6.1842003796961702</v>
      </c>
      <c r="G8" s="87">
        <v>16841</v>
      </c>
      <c r="H8" s="87">
        <v>0</v>
      </c>
      <c r="I8" s="87">
        <f>+SUM(K8,+M8,O8+P8)</f>
        <v>255482</v>
      </c>
      <c r="J8" s="88">
        <f>IF(D8&gt;0,I8/D8*100,"-")</f>
        <v>93.815799620303835</v>
      </c>
      <c r="K8" s="87">
        <v>199061</v>
      </c>
      <c r="L8" s="88">
        <f>IF(D8&gt;0,K8/D8*100,"-")</f>
        <v>73.097388028187112</v>
      </c>
      <c r="M8" s="87">
        <v>0</v>
      </c>
      <c r="N8" s="88">
        <f>IF(D8&gt;0,M8/D8*100,"-")</f>
        <v>0</v>
      </c>
      <c r="O8" s="87">
        <v>5431</v>
      </c>
      <c r="P8" s="87">
        <f>SUM(Q8:S8)</f>
        <v>50990</v>
      </c>
      <c r="Q8" s="87">
        <v>41536</v>
      </c>
      <c r="R8" s="87">
        <v>9454</v>
      </c>
      <c r="S8" s="87">
        <v>0</v>
      </c>
      <c r="T8" s="88">
        <f>IF(D8&gt;0,P8/D8*100,"-")</f>
        <v>18.724088674111258</v>
      </c>
      <c r="U8" s="87">
        <v>1100</v>
      </c>
      <c r="V8" s="85"/>
      <c r="W8" s="85"/>
      <c r="X8" s="85"/>
      <c r="Y8" s="85" t="s">
        <v>263</v>
      </c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52</v>
      </c>
      <c r="B9" s="86" t="s">
        <v>264</v>
      </c>
      <c r="C9" s="85" t="s">
        <v>265</v>
      </c>
      <c r="D9" s="87">
        <f>+SUM(E9,+I9)</f>
        <v>164636</v>
      </c>
      <c r="E9" s="87">
        <f>+SUM(G9+H9)</f>
        <v>6352</v>
      </c>
      <c r="F9" s="106">
        <f>IF(D9&gt;0,E9/D9*100,"-")</f>
        <v>3.8582084112830728</v>
      </c>
      <c r="G9" s="87">
        <v>6352</v>
      </c>
      <c r="H9" s="87">
        <v>0</v>
      </c>
      <c r="I9" s="87">
        <f>+SUM(K9,+M9,O9+P9)</f>
        <v>158284</v>
      </c>
      <c r="J9" s="88">
        <f>IF(D9&gt;0,I9/D9*100,"-")</f>
        <v>96.141791588716927</v>
      </c>
      <c r="K9" s="87">
        <v>132915</v>
      </c>
      <c r="L9" s="88">
        <f>IF(D9&gt;0,K9/D9*100,"-")</f>
        <v>80.732646565757179</v>
      </c>
      <c r="M9" s="87">
        <v>0</v>
      </c>
      <c r="N9" s="88">
        <f>IF(D9&gt;0,M9/D9*100,"-")</f>
        <v>0</v>
      </c>
      <c r="O9" s="87">
        <v>14147</v>
      </c>
      <c r="P9" s="87">
        <f>SUM(Q9:S9)</f>
        <v>11222</v>
      </c>
      <c r="Q9" s="87">
        <v>9041</v>
      </c>
      <c r="R9" s="87">
        <v>2181</v>
      </c>
      <c r="S9" s="87">
        <v>0</v>
      </c>
      <c r="T9" s="88">
        <f>IF(D9&gt;0,P9/D9*100,"-")</f>
        <v>6.8162491800092333</v>
      </c>
      <c r="U9" s="87">
        <v>772</v>
      </c>
      <c r="V9" s="85"/>
      <c r="W9" s="85"/>
      <c r="X9" s="85"/>
      <c r="Y9" s="85" t="s">
        <v>263</v>
      </c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52</v>
      </c>
      <c r="B10" s="86" t="s">
        <v>266</v>
      </c>
      <c r="C10" s="85" t="s">
        <v>267</v>
      </c>
      <c r="D10" s="87">
        <f>+SUM(E10,+I10)</f>
        <v>221712</v>
      </c>
      <c r="E10" s="87">
        <f>+SUM(G10+H10)</f>
        <v>25888</v>
      </c>
      <c r="F10" s="106">
        <f>IF(D10&gt;0,E10/D10*100,"-")</f>
        <v>11.676409035144692</v>
      </c>
      <c r="G10" s="87">
        <v>25888</v>
      </c>
      <c r="H10" s="87">
        <v>0</v>
      </c>
      <c r="I10" s="87">
        <f>+SUM(K10,+M10,O10+P10)</f>
        <v>195824</v>
      </c>
      <c r="J10" s="88">
        <f>IF(D10&gt;0,I10/D10*100,"-")</f>
        <v>88.323590964855299</v>
      </c>
      <c r="K10" s="87">
        <v>123780</v>
      </c>
      <c r="L10" s="88">
        <f>IF(D10&gt;0,K10/D10*100,"-")</f>
        <v>55.829183806018619</v>
      </c>
      <c r="M10" s="87">
        <v>0</v>
      </c>
      <c r="N10" s="88">
        <f>IF(D10&gt;0,M10/D10*100,"-")</f>
        <v>0</v>
      </c>
      <c r="O10" s="87">
        <v>3409</v>
      </c>
      <c r="P10" s="87">
        <f>SUM(Q10:S10)</f>
        <v>68635</v>
      </c>
      <c r="Q10" s="87">
        <v>37556</v>
      </c>
      <c r="R10" s="87">
        <v>31079</v>
      </c>
      <c r="S10" s="87">
        <v>0</v>
      </c>
      <c r="T10" s="88">
        <f>IF(D10&gt;0,P10/D10*100,"-")</f>
        <v>30.956826874503861</v>
      </c>
      <c r="U10" s="87">
        <v>1313</v>
      </c>
      <c r="V10" s="85"/>
      <c r="W10" s="85"/>
      <c r="X10" s="85" t="s">
        <v>263</v>
      </c>
      <c r="Y10" s="85"/>
      <c r="Z10" s="85"/>
      <c r="AA10" s="85"/>
      <c r="AB10" s="85" t="s">
        <v>263</v>
      </c>
      <c r="AC10" s="85"/>
      <c r="AD10" s="184" t="s">
        <v>262</v>
      </c>
    </row>
    <row r="11" spans="1:31" ht="13.5" customHeight="1">
      <c r="A11" s="85" t="s">
        <v>52</v>
      </c>
      <c r="B11" s="86" t="s">
        <v>268</v>
      </c>
      <c r="C11" s="85" t="s">
        <v>269</v>
      </c>
      <c r="D11" s="87">
        <f>+SUM(E11,+I11)</f>
        <v>31667</v>
      </c>
      <c r="E11" s="87">
        <f>+SUM(G11+H11)</f>
        <v>4472</v>
      </c>
      <c r="F11" s="106">
        <f>IF(D11&gt;0,E11/D11*100,"-")</f>
        <v>14.121956610983041</v>
      </c>
      <c r="G11" s="87">
        <v>4472</v>
      </c>
      <c r="H11" s="87">
        <v>0</v>
      </c>
      <c r="I11" s="87">
        <f>+SUM(K11,+M11,O11+P11)</f>
        <v>27195</v>
      </c>
      <c r="J11" s="88">
        <f>IF(D11&gt;0,I11/D11*100,"-")</f>
        <v>85.878043389016952</v>
      </c>
      <c r="K11" s="87">
        <v>19543</v>
      </c>
      <c r="L11" s="88">
        <f>IF(D11&gt;0,K11/D11*100,"-")</f>
        <v>61.71408722013453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7652</v>
      </c>
      <c r="Q11" s="87">
        <v>3755</v>
      </c>
      <c r="R11" s="87">
        <v>3897</v>
      </c>
      <c r="S11" s="87">
        <v>0</v>
      </c>
      <c r="T11" s="88">
        <f>IF(D11&gt;0,P11/D11*100,"-")</f>
        <v>24.163956168882432</v>
      </c>
      <c r="U11" s="87">
        <v>165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52</v>
      </c>
      <c r="B12" s="86" t="s">
        <v>270</v>
      </c>
      <c r="C12" s="85" t="s">
        <v>271</v>
      </c>
      <c r="D12" s="87">
        <f>+SUM(E12,+I12)</f>
        <v>51805</v>
      </c>
      <c r="E12" s="87">
        <f>+SUM(G12+H12)</f>
        <v>6561</v>
      </c>
      <c r="F12" s="106">
        <f>IF(D12&gt;0,E12/D12*100,"-")</f>
        <v>12.66480069491362</v>
      </c>
      <c r="G12" s="87">
        <v>6561</v>
      </c>
      <c r="H12" s="87">
        <v>0</v>
      </c>
      <c r="I12" s="87">
        <f>+SUM(K12,+M12,O12+P12)</f>
        <v>45244</v>
      </c>
      <c r="J12" s="88">
        <f>IF(D12&gt;0,I12/D12*100,"-")</f>
        <v>87.335199305086391</v>
      </c>
      <c r="K12" s="87">
        <v>19152</v>
      </c>
      <c r="L12" s="88">
        <f>IF(D12&gt;0,K12/D12*100,"-")</f>
        <v>36.96940449763536</v>
      </c>
      <c r="M12" s="87">
        <v>0</v>
      </c>
      <c r="N12" s="88">
        <f>IF(D12&gt;0,M12/D12*100,"-")</f>
        <v>0</v>
      </c>
      <c r="O12" s="87">
        <v>1816</v>
      </c>
      <c r="P12" s="87">
        <f>SUM(Q12:S12)</f>
        <v>24276</v>
      </c>
      <c r="Q12" s="87">
        <v>12242</v>
      </c>
      <c r="R12" s="87">
        <v>11016</v>
      </c>
      <c r="S12" s="87">
        <v>1018</v>
      </c>
      <c r="T12" s="88">
        <f>IF(D12&gt;0,P12/D12*100,"-")</f>
        <v>46.860341665862371</v>
      </c>
      <c r="U12" s="87">
        <v>112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52</v>
      </c>
      <c r="B13" s="86" t="s">
        <v>272</v>
      </c>
      <c r="C13" s="85" t="s">
        <v>273</v>
      </c>
      <c r="D13" s="87">
        <f>+SUM(E13,+I13)</f>
        <v>59137</v>
      </c>
      <c r="E13" s="87">
        <f>+SUM(G13+H13)</f>
        <v>6010</v>
      </c>
      <c r="F13" s="106">
        <f>IF(D13&gt;0,E13/D13*100,"-")</f>
        <v>10.162842213842433</v>
      </c>
      <c r="G13" s="87">
        <v>6010</v>
      </c>
      <c r="H13" s="87">
        <v>0</v>
      </c>
      <c r="I13" s="87">
        <f>+SUM(K13,+M13,O13+P13)</f>
        <v>53127</v>
      </c>
      <c r="J13" s="88">
        <f>IF(D13&gt;0,I13/D13*100,"-")</f>
        <v>89.837157786157562</v>
      </c>
      <c r="K13" s="87">
        <v>42418</v>
      </c>
      <c r="L13" s="88">
        <f>IF(D13&gt;0,K13/D13*100,"-")</f>
        <v>71.728359571841665</v>
      </c>
      <c r="M13" s="87">
        <v>0</v>
      </c>
      <c r="N13" s="88">
        <f>IF(D13&gt;0,M13/D13*100,"-")</f>
        <v>0</v>
      </c>
      <c r="O13" s="87">
        <v>6702</v>
      </c>
      <c r="P13" s="87">
        <f>SUM(Q13:S13)</f>
        <v>4007</v>
      </c>
      <c r="Q13" s="87">
        <v>0</v>
      </c>
      <c r="R13" s="87">
        <v>3968</v>
      </c>
      <c r="S13" s="87">
        <v>39</v>
      </c>
      <c r="T13" s="88">
        <f>IF(D13&gt;0,P13/D13*100,"-")</f>
        <v>6.7757918054686579</v>
      </c>
      <c r="U13" s="87">
        <v>360</v>
      </c>
      <c r="V13" s="85"/>
      <c r="W13" s="85"/>
      <c r="X13" s="85"/>
      <c r="Y13" s="85" t="s">
        <v>263</v>
      </c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52</v>
      </c>
      <c r="B14" s="86" t="s">
        <v>274</v>
      </c>
      <c r="C14" s="85" t="s">
        <v>275</v>
      </c>
      <c r="D14" s="87">
        <f>+SUM(E14,+I14)</f>
        <v>38278</v>
      </c>
      <c r="E14" s="87">
        <f>+SUM(G14+H14)</f>
        <v>1028</v>
      </c>
      <c r="F14" s="106">
        <f>IF(D14&gt;0,E14/D14*100,"-")</f>
        <v>2.6856157583990807</v>
      </c>
      <c r="G14" s="87">
        <v>1028</v>
      </c>
      <c r="H14" s="87">
        <v>0</v>
      </c>
      <c r="I14" s="87">
        <f>+SUM(K14,+M14,O14+P14)</f>
        <v>37250</v>
      </c>
      <c r="J14" s="88">
        <f>IF(D14&gt;0,I14/D14*100,"-")</f>
        <v>97.314384241600919</v>
      </c>
      <c r="K14" s="87">
        <v>25805</v>
      </c>
      <c r="L14" s="88">
        <f>IF(D14&gt;0,K14/D14*100,"-")</f>
        <v>67.414702962537234</v>
      </c>
      <c r="M14" s="87">
        <v>0</v>
      </c>
      <c r="N14" s="88">
        <f>IF(D14&gt;0,M14/D14*100,"-")</f>
        <v>0</v>
      </c>
      <c r="O14" s="87">
        <v>3498</v>
      </c>
      <c r="P14" s="87">
        <f>SUM(Q14:S14)</f>
        <v>7947</v>
      </c>
      <c r="Q14" s="87">
        <v>4076</v>
      </c>
      <c r="R14" s="87">
        <v>3871</v>
      </c>
      <c r="S14" s="87">
        <v>0</v>
      </c>
      <c r="T14" s="88">
        <f>IF(D14&gt;0,P14/D14*100,"-")</f>
        <v>20.76127279377188</v>
      </c>
      <c r="U14" s="87">
        <v>608</v>
      </c>
      <c r="V14" s="85"/>
      <c r="W14" s="85"/>
      <c r="X14" s="85"/>
      <c r="Y14" s="85" t="s">
        <v>263</v>
      </c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52</v>
      </c>
      <c r="B15" s="86" t="s">
        <v>276</v>
      </c>
      <c r="C15" s="85" t="s">
        <v>277</v>
      </c>
      <c r="D15" s="87">
        <f>+SUM(E15,+I15)</f>
        <v>54180</v>
      </c>
      <c r="E15" s="87">
        <f>+SUM(G15+H15)</f>
        <v>6286</v>
      </c>
      <c r="F15" s="106">
        <f>IF(D15&gt;0,E15/D15*100,"-")</f>
        <v>11.602067183462532</v>
      </c>
      <c r="G15" s="87">
        <v>6286</v>
      </c>
      <c r="H15" s="87">
        <v>0</v>
      </c>
      <c r="I15" s="87">
        <f>+SUM(K15,+M15,O15+P15)</f>
        <v>47894</v>
      </c>
      <c r="J15" s="88">
        <f>IF(D15&gt;0,I15/D15*100,"-")</f>
        <v>88.397932816537477</v>
      </c>
      <c r="K15" s="87">
        <v>11850</v>
      </c>
      <c r="L15" s="88">
        <f>IF(D15&gt;0,K15/D15*100,"-")</f>
        <v>21.871539313399779</v>
      </c>
      <c r="M15" s="87">
        <v>0</v>
      </c>
      <c r="N15" s="88">
        <f>IF(D15&gt;0,M15/D15*100,"-")</f>
        <v>0</v>
      </c>
      <c r="O15" s="87">
        <v>150</v>
      </c>
      <c r="P15" s="87">
        <f>SUM(Q15:S15)</f>
        <v>35894</v>
      </c>
      <c r="Q15" s="87">
        <v>21124</v>
      </c>
      <c r="R15" s="87">
        <v>14770</v>
      </c>
      <c r="S15" s="87">
        <v>0</v>
      </c>
      <c r="T15" s="88">
        <f>IF(D15&gt;0,P15/D15*100,"-")</f>
        <v>66.249538575119971</v>
      </c>
      <c r="U15" s="87">
        <v>151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52</v>
      </c>
      <c r="B16" s="86" t="s">
        <v>278</v>
      </c>
      <c r="C16" s="85" t="s">
        <v>279</v>
      </c>
      <c r="D16" s="87">
        <f>+SUM(E16,+I16)</f>
        <v>30308</v>
      </c>
      <c r="E16" s="87">
        <f>+SUM(G16+H16)</f>
        <v>11839</v>
      </c>
      <c r="F16" s="106">
        <f>IF(D16&gt;0,E16/D16*100,"-")</f>
        <v>39.062293783819449</v>
      </c>
      <c r="G16" s="87">
        <v>11839</v>
      </c>
      <c r="H16" s="87">
        <v>0</v>
      </c>
      <c r="I16" s="87">
        <f>+SUM(K16,+M16,O16+P16)</f>
        <v>18469</v>
      </c>
      <c r="J16" s="88">
        <f>IF(D16&gt;0,I16/D16*100,"-")</f>
        <v>60.937706216180544</v>
      </c>
      <c r="K16" s="87">
        <v>5259</v>
      </c>
      <c r="L16" s="88">
        <f>IF(D16&gt;0,K16/D16*100,"-")</f>
        <v>17.351854295895471</v>
      </c>
      <c r="M16" s="87">
        <v>0</v>
      </c>
      <c r="N16" s="88">
        <f>IF(D16&gt;0,M16/D16*100,"-")</f>
        <v>0</v>
      </c>
      <c r="O16" s="87">
        <v>9153</v>
      </c>
      <c r="P16" s="87">
        <f>SUM(Q16:S16)</f>
        <v>4057</v>
      </c>
      <c r="Q16" s="87">
        <v>1999</v>
      </c>
      <c r="R16" s="87">
        <v>2058</v>
      </c>
      <c r="S16" s="87">
        <v>0</v>
      </c>
      <c r="T16" s="88">
        <f>IF(D16&gt;0,P16/D16*100,"-")</f>
        <v>13.385904711627294</v>
      </c>
      <c r="U16" s="87">
        <v>99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52</v>
      </c>
      <c r="B17" s="86" t="s">
        <v>280</v>
      </c>
      <c r="C17" s="85" t="s">
        <v>281</v>
      </c>
      <c r="D17" s="87">
        <f>+SUM(E17,+I17)</f>
        <v>30212</v>
      </c>
      <c r="E17" s="87">
        <f>+SUM(G17+H17)</f>
        <v>1546</v>
      </c>
      <c r="F17" s="106">
        <f>IF(D17&gt;0,E17/D17*100,"-")</f>
        <v>5.117171984641864</v>
      </c>
      <c r="G17" s="87">
        <v>1546</v>
      </c>
      <c r="H17" s="87">
        <v>0</v>
      </c>
      <c r="I17" s="87">
        <f>+SUM(K17,+M17,O17+P17)</f>
        <v>28666</v>
      </c>
      <c r="J17" s="88">
        <f>IF(D17&gt;0,I17/D17*100,"-")</f>
        <v>94.882828015358129</v>
      </c>
      <c r="K17" s="87">
        <v>19643</v>
      </c>
      <c r="L17" s="88">
        <f>IF(D17&gt;0,K17/D17*100,"-")</f>
        <v>65.017211703958694</v>
      </c>
      <c r="M17" s="87">
        <v>0</v>
      </c>
      <c r="N17" s="88">
        <f>IF(D17&gt;0,M17/D17*100,"-")</f>
        <v>0</v>
      </c>
      <c r="O17" s="87">
        <v>5091</v>
      </c>
      <c r="P17" s="87">
        <f>SUM(Q17:S17)</f>
        <v>3932</v>
      </c>
      <c r="Q17" s="87">
        <v>3825</v>
      </c>
      <c r="R17" s="87">
        <v>107</v>
      </c>
      <c r="S17" s="87">
        <v>0</v>
      </c>
      <c r="T17" s="88">
        <f>IF(D17&gt;0,P17/D17*100,"-")</f>
        <v>13.014696147226267</v>
      </c>
      <c r="U17" s="87">
        <v>87</v>
      </c>
      <c r="V17" s="85"/>
      <c r="W17" s="85"/>
      <c r="X17" s="85"/>
      <c r="Y17" s="85" t="s">
        <v>263</v>
      </c>
      <c r="Z17" s="85"/>
      <c r="AA17" s="85"/>
      <c r="AB17" s="85"/>
      <c r="AC17" s="85" t="s">
        <v>263</v>
      </c>
      <c r="AD17" s="184" t="s">
        <v>262</v>
      </c>
    </row>
    <row r="18" spans="1:30" ht="13.5" customHeight="1">
      <c r="A18" s="85" t="s">
        <v>52</v>
      </c>
      <c r="B18" s="86" t="s">
        <v>282</v>
      </c>
      <c r="C18" s="85" t="s">
        <v>283</v>
      </c>
      <c r="D18" s="87">
        <f>+SUM(E18,+I18)</f>
        <v>10272</v>
      </c>
      <c r="E18" s="87">
        <f>+SUM(G18+H18)</f>
        <v>2639</v>
      </c>
      <c r="F18" s="106">
        <f>IF(D18&gt;0,E18/D18*100,"-")</f>
        <v>25.69119937694704</v>
      </c>
      <c r="G18" s="87">
        <v>2639</v>
      </c>
      <c r="H18" s="87">
        <v>0</v>
      </c>
      <c r="I18" s="87">
        <f>+SUM(K18,+M18,O18+P18)</f>
        <v>7633</v>
      </c>
      <c r="J18" s="88">
        <f>IF(D18&gt;0,I18/D18*100,"-")</f>
        <v>74.30880062305296</v>
      </c>
      <c r="K18" s="87">
        <v>1898</v>
      </c>
      <c r="L18" s="88">
        <f>IF(D18&gt;0,K18/D18*100,"-")</f>
        <v>18.477414330218071</v>
      </c>
      <c r="M18" s="87">
        <v>0</v>
      </c>
      <c r="N18" s="88">
        <f>IF(D18&gt;0,M18/D18*100,"-")</f>
        <v>0</v>
      </c>
      <c r="O18" s="87">
        <v>2369</v>
      </c>
      <c r="P18" s="87">
        <f>SUM(Q18:S18)</f>
        <v>3366</v>
      </c>
      <c r="Q18" s="87">
        <v>2322</v>
      </c>
      <c r="R18" s="87">
        <v>1044</v>
      </c>
      <c r="S18" s="87">
        <v>0</v>
      </c>
      <c r="T18" s="88">
        <f>IF(D18&gt;0,P18/D18*100,"-")</f>
        <v>32.768691588785046</v>
      </c>
      <c r="U18" s="87">
        <v>43</v>
      </c>
      <c r="V18" s="85"/>
      <c r="W18" s="85"/>
      <c r="X18" s="85"/>
      <c r="Y18" s="85" t="s">
        <v>263</v>
      </c>
      <c r="Z18" s="85"/>
      <c r="AA18" s="85"/>
      <c r="AB18" s="85"/>
      <c r="AC18" s="85" t="s">
        <v>263</v>
      </c>
      <c r="AD18" s="184" t="s">
        <v>262</v>
      </c>
    </row>
    <row r="19" spans="1:30" ht="13.5" customHeight="1">
      <c r="A19" s="85" t="s">
        <v>52</v>
      </c>
      <c r="B19" s="86" t="s">
        <v>284</v>
      </c>
      <c r="C19" s="85" t="s">
        <v>285</v>
      </c>
      <c r="D19" s="87">
        <f>+SUM(E19,+I19)</f>
        <v>2326</v>
      </c>
      <c r="E19" s="87">
        <f>+SUM(G19+H19)</f>
        <v>562</v>
      </c>
      <c r="F19" s="106">
        <f>IF(D19&gt;0,E19/D19*100,"-")</f>
        <v>24.16165090283749</v>
      </c>
      <c r="G19" s="87">
        <v>562</v>
      </c>
      <c r="H19" s="87">
        <v>0</v>
      </c>
      <c r="I19" s="87">
        <f>+SUM(K19,+M19,O19+P19)</f>
        <v>1764</v>
      </c>
      <c r="J19" s="88">
        <f>IF(D19&gt;0,I19/D19*100,"-")</f>
        <v>75.838349097162521</v>
      </c>
      <c r="K19" s="87">
        <v>0</v>
      </c>
      <c r="L19" s="88">
        <f>IF(D19&gt;0,K19/D19*100,"-")</f>
        <v>0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1764</v>
      </c>
      <c r="Q19" s="87">
        <v>421</v>
      </c>
      <c r="R19" s="87">
        <v>1343</v>
      </c>
      <c r="S19" s="87">
        <v>0</v>
      </c>
      <c r="T19" s="88">
        <f>IF(D19&gt;0,P19/D19*100,"-")</f>
        <v>75.838349097162521</v>
      </c>
      <c r="U19" s="87">
        <v>3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52</v>
      </c>
      <c r="B20" s="86" t="s">
        <v>286</v>
      </c>
      <c r="C20" s="85" t="s">
        <v>287</v>
      </c>
      <c r="D20" s="87">
        <f>+SUM(E20,+I20)</f>
        <v>2600</v>
      </c>
      <c r="E20" s="87">
        <f>+SUM(G20+H20)</f>
        <v>264</v>
      </c>
      <c r="F20" s="106">
        <f>IF(D20&gt;0,E20/D20*100,"-")</f>
        <v>10.153846153846153</v>
      </c>
      <c r="G20" s="87">
        <v>264</v>
      </c>
      <c r="H20" s="87">
        <v>0</v>
      </c>
      <c r="I20" s="87">
        <f>+SUM(K20,+M20,O20+P20)</f>
        <v>2336</v>
      </c>
      <c r="J20" s="88">
        <f>IF(D20&gt;0,I20/D20*100,"-")</f>
        <v>89.84615384615384</v>
      </c>
      <c r="K20" s="87">
        <v>0</v>
      </c>
      <c r="L20" s="88">
        <f>IF(D20&gt;0,K20/D20*100,"-")</f>
        <v>0</v>
      </c>
      <c r="M20" s="87">
        <v>0</v>
      </c>
      <c r="N20" s="88">
        <f>IF(D20&gt;0,M20/D20*100,"-")</f>
        <v>0</v>
      </c>
      <c r="O20" s="87">
        <v>0</v>
      </c>
      <c r="P20" s="87">
        <f>SUM(Q20:S20)</f>
        <v>2336</v>
      </c>
      <c r="Q20" s="87">
        <v>548</v>
      </c>
      <c r="R20" s="87">
        <v>1788</v>
      </c>
      <c r="S20" s="87">
        <v>0</v>
      </c>
      <c r="T20" s="88">
        <f>IF(D20&gt;0,P20/D20*100,"-")</f>
        <v>89.84615384615384</v>
      </c>
      <c r="U20" s="87">
        <v>2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52</v>
      </c>
      <c r="B21" s="86" t="s">
        <v>288</v>
      </c>
      <c r="C21" s="85" t="s">
        <v>289</v>
      </c>
      <c r="D21" s="87">
        <f>+SUM(E21,+I21)</f>
        <v>5403</v>
      </c>
      <c r="E21" s="87">
        <f>+SUM(G21+H21)</f>
        <v>1391</v>
      </c>
      <c r="F21" s="106">
        <f>IF(D21&gt;0,E21/D21*100,"-")</f>
        <v>25.74495650564501</v>
      </c>
      <c r="G21" s="87">
        <v>1391</v>
      </c>
      <c r="H21" s="87">
        <v>0</v>
      </c>
      <c r="I21" s="87">
        <f>+SUM(K21,+M21,O21+P21)</f>
        <v>4012</v>
      </c>
      <c r="J21" s="88">
        <f>IF(D21&gt;0,I21/D21*100,"-")</f>
        <v>74.255043494354993</v>
      </c>
      <c r="K21" s="87">
        <v>2300</v>
      </c>
      <c r="L21" s="88">
        <f>IF(D21&gt;0,K21/D21*100,"-")</f>
        <v>42.568943179714971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1712</v>
      </c>
      <c r="Q21" s="87">
        <v>1341</v>
      </c>
      <c r="R21" s="87">
        <v>371</v>
      </c>
      <c r="S21" s="87">
        <v>0</v>
      </c>
      <c r="T21" s="88">
        <f>IF(D21&gt;0,P21/D21*100,"-")</f>
        <v>31.686100314640015</v>
      </c>
      <c r="U21" s="87">
        <v>47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52</v>
      </c>
      <c r="B22" s="86" t="s">
        <v>290</v>
      </c>
      <c r="C22" s="85" t="s">
        <v>291</v>
      </c>
      <c r="D22" s="87">
        <f>+SUM(E22,+I22)</f>
        <v>9061</v>
      </c>
      <c r="E22" s="87">
        <f>+SUM(G22+H22)</f>
        <v>5484</v>
      </c>
      <c r="F22" s="106">
        <f>IF(D22&gt;0,E22/D22*100,"-")</f>
        <v>60.523121068314758</v>
      </c>
      <c r="G22" s="87">
        <v>5484</v>
      </c>
      <c r="H22" s="87">
        <v>0</v>
      </c>
      <c r="I22" s="87">
        <f>+SUM(K22,+M22,O22+P22)</f>
        <v>3577</v>
      </c>
      <c r="J22" s="88">
        <f>IF(D22&gt;0,I22/D22*100,"-")</f>
        <v>39.476878931685242</v>
      </c>
      <c r="K22" s="87">
        <v>1268</v>
      </c>
      <c r="L22" s="88">
        <f>IF(D22&gt;0,K22/D22*100,"-")</f>
        <v>13.994040392892618</v>
      </c>
      <c r="M22" s="87">
        <v>0</v>
      </c>
      <c r="N22" s="88">
        <f>IF(D22&gt;0,M22/D22*100,"-")</f>
        <v>0</v>
      </c>
      <c r="O22" s="87">
        <v>955</v>
      </c>
      <c r="P22" s="87">
        <f>SUM(Q22:S22)</f>
        <v>1354</v>
      </c>
      <c r="Q22" s="87">
        <v>574</v>
      </c>
      <c r="R22" s="87">
        <v>780</v>
      </c>
      <c r="S22" s="87">
        <v>0</v>
      </c>
      <c r="T22" s="88">
        <f>IF(D22&gt;0,P22/D22*100,"-")</f>
        <v>14.943163006290696</v>
      </c>
      <c r="U22" s="87">
        <v>28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52</v>
      </c>
      <c r="B23" s="86" t="s">
        <v>292</v>
      </c>
      <c r="C23" s="85" t="s">
        <v>293</v>
      </c>
      <c r="D23" s="87">
        <f>+SUM(E23,+I23)</f>
        <v>7340</v>
      </c>
      <c r="E23" s="87">
        <f>+SUM(G23+H23)</f>
        <v>2779</v>
      </c>
      <c r="F23" s="106">
        <f>IF(D23&gt;0,E23/D23*100,"-")</f>
        <v>37.861035422343328</v>
      </c>
      <c r="G23" s="87">
        <v>2779</v>
      </c>
      <c r="H23" s="87">
        <v>0</v>
      </c>
      <c r="I23" s="87">
        <f>+SUM(K23,+M23,O23+P23)</f>
        <v>4561</v>
      </c>
      <c r="J23" s="88">
        <f>IF(D23&gt;0,I23/D23*100,"-")</f>
        <v>62.138964577656672</v>
      </c>
      <c r="K23" s="87">
        <v>536</v>
      </c>
      <c r="L23" s="88">
        <f>IF(D23&gt;0,K23/D23*100,"-")</f>
        <v>7.3024523160762937</v>
      </c>
      <c r="M23" s="87">
        <v>0</v>
      </c>
      <c r="N23" s="88">
        <f>IF(D23&gt;0,M23/D23*100,"-")</f>
        <v>0</v>
      </c>
      <c r="O23" s="87">
        <v>538</v>
      </c>
      <c r="P23" s="87">
        <f>SUM(Q23:S23)</f>
        <v>3487</v>
      </c>
      <c r="Q23" s="87">
        <v>936</v>
      </c>
      <c r="R23" s="87">
        <v>2551</v>
      </c>
      <c r="S23" s="87">
        <v>0</v>
      </c>
      <c r="T23" s="88">
        <f>IF(D23&gt;0,P23/D23*100,"-")</f>
        <v>47.506811989100818</v>
      </c>
      <c r="U23" s="87">
        <v>19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52</v>
      </c>
      <c r="B24" s="86" t="s">
        <v>294</v>
      </c>
      <c r="C24" s="85" t="s">
        <v>295</v>
      </c>
      <c r="D24" s="87">
        <f>+SUM(E24,+I24)</f>
        <v>1277</v>
      </c>
      <c r="E24" s="87">
        <f>+SUM(G24+H24)</f>
        <v>241</v>
      </c>
      <c r="F24" s="106">
        <f>IF(D24&gt;0,E24/D24*100,"-")</f>
        <v>18.872357086922477</v>
      </c>
      <c r="G24" s="87">
        <v>241</v>
      </c>
      <c r="H24" s="87">
        <v>0</v>
      </c>
      <c r="I24" s="87">
        <f>+SUM(K24,+M24,O24+P24)</f>
        <v>1036</v>
      </c>
      <c r="J24" s="88">
        <f>IF(D24&gt;0,I24/D24*100,"-")</f>
        <v>81.127642913077523</v>
      </c>
      <c r="K24" s="87">
        <v>0</v>
      </c>
      <c r="L24" s="88">
        <f>IF(D24&gt;0,K24/D24*100,"-")</f>
        <v>0</v>
      </c>
      <c r="M24" s="87">
        <v>0</v>
      </c>
      <c r="N24" s="88">
        <f>IF(D24&gt;0,M24/D24*100,"-")</f>
        <v>0</v>
      </c>
      <c r="O24" s="87">
        <v>997</v>
      </c>
      <c r="P24" s="87">
        <f>SUM(Q24:S24)</f>
        <v>39</v>
      </c>
      <c r="Q24" s="87">
        <v>0</v>
      </c>
      <c r="R24" s="87">
        <v>39</v>
      </c>
      <c r="S24" s="87">
        <v>0</v>
      </c>
      <c r="T24" s="88">
        <f>IF(D24&gt;0,P24/D24*100,"-")</f>
        <v>3.0540328895849647</v>
      </c>
      <c r="U24" s="87">
        <v>0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52</v>
      </c>
      <c r="B25" s="86" t="s">
        <v>296</v>
      </c>
      <c r="C25" s="85" t="s">
        <v>297</v>
      </c>
      <c r="D25" s="87">
        <f>+SUM(E25,+I25)</f>
        <v>14579</v>
      </c>
      <c r="E25" s="87">
        <f>+SUM(G25+H25)</f>
        <v>1896</v>
      </c>
      <c r="F25" s="106">
        <f>IF(D25&gt;0,E25/D25*100,"-")</f>
        <v>13.005007202140066</v>
      </c>
      <c r="G25" s="87">
        <v>1896</v>
      </c>
      <c r="H25" s="87">
        <v>0</v>
      </c>
      <c r="I25" s="87">
        <f>+SUM(K25,+M25,O25+P25)</f>
        <v>12683</v>
      </c>
      <c r="J25" s="88">
        <f>IF(D25&gt;0,I25/D25*100,"-")</f>
        <v>86.994992797859936</v>
      </c>
      <c r="K25" s="87">
        <v>5678</v>
      </c>
      <c r="L25" s="88">
        <f>IF(D25&gt;0,K25/D25*100,"-")</f>
        <v>38.946429796282324</v>
      </c>
      <c r="M25" s="87">
        <v>0</v>
      </c>
      <c r="N25" s="88">
        <f>IF(D25&gt;0,M25/D25*100,"-")</f>
        <v>0</v>
      </c>
      <c r="O25" s="87">
        <v>5528</v>
      </c>
      <c r="P25" s="87">
        <f>SUM(Q25:S25)</f>
        <v>1477</v>
      </c>
      <c r="Q25" s="87">
        <v>1189</v>
      </c>
      <c r="R25" s="87">
        <v>288</v>
      </c>
      <c r="S25" s="87">
        <v>0</v>
      </c>
      <c r="T25" s="88">
        <f>IF(D25&gt;0,P25/D25*100,"-")</f>
        <v>10.13101035736333</v>
      </c>
      <c r="U25" s="87">
        <v>19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52</v>
      </c>
      <c r="B26" s="86" t="s">
        <v>298</v>
      </c>
      <c r="C26" s="85" t="s">
        <v>299</v>
      </c>
      <c r="D26" s="87">
        <f>+SUM(E26,+I26)</f>
        <v>8760</v>
      </c>
      <c r="E26" s="87">
        <f>+SUM(G26+H26)</f>
        <v>1126</v>
      </c>
      <c r="F26" s="106">
        <f>IF(D26&gt;0,E26/D26*100,"-")</f>
        <v>12.853881278538811</v>
      </c>
      <c r="G26" s="87">
        <v>1126</v>
      </c>
      <c r="H26" s="87">
        <v>0</v>
      </c>
      <c r="I26" s="87">
        <f>+SUM(K26,+M26,O26+P26)</f>
        <v>7634</v>
      </c>
      <c r="J26" s="88">
        <f>IF(D26&gt;0,I26/D26*100,"-")</f>
        <v>87.146118721461193</v>
      </c>
      <c r="K26" s="87">
        <v>3040</v>
      </c>
      <c r="L26" s="88">
        <f>IF(D26&gt;0,K26/D26*100,"-")</f>
        <v>34.703196347031962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4594</v>
      </c>
      <c r="Q26" s="87">
        <v>2794</v>
      </c>
      <c r="R26" s="87">
        <v>1800</v>
      </c>
      <c r="S26" s="87">
        <v>0</v>
      </c>
      <c r="T26" s="88">
        <f>IF(D26&gt;0,P26/D26*100,"-")</f>
        <v>52.442922374429223</v>
      </c>
      <c r="U26" s="87">
        <v>4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 t="s">
        <v>52</v>
      </c>
      <c r="B27" s="86" t="s">
        <v>300</v>
      </c>
      <c r="C27" s="85" t="s">
        <v>301</v>
      </c>
      <c r="D27" s="87">
        <f>+SUM(E27,+I27)</f>
        <v>7460</v>
      </c>
      <c r="E27" s="87">
        <f>+SUM(G27+H27)</f>
        <v>670</v>
      </c>
      <c r="F27" s="106">
        <f>IF(D27&gt;0,E27/D27*100,"-")</f>
        <v>8.9812332439678286</v>
      </c>
      <c r="G27" s="87">
        <v>670</v>
      </c>
      <c r="H27" s="87">
        <v>0</v>
      </c>
      <c r="I27" s="87">
        <f>+SUM(K27,+M27,O27+P27)</f>
        <v>6790</v>
      </c>
      <c r="J27" s="88">
        <f>IF(D27&gt;0,I27/D27*100,"-")</f>
        <v>91.018766756032178</v>
      </c>
      <c r="K27" s="87">
        <v>5956</v>
      </c>
      <c r="L27" s="88">
        <f>IF(D27&gt;0,K27/D27*100,"-")</f>
        <v>79.839142091152809</v>
      </c>
      <c r="M27" s="87">
        <v>0</v>
      </c>
      <c r="N27" s="88">
        <f>IF(D27&gt;0,M27/D27*100,"-")</f>
        <v>0</v>
      </c>
      <c r="O27" s="87">
        <v>626</v>
      </c>
      <c r="P27" s="87">
        <f>SUM(Q27:S27)</f>
        <v>208</v>
      </c>
      <c r="Q27" s="87">
        <v>131</v>
      </c>
      <c r="R27" s="87">
        <v>77</v>
      </c>
      <c r="S27" s="87">
        <v>0</v>
      </c>
      <c r="T27" s="88">
        <f>IF(D27&gt;0,P27/D27*100,"-")</f>
        <v>2.7882037533512061</v>
      </c>
      <c r="U27" s="87">
        <v>9</v>
      </c>
      <c r="V27" s="85" t="s">
        <v>263</v>
      </c>
      <c r="W27" s="85"/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 t="s">
        <v>52</v>
      </c>
      <c r="B28" s="86" t="s">
        <v>302</v>
      </c>
      <c r="C28" s="85" t="s">
        <v>303</v>
      </c>
      <c r="D28" s="87">
        <f>+SUM(E28,+I28)</f>
        <v>12758</v>
      </c>
      <c r="E28" s="87">
        <f>+SUM(G28+H28)</f>
        <v>718</v>
      </c>
      <c r="F28" s="106">
        <f>IF(D28&gt;0,E28/D28*100,"-")</f>
        <v>5.6278413544442705</v>
      </c>
      <c r="G28" s="87">
        <v>718</v>
      </c>
      <c r="H28" s="87">
        <v>0</v>
      </c>
      <c r="I28" s="87">
        <f>+SUM(K28,+M28,O28+P28)</f>
        <v>12040</v>
      </c>
      <c r="J28" s="88">
        <f>IF(D28&gt;0,I28/D28*100,"-")</f>
        <v>94.372158645555729</v>
      </c>
      <c r="K28" s="87">
        <v>7602</v>
      </c>
      <c r="L28" s="88">
        <f>IF(D28&gt;0,K28/D28*100,"-")</f>
        <v>59.586142028531121</v>
      </c>
      <c r="M28" s="87">
        <v>0</v>
      </c>
      <c r="N28" s="88">
        <f>IF(D28&gt;0,M28/D28*100,"-")</f>
        <v>0</v>
      </c>
      <c r="O28" s="87">
        <v>4100</v>
      </c>
      <c r="P28" s="87">
        <f>SUM(Q28:S28)</f>
        <v>338</v>
      </c>
      <c r="Q28" s="87">
        <v>0</v>
      </c>
      <c r="R28" s="87">
        <v>338</v>
      </c>
      <c r="S28" s="87">
        <v>0</v>
      </c>
      <c r="T28" s="88">
        <f>IF(D28&gt;0,P28/D28*100,"-")</f>
        <v>2.6493180749333751</v>
      </c>
      <c r="U28" s="87">
        <v>38</v>
      </c>
      <c r="V28" s="85"/>
      <c r="W28" s="85"/>
      <c r="X28" s="85"/>
      <c r="Y28" s="85" t="s">
        <v>263</v>
      </c>
      <c r="Z28" s="85"/>
      <c r="AA28" s="85"/>
      <c r="AB28" s="85"/>
      <c r="AC28" s="85" t="s">
        <v>263</v>
      </c>
      <c r="AD28" s="184" t="s">
        <v>262</v>
      </c>
    </row>
    <row r="29" spans="1:30" ht="13.5" customHeight="1">
      <c r="A29" s="85" t="s">
        <v>52</v>
      </c>
      <c r="B29" s="86" t="s">
        <v>304</v>
      </c>
      <c r="C29" s="85" t="s">
        <v>305</v>
      </c>
      <c r="D29" s="87">
        <f>+SUM(E29,+I29)</f>
        <v>12053</v>
      </c>
      <c r="E29" s="87">
        <f>+SUM(G29+H29)</f>
        <v>3090</v>
      </c>
      <c r="F29" s="106">
        <f>IF(D29&gt;0,E29/D29*100,"-")</f>
        <v>25.636770928399567</v>
      </c>
      <c r="G29" s="87">
        <v>3090</v>
      </c>
      <c r="H29" s="87">
        <v>0</v>
      </c>
      <c r="I29" s="87">
        <f>+SUM(K29,+M29,O29+P29)</f>
        <v>8963</v>
      </c>
      <c r="J29" s="88">
        <f>IF(D29&gt;0,I29/D29*100,"-")</f>
        <v>74.363229071600429</v>
      </c>
      <c r="K29" s="87">
        <v>3703</v>
      </c>
      <c r="L29" s="88">
        <f>IF(D29&gt;0,K29/D29*100,"-")</f>
        <v>30.722641665975274</v>
      </c>
      <c r="M29" s="87">
        <v>0</v>
      </c>
      <c r="N29" s="88">
        <f>IF(D29&gt;0,M29/D29*100,"-")</f>
        <v>0</v>
      </c>
      <c r="O29" s="87">
        <v>3519</v>
      </c>
      <c r="P29" s="87">
        <f>SUM(Q29:S29)</f>
        <v>1741</v>
      </c>
      <c r="Q29" s="87">
        <v>1398</v>
      </c>
      <c r="R29" s="87">
        <v>343</v>
      </c>
      <c r="S29" s="87">
        <v>0</v>
      </c>
      <c r="T29" s="88">
        <f>IF(D29&gt;0,P29/D29*100,"-")</f>
        <v>14.444536629884677</v>
      </c>
      <c r="U29" s="87">
        <v>11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52</v>
      </c>
      <c r="B30" s="86" t="s">
        <v>306</v>
      </c>
      <c r="C30" s="85" t="s">
        <v>307</v>
      </c>
      <c r="D30" s="87">
        <f>+SUM(E30,+I30)</f>
        <v>10103</v>
      </c>
      <c r="E30" s="87">
        <f>+SUM(G30+H30)</f>
        <v>3935</v>
      </c>
      <c r="F30" s="106">
        <f>IF(D30&gt;0,E30/D30*100,"-")</f>
        <v>38.948827081065026</v>
      </c>
      <c r="G30" s="87">
        <v>3935</v>
      </c>
      <c r="H30" s="87">
        <v>0</v>
      </c>
      <c r="I30" s="87">
        <f>+SUM(K30,+M30,O30+P30)</f>
        <v>6168</v>
      </c>
      <c r="J30" s="88">
        <f>IF(D30&gt;0,I30/D30*100,"-")</f>
        <v>61.051172918934974</v>
      </c>
      <c r="K30" s="87">
        <v>0</v>
      </c>
      <c r="L30" s="88">
        <f>IF(D30&gt;0,K30/D30*100,"-")</f>
        <v>0</v>
      </c>
      <c r="M30" s="87">
        <v>0</v>
      </c>
      <c r="N30" s="88">
        <f>IF(D30&gt;0,M30/D30*100,"-")</f>
        <v>0</v>
      </c>
      <c r="O30" s="87">
        <v>853</v>
      </c>
      <c r="P30" s="87">
        <f>SUM(Q30:S30)</f>
        <v>5315</v>
      </c>
      <c r="Q30" s="87">
        <v>4545</v>
      </c>
      <c r="R30" s="87">
        <v>770</v>
      </c>
      <c r="S30" s="87">
        <v>0</v>
      </c>
      <c r="T30" s="88">
        <f>IF(D30&gt;0,P30/D30*100,"-")</f>
        <v>52.608136197169152</v>
      </c>
      <c r="U30" s="87">
        <v>71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52</v>
      </c>
      <c r="B31" s="86" t="s">
        <v>308</v>
      </c>
      <c r="C31" s="85" t="s">
        <v>309</v>
      </c>
      <c r="D31" s="87">
        <f>+SUM(E31,+I31)</f>
        <v>12403</v>
      </c>
      <c r="E31" s="87">
        <f>+SUM(G31+H31)</f>
        <v>1397</v>
      </c>
      <c r="F31" s="106">
        <f>IF(D31&gt;0,E31/D31*100,"-")</f>
        <v>11.263404015157622</v>
      </c>
      <c r="G31" s="87">
        <v>1397</v>
      </c>
      <c r="H31" s="87">
        <v>0</v>
      </c>
      <c r="I31" s="87">
        <f>+SUM(K31,+M31,O31+P31)</f>
        <v>11006</v>
      </c>
      <c r="J31" s="88">
        <f>IF(D31&gt;0,I31/D31*100,"-")</f>
        <v>88.736595984842381</v>
      </c>
      <c r="K31" s="87">
        <v>0</v>
      </c>
      <c r="L31" s="88">
        <f>IF(D31&gt;0,K31/D31*100,"-")</f>
        <v>0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11006</v>
      </c>
      <c r="Q31" s="87">
        <v>2647</v>
      </c>
      <c r="R31" s="87">
        <v>8359</v>
      </c>
      <c r="S31" s="87">
        <v>0</v>
      </c>
      <c r="T31" s="88">
        <f>IF(D31&gt;0,P31/D31*100,"-")</f>
        <v>88.736595984842381</v>
      </c>
      <c r="U31" s="87">
        <v>170</v>
      </c>
      <c r="V31" s="85"/>
      <c r="W31" s="85"/>
      <c r="X31" s="85"/>
      <c r="Y31" s="85" t="s">
        <v>263</v>
      </c>
      <c r="Z31" s="85"/>
      <c r="AA31" s="85"/>
      <c r="AB31" s="85"/>
      <c r="AC31" s="85" t="s">
        <v>263</v>
      </c>
      <c r="AD31" s="184" t="s">
        <v>262</v>
      </c>
    </row>
    <row r="32" spans="1:30" ht="13.5" customHeight="1">
      <c r="A32" s="85" t="s">
        <v>52</v>
      </c>
      <c r="B32" s="86" t="s">
        <v>310</v>
      </c>
      <c r="C32" s="85" t="s">
        <v>311</v>
      </c>
      <c r="D32" s="87">
        <f>+SUM(E32,+I32)</f>
        <v>14694</v>
      </c>
      <c r="E32" s="87">
        <f>+SUM(G32+H32)</f>
        <v>4596</v>
      </c>
      <c r="F32" s="106">
        <f>IF(D32&gt;0,E32/D32*100,"-")</f>
        <v>31.278072682727643</v>
      </c>
      <c r="G32" s="87">
        <v>4596</v>
      </c>
      <c r="H32" s="87">
        <v>0</v>
      </c>
      <c r="I32" s="87">
        <f>+SUM(K32,+M32,O32+P32)</f>
        <v>10098</v>
      </c>
      <c r="J32" s="88">
        <f>IF(D32&gt;0,I32/D32*100,"-")</f>
        <v>68.72192731727236</v>
      </c>
      <c r="K32" s="87">
        <v>3643</v>
      </c>
      <c r="L32" s="88">
        <f>IF(D32&gt;0,K32/D32*100,"-")</f>
        <v>24.792432285286512</v>
      </c>
      <c r="M32" s="87">
        <v>0</v>
      </c>
      <c r="N32" s="88">
        <f>IF(D32&gt;0,M32/D32*100,"-")</f>
        <v>0</v>
      </c>
      <c r="O32" s="87">
        <v>649</v>
      </c>
      <c r="P32" s="87">
        <f>SUM(Q32:S32)</f>
        <v>5806</v>
      </c>
      <c r="Q32" s="87">
        <v>0</v>
      </c>
      <c r="R32" s="87">
        <v>5806</v>
      </c>
      <c r="S32" s="87">
        <v>0</v>
      </c>
      <c r="T32" s="88">
        <f>IF(D32&gt;0,P32/D32*100,"-")</f>
        <v>39.512726282836532</v>
      </c>
      <c r="U32" s="87">
        <v>104</v>
      </c>
      <c r="V32" s="85"/>
      <c r="W32" s="85"/>
      <c r="X32" s="85" t="s">
        <v>263</v>
      </c>
      <c r="Y32" s="85"/>
      <c r="Z32" s="85"/>
      <c r="AA32" s="85"/>
      <c r="AB32" s="85" t="s">
        <v>263</v>
      </c>
      <c r="AC32" s="85"/>
      <c r="AD32" s="184" t="s">
        <v>262</v>
      </c>
    </row>
    <row r="33" spans="1:30" ht="13.5" customHeight="1">
      <c r="A33" s="85" t="s">
        <v>52</v>
      </c>
      <c r="B33" s="86" t="s">
        <v>312</v>
      </c>
      <c r="C33" s="85" t="s">
        <v>313</v>
      </c>
      <c r="D33" s="87">
        <f>+SUM(E33,+I33)</f>
        <v>10863</v>
      </c>
      <c r="E33" s="87">
        <f>+SUM(G33+H33)</f>
        <v>1220</v>
      </c>
      <c r="F33" s="106">
        <f>IF(D33&gt;0,E33/D33*100,"-")</f>
        <v>11.230783393169474</v>
      </c>
      <c r="G33" s="87">
        <v>1220</v>
      </c>
      <c r="H33" s="87">
        <v>0</v>
      </c>
      <c r="I33" s="87">
        <f>+SUM(K33,+M33,O33+P33)</f>
        <v>9643</v>
      </c>
      <c r="J33" s="88">
        <f>IF(D33&gt;0,I33/D33*100,"-")</f>
        <v>88.769216606830526</v>
      </c>
      <c r="K33" s="87">
        <v>5803</v>
      </c>
      <c r="L33" s="88">
        <f>IF(D33&gt;0,K33/D33*100,"-")</f>
        <v>53.419865598821694</v>
      </c>
      <c r="M33" s="87">
        <v>0</v>
      </c>
      <c r="N33" s="88">
        <f>IF(D33&gt;0,M33/D33*100,"-")</f>
        <v>0</v>
      </c>
      <c r="O33" s="87">
        <v>1400</v>
      </c>
      <c r="P33" s="87">
        <f>SUM(Q33:S33)</f>
        <v>2440</v>
      </c>
      <c r="Q33" s="87">
        <v>194</v>
      </c>
      <c r="R33" s="87">
        <v>2246</v>
      </c>
      <c r="S33" s="87">
        <v>0</v>
      </c>
      <c r="T33" s="88">
        <f>IF(D33&gt;0,P33/D33*100,"-")</f>
        <v>22.461566786338949</v>
      </c>
      <c r="U33" s="87">
        <v>141</v>
      </c>
      <c r="V33" s="85" t="s">
        <v>263</v>
      </c>
      <c r="W33" s="85"/>
      <c r="X33" s="85"/>
      <c r="Y33" s="85"/>
      <c r="Z33" s="85" t="s">
        <v>263</v>
      </c>
      <c r="AA33" s="85"/>
      <c r="AB33" s="85"/>
      <c r="AC33" s="85"/>
      <c r="AD33" s="184" t="s">
        <v>262</v>
      </c>
    </row>
    <row r="34" spans="1:30" ht="13.5" customHeight="1">
      <c r="A34" s="85" t="s">
        <v>52</v>
      </c>
      <c r="B34" s="86" t="s">
        <v>314</v>
      </c>
      <c r="C34" s="85" t="s">
        <v>315</v>
      </c>
      <c r="D34" s="87">
        <f>+SUM(E34,+I34)</f>
        <v>4288</v>
      </c>
      <c r="E34" s="87">
        <f>+SUM(G34+H34)</f>
        <v>1993</v>
      </c>
      <c r="F34" s="106">
        <f>IF(D34&gt;0,E34/D34*100,"-")</f>
        <v>46.478544776119399</v>
      </c>
      <c r="G34" s="87">
        <v>1993</v>
      </c>
      <c r="H34" s="87">
        <v>0</v>
      </c>
      <c r="I34" s="87">
        <f>+SUM(K34,+M34,O34+P34)</f>
        <v>2295</v>
      </c>
      <c r="J34" s="88">
        <f>IF(D34&gt;0,I34/D34*100,"-")</f>
        <v>53.521455223880601</v>
      </c>
      <c r="K34" s="87">
        <v>0</v>
      </c>
      <c r="L34" s="88">
        <f>IF(D34&gt;0,K34/D34*100,"-")</f>
        <v>0</v>
      </c>
      <c r="M34" s="87">
        <v>0</v>
      </c>
      <c r="N34" s="88">
        <f>IF(D34&gt;0,M34/D34*100,"-")</f>
        <v>0</v>
      </c>
      <c r="O34" s="87">
        <v>242</v>
      </c>
      <c r="P34" s="87">
        <f>SUM(Q34:S34)</f>
        <v>2053</v>
      </c>
      <c r="Q34" s="87">
        <v>518</v>
      </c>
      <c r="R34" s="87">
        <v>1535</v>
      </c>
      <c r="S34" s="87">
        <v>0</v>
      </c>
      <c r="T34" s="88">
        <f>IF(D34&gt;0,P34/D34*100,"-")</f>
        <v>47.877798507462686</v>
      </c>
      <c r="U34" s="87">
        <v>93</v>
      </c>
      <c r="V34" s="85"/>
      <c r="W34" s="85"/>
      <c r="X34" s="85"/>
      <c r="Y34" s="85" t="s">
        <v>263</v>
      </c>
      <c r="Z34" s="85"/>
      <c r="AA34" s="85"/>
      <c r="AB34" s="85"/>
      <c r="AC34" s="85" t="s">
        <v>263</v>
      </c>
      <c r="AD34" s="184" t="s">
        <v>262</v>
      </c>
    </row>
    <row r="35" spans="1:30" ht="13.5" customHeight="1">
      <c r="A35" s="85" t="s">
        <v>52</v>
      </c>
      <c r="B35" s="86" t="s">
        <v>316</v>
      </c>
      <c r="C35" s="85" t="s">
        <v>317</v>
      </c>
      <c r="D35" s="87">
        <f>+SUM(E35,+I35)</f>
        <v>16763</v>
      </c>
      <c r="E35" s="87">
        <f>+SUM(G35+H35)</f>
        <v>829</v>
      </c>
      <c r="F35" s="106">
        <f>IF(D35&gt;0,E35/D35*100,"-")</f>
        <v>4.9454154984191376</v>
      </c>
      <c r="G35" s="87">
        <v>829</v>
      </c>
      <c r="H35" s="87">
        <v>0</v>
      </c>
      <c r="I35" s="87">
        <f>+SUM(K35,+M35,O35+P35)</f>
        <v>15934</v>
      </c>
      <c r="J35" s="88">
        <f>IF(D35&gt;0,I35/D35*100,"-")</f>
        <v>95.054584501580862</v>
      </c>
      <c r="K35" s="87">
        <v>5323</v>
      </c>
      <c r="L35" s="88">
        <f>IF(D35&gt;0,K35/D35*100,"-")</f>
        <v>31.754459225675596</v>
      </c>
      <c r="M35" s="87">
        <v>0</v>
      </c>
      <c r="N35" s="88">
        <f>IF(D35&gt;0,M35/D35*100,"-")</f>
        <v>0</v>
      </c>
      <c r="O35" s="87">
        <v>838</v>
      </c>
      <c r="P35" s="87">
        <f>SUM(Q35:S35)</f>
        <v>9773</v>
      </c>
      <c r="Q35" s="87">
        <v>4111</v>
      </c>
      <c r="R35" s="87">
        <v>5662</v>
      </c>
      <c r="S35" s="87">
        <v>0</v>
      </c>
      <c r="T35" s="88">
        <f>IF(D35&gt;0,P35/D35*100,"-")</f>
        <v>58.301020103800042</v>
      </c>
      <c r="U35" s="87">
        <v>162</v>
      </c>
      <c r="V35" s="85"/>
      <c r="W35" s="85"/>
      <c r="X35" s="85" t="s">
        <v>263</v>
      </c>
      <c r="Y35" s="85"/>
      <c r="Z35" s="85"/>
      <c r="AA35" s="85"/>
      <c r="AB35" s="85" t="s">
        <v>263</v>
      </c>
      <c r="AC35" s="85"/>
      <c r="AD35" s="184" t="s">
        <v>262</v>
      </c>
    </row>
    <row r="36" spans="1:30" ht="13.5" customHeight="1">
      <c r="A36" s="85" t="s">
        <v>52</v>
      </c>
      <c r="B36" s="86" t="s">
        <v>318</v>
      </c>
      <c r="C36" s="85" t="s">
        <v>319</v>
      </c>
      <c r="D36" s="87">
        <f>+SUM(E36,+I36)</f>
        <v>9944</v>
      </c>
      <c r="E36" s="87">
        <f>+SUM(G36+H36)</f>
        <v>292</v>
      </c>
      <c r="F36" s="106">
        <f>IF(D36&gt;0,E36/D36*100,"-")</f>
        <v>2.9364440868865649</v>
      </c>
      <c r="G36" s="87">
        <v>292</v>
      </c>
      <c r="H36" s="87">
        <v>0</v>
      </c>
      <c r="I36" s="87">
        <f>+SUM(K36,+M36,O36+P36)</f>
        <v>9652</v>
      </c>
      <c r="J36" s="88">
        <f>IF(D36&gt;0,I36/D36*100,"-")</f>
        <v>97.063555913113433</v>
      </c>
      <c r="K36" s="87">
        <v>8326</v>
      </c>
      <c r="L36" s="88">
        <f>IF(D36&gt;0,K36/D36*100,"-")</f>
        <v>83.728881737731299</v>
      </c>
      <c r="M36" s="87">
        <v>0</v>
      </c>
      <c r="N36" s="88">
        <f>IF(D36&gt;0,M36/D36*100,"-")</f>
        <v>0</v>
      </c>
      <c r="O36" s="87">
        <v>711</v>
      </c>
      <c r="P36" s="87">
        <f>SUM(Q36:S36)</f>
        <v>615</v>
      </c>
      <c r="Q36" s="87">
        <v>314</v>
      </c>
      <c r="R36" s="87">
        <v>301</v>
      </c>
      <c r="S36" s="87">
        <v>0</v>
      </c>
      <c r="T36" s="88">
        <f>IF(D36&gt;0,P36/D36*100,"-")</f>
        <v>6.1846339501206753</v>
      </c>
      <c r="U36" s="87">
        <v>115</v>
      </c>
      <c r="V36" s="85" t="s">
        <v>263</v>
      </c>
      <c r="W36" s="85"/>
      <c r="X36" s="85"/>
      <c r="Y36" s="85"/>
      <c r="Z36" s="85" t="s">
        <v>263</v>
      </c>
      <c r="AA36" s="85"/>
      <c r="AB36" s="85"/>
      <c r="AC36" s="85"/>
      <c r="AD36" s="184" t="s">
        <v>262</v>
      </c>
    </row>
    <row r="37" spans="1:30" ht="13.5" customHeight="1">
      <c r="A37" s="85" t="s">
        <v>52</v>
      </c>
      <c r="B37" s="86" t="s">
        <v>320</v>
      </c>
      <c r="C37" s="85" t="s">
        <v>321</v>
      </c>
      <c r="D37" s="87">
        <f>+SUM(E37,+I37)</f>
        <v>25256</v>
      </c>
      <c r="E37" s="87">
        <f>+SUM(G37+H37)</f>
        <v>964</v>
      </c>
      <c r="F37" s="106">
        <f>IF(D37&gt;0,E37/D37*100,"-")</f>
        <v>3.8169147925245483</v>
      </c>
      <c r="G37" s="87">
        <v>964</v>
      </c>
      <c r="H37" s="87">
        <v>0</v>
      </c>
      <c r="I37" s="87">
        <f>+SUM(K37,+M37,O37+P37)</f>
        <v>24292</v>
      </c>
      <c r="J37" s="88">
        <f>IF(D37&gt;0,I37/D37*100,"-")</f>
        <v>96.183085207475443</v>
      </c>
      <c r="K37" s="87">
        <v>12478</v>
      </c>
      <c r="L37" s="88">
        <f>IF(D37&gt;0,K37/D37*100,"-")</f>
        <v>49.406081723154891</v>
      </c>
      <c r="M37" s="87">
        <v>0</v>
      </c>
      <c r="N37" s="88">
        <f>IF(D37&gt;0,M37/D37*100,"-")</f>
        <v>0</v>
      </c>
      <c r="O37" s="87">
        <v>3250</v>
      </c>
      <c r="P37" s="87">
        <f>SUM(Q37:S37)</f>
        <v>8564</v>
      </c>
      <c r="Q37" s="87">
        <v>3219</v>
      </c>
      <c r="R37" s="87">
        <v>5345</v>
      </c>
      <c r="S37" s="87">
        <v>0</v>
      </c>
      <c r="T37" s="88">
        <f>IF(D37&gt;0,P37/D37*100,"-")</f>
        <v>33.908774152676592</v>
      </c>
      <c r="U37" s="87">
        <v>274</v>
      </c>
      <c r="V37" s="85"/>
      <c r="W37" s="85"/>
      <c r="X37" s="85"/>
      <c r="Y37" s="85" t="s">
        <v>263</v>
      </c>
      <c r="Z37" s="85"/>
      <c r="AA37" s="85"/>
      <c r="AB37" s="85"/>
      <c r="AC37" s="85" t="s">
        <v>263</v>
      </c>
      <c r="AD37" s="184" t="s">
        <v>262</v>
      </c>
    </row>
    <row r="38" spans="1:30" ht="13.5" customHeight="1">
      <c r="A38" s="85" t="s">
        <v>52</v>
      </c>
      <c r="B38" s="86" t="s">
        <v>322</v>
      </c>
      <c r="C38" s="85" t="s">
        <v>323</v>
      </c>
      <c r="D38" s="87">
        <f>+SUM(E38,+I38)</f>
        <v>4912</v>
      </c>
      <c r="E38" s="87">
        <f>+SUM(G38+H38)</f>
        <v>201</v>
      </c>
      <c r="F38" s="106">
        <f>IF(D38&gt;0,E38/D38*100,"-")</f>
        <v>4.0920195439739411</v>
      </c>
      <c r="G38" s="87">
        <v>201</v>
      </c>
      <c r="H38" s="87">
        <v>0</v>
      </c>
      <c r="I38" s="87">
        <f>+SUM(K38,+M38,O38+P38)</f>
        <v>4711</v>
      </c>
      <c r="J38" s="88">
        <f>IF(D38&gt;0,I38/D38*100,"-")</f>
        <v>95.907980456026053</v>
      </c>
      <c r="K38" s="87">
        <v>2766</v>
      </c>
      <c r="L38" s="88">
        <f>IF(D38&gt;0,K38/D38*100,"-")</f>
        <v>56.311074918566774</v>
      </c>
      <c r="M38" s="87">
        <v>0</v>
      </c>
      <c r="N38" s="88">
        <f>IF(D38&gt;0,M38/D38*100,"-")</f>
        <v>0</v>
      </c>
      <c r="O38" s="87">
        <v>0</v>
      </c>
      <c r="P38" s="87">
        <f>SUM(Q38:S38)</f>
        <v>1945</v>
      </c>
      <c r="Q38" s="87">
        <v>1513</v>
      </c>
      <c r="R38" s="87">
        <v>432</v>
      </c>
      <c r="S38" s="87">
        <v>0</v>
      </c>
      <c r="T38" s="88">
        <f>IF(D38&gt;0,P38/D38*100,"-")</f>
        <v>39.596905537459278</v>
      </c>
      <c r="U38" s="87">
        <v>17</v>
      </c>
      <c r="V38" s="85" t="s">
        <v>263</v>
      </c>
      <c r="W38" s="85"/>
      <c r="X38" s="85"/>
      <c r="Y38" s="85"/>
      <c r="Z38" s="85" t="s">
        <v>263</v>
      </c>
      <c r="AA38" s="85"/>
      <c r="AB38" s="85"/>
      <c r="AC38" s="85"/>
      <c r="AD38" s="184" t="s">
        <v>262</v>
      </c>
    </row>
    <row r="39" spans="1:30" ht="13.5" customHeight="1">
      <c r="A39" s="85" t="s">
        <v>52</v>
      </c>
      <c r="B39" s="86" t="s">
        <v>324</v>
      </c>
      <c r="C39" s="85" t="s">
        <v>325</v>
      </c>
      <c r="D39" s="87">
        <f>+SUM(E39,+I39)</f>
        <v>5946</v>
      </c>
      <c r="E39" s="87">
        <f>+SUM(G39+H39)</f>
        <v>285</v>
      </c>
      <c r="F39" s="106">
        <f>IF(D39&gt;0,E39/D39*100,"-")</f>
        <v>4.7931382441977801</v>
      </c>
      <c r="G39" s="87">
        <v>285</v>
      </c>
      <c r="H39" s="87">
        <v>0</v>
      </c>
      <c r="I39" s="87">
        <f>+SUM(K39,+M39,O39+P39)</f>
        <v>5661</v>
      </c>
      <c r="J39" s="88">
        <f>IF(D39&gt;0,I39/D39*100,"-")</f>
        <v>95.206861755802223</v>
      </c>
      <c r="K39" s="87">
        <v>663</v>
      </c>
      <c r="L39" s="88">
        <f>IF(D39&gt;0,K39/D39*100,"-")</f>
        <v>11.150353178607467</v>
      </c>
      <c r="M39" s="87">
        <v>0</v>
      </c>
      <c r="N39" s="88">
        <f>IF(D39&gt;0,M39/D39*100,"-")</f>
        <v>0</v>
      </c>
      <c r="O39" s="87">
        <v>2616</v>
      </c>
      <c r="P39" s="87">
        <f>SUM(Q39:S39)</f>
        <v>2382</v>
      </c>
      <c r="Q39" s="87">
        <v>1682</v>
      </c>
      <c r="R39" s="87">
        <v>700</v>
      </c>
      <c r="S39" s="87">
        <v>0</v>
      </c>
      <c r="T39" s="88">
        <f>IF(D39&gt;0,P39/D39*100,"-")</f>
        <v>40.060544904137238</v>
      </c>
      <c r="U39" s="87">
        <v>17</v>
      </c>
      <c r="V39" s="85" t="s">
        <v>263</v>
      </c>
      <c r="W39" s="85"/>
      <c r="X39" s="85"/>
      <c r="Y39" s="85"/>
      <c r="Z39" s="85" t="s">
        <v>263</v>
      </c>
      <c r="AA39" s="85"/>
      <c r="AB39" s="85"/>
      <c r="AC39" s="85"/>
      <c r="AD39" s="184" t="s">
        <v>262</v>
      </c>
    </row>
    <row r="40" spans="1:30" ht="13.5" customHeight="1">
      <c r="A40" s="85" t="s">
        <v>52</v>
      </c>
      <c r="B40" s="86" t="s">
        <v>326</v>
      </c>
      <c r="C40" s="85" t="s">
        <v>327</v>
      </c>
      <c r="D40" s="87">
        <f>+SUM(E40,+I40)</f>
        <v>1706</v>
      </c>
      <c r="E40" s="87">
        <f>+SUM(G40+H40)</f>
        <v>68</v>
      </c>
      <c r="F40" s="106">
        <f>IF(D40&gt;0,E40/D40*100,"-")</f>
        <v>3.9859320046893321</v>
      </c>
      <c r="G40" s="87">
        <v>68</v>
      </c>
      <c r="H40" s="87">
        <v>0</v>
      </c>
      <c r="I40" s="87">
        <f>+SUM(K40,+M40,O40+P40)</f>
        <v>1638</v>
      </c>
      <c r="J40" s="88">
        <f>IF(D40&gt;0,I40/D40*100,"-")</f>
        <v>96.014067995310668</v>
      </c>
      <c r="K40" s="87">
        <v>0</v>
      </c>
      <c r="L40" s="88">
        <f>IF(D40&gt;0,K40/D40*100,"-")</f>
        <v>0</v>
      </c>
      <c r="M40" s="87">
        <v>0</v>
      </c>
      <c r="N40" s="88">
        <f>IF(D40&gt;0,M40/D40*100,"-")</f>
        <v>0</v>
      </c>
      <c r="O40" s="87">
        <v>0</v>
      </c>
      <c r="P40" s="87">
        <f>SUM(Q40:S40)</f>
        <v>1638</v>
      </c>
      <c r="Q40" s="87">
        <v>1086</v>
      </c>
      <c r="R40" s="87">
        <v>552</v>
      </c>
      <c r="S40" s="87">
        <v>0</v>
      </c>
      <c r="T40" s="88">
        <f>IF(D40&gt;0,P40/D40*100,"-")</f>
        <v>96.014067995310668</v>
      </c>
      <c r="U40" s="87">
        <v>3</v>
      </c>
      <c r="V40" s="85" t="s">
        <v>263</v>
      </c>
      <c r="W40" s="85"/>
      <c r="X40" s="85"/>
      <c r="Y40" s="85"/>
      <c r="Z40" s="85" t="s">
        <v>263</v>
      </c>
      <c r="AA40" s="85"/>
      <c r="AB40" s="85"/>
      <c r="AC40" s="85"/>
      <c r="AD40" s="184" t="s">
        <v>262</v>
      </c>
    </row>
    <row r="41" spans="1:30" ht="13.5" customHeight="1">
      <c r="A41" s="85" t="s">
        <v>52</v>
      </c>
      <c r="B41" s="86" t="s">
        <v>328</v>
      </c>
      <c r="C41" s="85" t="s">
        <v>329</v>
      </c>
      <c r="D41" s="87">
        <f>+SUM(E41,+I41)</f>
        <v>1752</v>
      </c>
      <c r="E41" s="87">
        <f>+SUM(G41+H41)</f>
        <v>22</v>
      </c>
      <c r="F41" s="106">
        <f>IF(D41&gt;0,E41/D41*100,"-")</f>
        <v>1.2557077625570776</v>
      </c>
      <c r="G41" s="87">
        <v>22</v>
      </c>
      <c r="H41" s="87">
        <v>0</v>
      </c>
      <c r="I41" s="87">
        <f>+SUM(K41,+M41,O41+P41)</f>
        <v>1730</v>
      </c>
      <c r="J41" s="88">
        <f>IF(D41&gt;0,I41/D41*100,"-")</f>
        <v>98.74429223744292</v>
      </c>
      <c r="K41" s="87">
        <v>1211</v>
      </c>
      <c r="L41" s="88">
        <f>IF(D41&gt;0,K41/D41*100,"-")</f>
        <v>69.121004566210047</v>
      </c>
      <c r="M41" s="87">
        <v>0</v>
      </c>
      <c r="N41" s="88">
        <f>IF(D41&gt;0,M41/D41*100,"-")</f>
        <v>0</v>
      </c>
      <c r="O41" s="87">
        <v>341</v>
      </c>
      <c r="P41" s="87">
        <f>SUM(Q41:S41)</f>
        <v>178</v>
      </c>
      <c r="Q41" s="87">
        <v>83</v>
      </c>
      <c r="R41" s="87">
        <v>95</v>
      </c>
      <c r="S41" s="87">
        <v>0</v>
      </c>
      <c r="T41" s="88">
        <f>IF(D41&gt;0,P41/D41*100,"-")</f>
        <v>10.159817351598173</v>
      </c>
      <c r="U41" s="87">
        <v>2</v>
      </c>
      <c r="V41" s="85" t="s">
        <v>263</v>
      </c>
      <c r="W41" s="85"/>
      <c r="X41" s="85"/>
      <c r="Y41" s="85"/>
      <c r="Z41" s="85" t="s">
        <v>263</v>
      </c>
      <c r="AA41" s="85"/>
      <c r="AB41" s="85"/>
      <c r="AC41" s="85"/>
      <c r="AD41" s="184" t="s">
        <v>262</v>
      </c>
    </row>
    <row r="42" spans="1:30" ht="13.5" customHeight="1">
      <c r="A42" s="85" t="s">
        <v>52</v>
      </c>
      <c r="B42" s="86" t="s">
        <v>330</v>
      </c>
      <c r="C42" s="85" t="s">
        <v>331</v>
      </c>
      <c r="D42" s="87">
        <f>+SUM(E42,+I42)</f>
        <v>9242</v>
      </c>
      <c r="E42" s="87">
        <f>+SUM(G42+H42)</f>
        <v>4463</v>
      </c>
      <c r="F42" s="106">
        <f>IF(D42&gt;0,E42/D42*100,"-")</f>
        <v>48.290413330447954</v>
      </c>
      <c r="G42" s="87">
        <v>4463</v>
      </c>
      <c r="H42" s="87">
        <v>0</v>
      </c>
      <c r="I42" s="87">
        <f>+SUM(K42,+M42,O42+P42)</f>
        <v>4779</v>
      </c>
      <c r="J42" s="88">
        <f>IF(D42&gt;0,I42/D42*100,"-")</f>
        <v>51.709586669552046</v>
      </c>
      <c r="K42" s="87">
        <v>1230</v>
      </c>
      <c r="L42" s="88">
        <f>IF(D42&gt;0,K42/D42*100,"-")</f>
        <v>13.308807617398832</v>
      </c>
      <c r="M42" s="87">
        <v>0</v>
      </c>
      <c r="N42" s="88">
        <f>IF(D42&gt;0,M42/D42*100,"-")</f>
        <v>0</v>
      </c>
      <c r="O42" s="87">
        <v>0</v>
      </c>
      <c r="P42" s="87">
        <f>SUM(Q42:S42)</f>
        <v>3549</v>
      </c>
      <c r="Q42" s="87">
        <v>1710</v>
      </c>
      <c r="R42" s="87">
        <v>1839</v>
      </c>
      <c r="S42" s="87">
        <v>0</v>
      </c>
      <c r="T42" s="88">
        <f>IF(D42&gt;0,P42/D42*100,"-")</f>
        <v>38.400779052153212</v>
      </c>
      <c r="U42" s="87">
        <v>65</v>
      </c>
      <c r="V42" s="85"/>
      <c r="W42" s="85"/>
      <c r="X42" s="85"/>
      <c r="Y42" s="85" t="s">
        <v>263</v>
      </c>
      <c r="Z42" s="85"/>
      <c r="AA42" s="85"/>
      <c r="AB42" s="85"/>
      <c r="AC42" s="85" t="s">
        <v>263</v>
      </c>
      <c r="AD42" s="184" t="s">
        <v>262</v>
      </c>
    </row>
    <row r="43" spans="1:30" ht="13.5" customHeight="1">
      <c r="A43" s="85" t="s">
        <v>52</v>
      </c>
      <c r="B43" s="86" t="s">
        <v>332</v>
      </c>
      <c r="C43" s="85" t="s">
        <v>333</v>
      </c>
      <c r="D43" s="87">
        <f>+SUM(E43,+I43)</f>
        <v>16128</v>
      </c>
      <c r="E43" s="87">
        <f>+SUM(G43+H43)</f>
        <v>5505</v>
      </c>
      <c r="F43" s="106">
        <f>IF(D43&gt;0,E43/D43*100,"-")</f>
        <v>34.133184523809526</v>
      </c>
      <c r="G43" s="87">
        <v>5505</v>
      </c>
      <c r="H43" s="87">
        <v>0</v>
      </c>
      <c r="I43" s="87">
        <f>+SUM(K43,+M43,O43+P43)</f>
        <v>10623</v>
      </c>
      <c r="J43" s="88">
        <f>IF(D43&gt;0,I43/D43*100,"-")</f>
        <v>65.866815476190482</v>
      </c>
      <c r="K43" s="87">
        <v>4674</v>
      </c>
      <c r="L43" s="88">
        <f>IF(D43&gt;0,K43/D43*100,"-")</f>
        <v>28.980654761904763</v>
      </c>
      <c r="M43" s="87">
        <v>0</v>
      </c>
      <c r="N43" s="88">
        <f>IF(D43&gt;0,M43/D43*100,"-")</f>
        <v>0</v>
      </c>
      <c r="O43" s="87">
        <v>1855</v>
      </c>
      <c r="P43" s="87">
        <f>SUM(Q43:S43)</f>
        <v>4094</v>
      </c>
      <c r="Q43" s="87">
        <v>2084</v>
      </c>
      <c r="R43" s="87">
        <v>2010</v>
      </c>
      <c r="S43" s="87">
        <v>0</v>
      </c>
      <c r="T43" s="88">
        <f>IF(D43&gt;0,P43/D43*100,"-")</f>
        <v>25.384424603174605</v>
      </c>
      <c r="U43" s="87">
        <v>71</v>
      </c>
      <c r="V43" s="85" t="s">
        <v>263</v>
      </c>
      <c r="W43" s="85"/>
      <c r="X43" s="85"/>
      <c r="Y43" s="85"/>
      <c r="Z43" s="85" t="s">
        <v>263</v>
      </c>
      <c r="AA43" s="85"/>
      <c r="AB43" s="85"/>
      <c r="AC43" s="85"/>
      <c r="AD43" s="184" t="s">
        <v>262</v>
      </c>
    </row>
    <row r="44" spans="1:30" ht="13.5" customHeight="1">
      <c r="A44" s="85" t="s">
        <v>52</v>
      </c>
      <c r="B44" s="86" t="s">
        <v>334</v>
      </c>
      <c r="C44" s="85" t="s">
        <v>335</v>
      </c>
      <c r="D44" s="87">
        <f>+SUM(E44,+I44)</f>
        <v>5030</v>
      </c>
      <c r="E44" s="87">
        <f>+SUM(G44+H44)</f>
        <v>2665</v>
      </c>
      <c r="F44" s="106">
        <f>IF(D44&gt;0,E44/D44*100,"-")</f>
        <v>52.982107355864812</v>
      </c>
      <c r="G44" s="87">
        <v>2665</v>
      </c>
      <c r="H44" s="87">
        <v>0</v>
      </c>
      <c r="I44" s="87">
        <f>+SUM(K44,+M44,O44+P44)</f>
        <v>2365</v>
      </c>
      <c r="J44" s="88">
        <f>IF(D44&gt;0,I44/D44*100,"-")</f>
        <v>47.017892644135188</v>
      </c>
      <c r="K44" s="87">
        <v>0</v>
      </c>
      <c r="L44" s="88">
        <f>IF(D44&gt;0,K44/D44*100,"-")</f>
        <v>0</v>
      </c>
      <c r="M44" s="87">
        <v>0</v>
      </c>
      <c r="N44" s="88">
        <f>IF(D44&gt;0,M44/D44*100,"-")</f>
        <v>0</v>
      </c>
      <c r="O44" s="87">
        <v>0</v>
      </c>
      <c r="P44" s="87">
        <f>SUM(Q44:S44)</f>
        <v>2365</v>
      </c>
      <c r="Q44" s="87">
        <v>682</v>
      </c>
      <c r="R44" s="87">
        <v>1683</v>
      </c>
      <c r="S44" s="87">
        <v>0</v>
      </c>
      <c r="T44" s="88">
        <f>IF(D44&gt;0,P44/D44*100,"-")</f>
        <v>47.017892644135188</v>
      </c>
      <c r="U44" s="87">
        <v>13</v>
      </c>
      <c r="V44" s="85"/>
      <c r="W44" s="85"/>
      <c r="X44" s="85"/>
      <c r="Y44" s="85" t="s">
        <v>263</v>
      </c>
      <c r="Z44" s="85"/>
      <c r="AA44" s="85"/>
      <c r="AB44" s="85"/>
      <c r="AC44" s="85" t="s">
        <v>263</v>
      </c>
      <c r="AD44" s="184" t="s">
        <v>262</v>
      </c>
    </row>
    <row r="45" spans="1:30" ht="13.5" customHeight="1">
      <c r="A45" s="85" t="s">
        <v>52</v>
      </c>
      <c r="B45" s="86" t="s">
        <v>336</v>
      </c>
      <c r="C45" s="85" t="s">
        <v>337</v>
      </c>
      <c r="D45" s="87">
        <f>+SUM(E45,+I45)</f>
        <v>17021</v>
      </c>
      <c r="E45" s="87">
        <f>+SUM(G45+H45)</f>
        <v>5349</v>
      </c>
      <c r="F45" s="106">
        <f>IF(D45&gt;0,E45/D45*100,"-")</f>
        <v>31.425885670642145</v>
      </c>
      <c r="G45" s="87">
        <v>5349</v>
      </c>
      <c r="H45" s="87">
        <v>0</v>
      </c>
      <c r="I45" s="87">
        <f>+SUM(K45,+M45,O45+P45)</f>
        <v>11672</v>
      </c>
      <c r="J45" s="88">
        <f>IF(D45&gt;0,I45/D45*100,"-")</f>
        <v>68.574114329357855</v>
      </c>
      <c r="K45" s="87">
        <v>2056</v>
      </c>
      <c r="L45" s="88">
        <f>IF(D45&gt;0,K45/D45*100,"-")</f>
        <v>12.079196286939663</v>
      </c>
      <c r="M45" s="87">
        <v>0</v>
      </c>
      <c r="N45" s="88">
        <f>IF(D45&gt;0,M45/D45*100,"-")</f>
        <v>0</v>
      </c>
      <c r="O45" s="87">
        <v>3902</v>
      </c>
      <c r="P45" s="87">
        <f>SUM(Q45:S45)</f>
        <v>5714</v>
      </c>
      <c r="Q45" s="87">
        <v>1683</v>
      </c>
      <c r="R45" s="87">
        <v>4031</v>
      </c>
      <c r="S45" s="87">
        <v>0</v>
      </c>
      <c r="T45" s="88">
        <f>IF(D45&gt;0,P45/D45*100,"-")</f>
        <v>33.570295517302156</v>
      </c>
      <c r="U45" s="87">
        <v>56</v>
      </c>
      <c r="V45" s="85"/>
      <c r="W45" s="85"/>
      <c r="X45" s="85" t="s">
        <v>263</v>
      </c>
      <c r="Y45" s="85"/>
      <c r="Z45" s="85"/>
      <c r="AA45" s="85"/>
      <c r="AB45" s="85" t="s">
        <v>263</v>
      </c>
      <c r="AC45" s="85"/>
      <c r="AD45" s="184" t="s">
        <v>262</v>
      </c>
    </row>
    <row r="46" spans="1:30" ht="13.5" customHeight="1">
      <c r="A46" s="85" t="s">
        <v>52</v>
      </c>
      <c r="B46" s="86" t="s">
        <v>338</v>
      </c>
      <c r="C46" s="85" t="s">
        <v>339</v>
      </c>
      <c r="D46" s="87">
        <f>+SUM(E46,+I46)</f>
        <v>12951</v>
      </c>
      <c r="E46" s="87">
        <f>+SUM(G46+H46)</f>
        <v>2230</v>
      </c>
      <c r="F46" s="106">
        <f>IF(D46&gt;0,E46/D46*100,"-")</f>
        <v>17.218747587058914</v>
      </c>
      <c r="G46" s="87">
        <v>2230</v>
      </c>
      <c r="H46" s="87">
        <v>0</v>
      </c>
      <c r="I46" s="87">
        <f>+SUM(K46,+M46,O46+P46)</f>
        <v>10721</v>
      </c>
      <c r="J46" s="88">
        <f>IF(D46&gt;0,I46/D46*100,"-")</f>
        <v>82.781252412941086</v>
      </c>
      <c r="K46" s="87">
        <v>2210</v>
      </c>
      <c r="L46" s="88">
        <f>IF(D46&gt;0,K46/D46*100,"-")</f>
        <v>17.064319357578565</v>
      </c>
      <c r="M46" s="87">
        <v>0</v>
      </c>
      <c r="N46" s="88">
        <f>IF(D46&gt;0,M46/D46*100,"-")</f>
        <v>0</v>
      </c>
      <c r="O46" s="87">
        <v>684</v>
      </c>
      <c r="P46" s="87">
        <f>SUM(Q46:S46)</f>
        <v>7827</v>
      </c>
      <c r="Q46" s="87">
        <v>4346</v>
      </c>
      <c r="R46" s="87">
        <v>3481</v>
      </c>
      <c r="S46" s="87">
        <v>0</v>
      </c>
      <c r="T46" s="88">
        <f>IF(D46&gt;0,P46/D46*100,"-")</f>
        <v>60.435487607134583</v>
      </c>
      <c r="U46" s="87">
        <v>68</v>
      </c>
      <c r="V46" s="85"/>
      <c r="W46" s="85"/>
      <c r="X46" s="85" t="s">
        <v>263</v>
      </c>
      <c r="Y46" s="85"/>
      <c r="Z46" s="85"/>
      <c r="AA46" s="85"/>
      <c r="AB46" s="85" t="s">
        <v>263</v>
      </c>
      <c r="AC46" s="85"/>
      <c r="AD46" s="184" t="s">
        <v>262</v>
      </c>
    </row>
    <row r="47" spans="1:30" ht="13.5" customHeight="1">
      <c r="A47" s="85" t="s">
        <v>52</v>
      </c>
      <c r="B47" s="86" t="s">
        <v>340</v>
      </c>
      <c r="C47" s="85" t="s">
        <v>341</v>
      </c>
      <c r="D47" s="87">
        <f>+SUM(E47,+I47)</f>
        <v>2229</v>
      </c>
      <c r="E47" s="87">
        <f>+SUM(G47+H47)</f>
        <v>557</v>
      </c>
      <c r="F47" s="106">
        <f>IF(D47&gt;0,E47/D47*100,"-")</f>
        <v>24.988784208165097</v>
      </c>
      <c r="G47" s="87">
        <v>557</v>
      </c>
      <c r="H47" s="87">
        <v>0</v>
      </c>
      <c r="I47" s="87">
        <f>+SUM(K47,+M47,O47+P47)</f>
        <v>1672</v>
      </c>
      <c r="J47" s="88">
        <f>IF(D47&gt;0,I47/D47*100,"-")</f>
        <v>75.0112157918349</v>
      </c>
      <c r="K47" s="87">
        <v>1133</v>
      </c>
      <c r="L47" s="88">
        <f>IF(D47&gt;0,K47/D47*100,"-")</f>
        <v>50.829968595782859</v>
      </c>
      <c r="M47" s="87">
        <v>0</v>
      </c>
      <c r="N47" s="88">
        <f>IF(D47&gt;0,M47/D47*100,"-")</f>
        <v>0</v>
      </c>
      <c r="O47" s="87">
        <v>261</v>
      </c>
      <c r="P47" s="87">
        <f>SUM(Q47:S47)</f>
        <v>278</v>
      </c>
      <c r="Q47" s="87">
        <v>122</v>
      </c>
      <c r="R47" s="87">
        <v>156</v>
      </c>
      <c r="S47" s="87">
        <v>0</v>
      </c>
      <c r="T47" s="88">
        <f>IF(D47&gt;0,P47/D47*100,"-")</f>
        <v>12.471960520412742</v>
      </c>
      <c r="U47" s="87">
        <v>7</v>
      </c>
      <c r="V47" s="85"/>
      <c r="W47" s="85"/>
      <c r="X47" s="85" t="s">
        <v>263</v>
      </c>
      <c r="Y47" s="85"/>
      <c r="Z47" s="85"/>
      <c r="AA47" s="85"/>
      <c r="AB47" s="85" t="s">
        <v>263</v>
      </c>
      <c r="AC47" s="85"/>
      <c r="AD47" s="184" t="s">
        <v>262</v>
      </c>
    </row>
    <row r="48" spans="1:30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47">
    <sortCondition ref="A8:A47"/>
    <sortCondition ref="B8:B47"/>
    <sortCondition ref="C8:C47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青森県</v>
      </c>
      <c r="B7" s="90" t="str">
        <f>水洗化人口等!B7</f>
        <v>02000</v>
      </c>
      <c r="C7" s="89" t="s">
        <v>199</v>
      </c>
      <c r="D7" s="91">
        <f>SUM(E7,+H7,+K7)</f>
        <v>403727</v>
      </c>
      <c r="E7" s="91">
        <f>SUM(F7:G7)</f>
        <v>0</v>
      </c>
      <c r="F7" s="91">
        <f>SUM(F$8:F$207)</f>
        <v>0</v>
      </c>
      <c r="G7" s="91">
        <f>SUM(G$8:G$207)</f>
        <v>0</v>
      </c>
      <c r="H7" s="91">
        <f>SUM(I7:J7)</f>
        <v>8293</v>
      </c>
      <c r="I7" s="91">
        <f>SUM(I$8:I$207)</f>
        <v>0</v>
      </c>
      <c r="J7" s="91">
        <f>SUM(J$8:J$207)</f>
        <v>8293</v>
      </c>
      <c r="K7" s="91">
        <f>SUM(L7:M7)</f>
        <v>395434</v>
      </c>
      <c r="L7" s="91">
        <f>SUM(L$8:L$207)</f>
        <v>106029</v>
      </c>
      <c r="M7" s="91">
        <f>SUM(M$8:M$207)</f>
        <v>289405</v>
      </c>
      <c r="N7" s="91">
        <f>SUM(O7,+V7,+AC7)</f>
        <v>403727</v>
      </c>
      <c r="O7" s="91">
        <f>SUM(P7:U7)</f>
        <v>106029</v>
      </c>
      <c r="P7" s="91">
        <f t="shared" ref="P7:U7" si="0">SUM(P$8:P$207)</f>
        <v>106029</v>
      </c>
      <c r="Q7" s="91">
        <f t="shared" si="0"/>
        <v>0</v>
      </c>
      <c r="R7" s="91">
        <f t="shared" si="0"/>
        <v>0</v>
      </c>
      <c r="S7" s="91">
        <f t="shared" si="0"/>
        <v>0</v>
      </c>
      <c r="T7" s="91">
        <f t="shared" si="0"/>
        <v>0</v>
      </c>
      <c r="U7" s="91">
        <f t="shared" si="0"/>
        <v>0</v>
      </c>
      <c r="V7" s="91">
        <f>SUM(W7:AB7)</f>
        <v>297698</v>
      </c>
      <c r="W7" s="91">
        <f t="shared" ref="W7:AB7" si="1">SUM(W$8:W$207)</f>
        <v>297698</v>
      </c>
      <c r="X7" s="91">
        <f t="shared" si="1"/>
        <v>0</v>
      </c>
      <c r="Y7" s="91">
        <f t="shared" si="1"/>
        <v>0</v>
      </c>
      <c r="Z7" s="91">
        <f t="shared" si="1"/>
        <v>0</v>
      </c>
      <c r="AA7" s="91">
        <f t="shared" si="1"/>
        <v>0</v>
      </c>
      <c r="AB7" s="91">
        <f t="shared" si="1"/>
        <v>0</v>
      </c>
      <c r="AC7" s="91">
        <f>SUM(AD7:AE7)</f>
        <v>0</v>
      </c>
      <c r="AD7" s="91">
        <f>SUM(AD$8:AD$207)</f>
        <v>0</v>
      </c>
      <c r="AE7" s="91">
        <f>SUM(AE$8:AE$207)</f>
        <v>0</v>
      </c>
      <c r="AF7" s="91">
        <f>SUM(AG7:AI7)</f>
        <v>10594</v>
      </c>
      <c r="AG7" s="91">
        <f>SUM(AG$8:AG$207)</f>
        <v>10594</v>
      </c>
      <c r="AH7" s="91">
        <f>SUM(AH$8:AH$207)</f>
        <v>0</v>
      </c>
      <c r="AI7" s="91">
        <f>SUM(AI$8:AI$207)</f>
        <v>0</v>
      </c>
      <c r="AJ7" s="91">
        <f>SUM(AK7:AS7)</f>
        <v>10628</v>
      </c>
      <c r="AK7" s="91">
        <f t="shared" ref="AK7:AS7" si="2">SUM(AK$8:AK$207)</f>
        <v>47</v>
      </c>
      <c r="AL7" s="91">
        <f t="shared" si="2"/>
        <v>0</v>
      </c>
      <c r="AM7" s="91">
        <f t="shared" si="2"/>
        <v>4354</v>
      </c>
      <c r="AN7" s="91">
        <f t="shared" si="2"/>
        <v>1457</v>
      </c>
      <c r="AO7" s="91">
        <f t="shared" si="2"/>
        <v>0</v>
      </c>
      <c r="AP7" s="91">
        <f t="shared" si="2"/>
        <v>0</v>
      </c>
      <c r="AQ7" s="91">
        <f t="shared" si="2"/>
        <v>4508</v>
      </c>
      <c r="AR7" s="91">
        <f t="shared" si="2"/>
        <v>0</v>
      </c>
      <c r="AS7" s="91">
        <f t="shared" si="2"/>
        <v>262</v>
      </c>
      <c r="AT7" s="91">
        <f>SUM(AU7:AY7)</f>
        <v>37</v>
      </c>
      <c r="AU7" s="91">
        <f>SUM(AU$8:AU$207)</f>
        <v>13</v>
      </c>
      <c r="AV7" s="91">
        <f>SUM(AV$8:AV$207)</f>
        <v>0</v>
      </c>
      <c r="AW7" s="91">
        <f>SUM(AW$8:AW$207)</f>
        <v>24</v>
      </c>
      <c r="AX7" s="91">
        <f>SUM(AX$8:AX$207)</f>
        <v>0</v>
      </c>
      <c r="AY7" s="91">
        <f>SUM(AY$8:AY$207)</f>
        <v>0</v>
      </c>
      <c r="AZ7" s="91">
        <f>SUM(BA7:BC7)</f>
        <v>1302</v>
      </c>
      <c r="BA7" s="91">
        <f>SUM(BA$8:BA$207)</f>
        <v>1302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52</v>
      </c>
      <c r="B8" s="96" t="s">
        <v>260</v>
      </c>
      <c r="C8" s="85" t="s">
        <v>261</v>
      </c>
      <c r="D8" s="87">
        <f>SUM(E8,+H8,+K8)</f>
        <v>57555</v>
      </c>
      <c r="E8" s="87">
        <f>SUM(F8:G8)</f>
        <v>0</v>
      </c>
      <c r="F8" s="87">
        <v>0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57555</v>
      </c>
      <c r="L8" s="87">
        <v>11985</v>
      </c>
      <c r="M8" s="87">
        <v>45570</v>
      </c>
      <c r="N8" s="87">
        <f>SUM(O8,+V8,+AC8)</f>
        <v>57555</v>
      </c>
      <c r="O8" s="87">
        <f>SUM(P8:U8)</f>
        <v>11985</v>
      </c>
      <c r="P8" s="87">
        <v>11985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45570</v>
      </c>
      <c r="W8" s="87">
        <v>45570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2103</v>
      </c>
      <c r="AG8" s="87">
        <v>2103</v>
      </c>
      <c r="AH8" s="87">
        <v>0</v>
      </c>
      <c r="AI8" s="87">
        <v>0</v>
      </c>
      <c r="AJ8" s="87">
        <f>SUM(AK8:AS8)</f>
        <v>2103</v>
      </c>
      <c r="AK8" s="87">
        <v>0</v>
      </c>
      <c r="AL8" s="87">
        <v>0</v>
      </c>
      <c r="AM8" s="87">
        <v>2103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52</v>
      </c>
      <c r="B9" s="96" t="s">
        <v>264</v>
      </c>
      <c r="C9" s="85" t="s">
        <v>265</v>
      </c>
      <c r="D9" s="87">
        <f>SUM(E9,+H9,+K9)</f>
        <v>17706</v>
      </c>
      <c r="E9" s="87">
        <f>SUM(F9:G9)</f>
        <v>0</v>
      </c>
      <c r="F9" s="87">
        <v>0</v>
      </c>
      <c r="G9" s="87">
        <v>0</v>
      </c>
      <c r="H9" s="87">
        <f>SUM(I9:J9)</f>
        <v>8293</v>
      </c>
      <c r="I9" s="87">
        <v>0</v>
      </c>
      <c r="J9" s="87">
        <v>8293</v>
      </c>
      <c r="K9" s="87">
        <f>SUM(L9:M9)</f>
        <v>9413</v>
      </c>
      <c r="L9" s="87">
        <v>3566</v>
      </c>
      <c r="M9" s="87">
        <v>5847</v>
      </c>
      <c r="N9" s="87">
        <f>SUM(O9,+V9,+AC9)</f>
        <v>17706</v>
      </c>
      <c r="O9" s="87">
        <f>SUM(P9:U9)</f>
        <v>3566</v>
      </c>
      <c r="P9" s="87">
        <v>3566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14140</v>
      </c>
      <c r="W9" s="87">
        <v>14140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25</v>
      </c>
      <c r="AG9" s="87">
        <v>25</v>
      </c>
      <c r="AH9" s="87">
        <v>0</v>
      </c>
      <c r="AI9" s="87">
        <v>0</v>
      </c>
      <c r="AJ9" s="87">
        <f>SUM(AK9:AS9)</f>
        <v>25</v>
      </c>
      <c r="AK9" s="87">
        <v>0</v>
      </c>
      <c r="AL9" s="87">
        <v>0</v>
      </c>
      <c r="AM9" s="87">
        <v>25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52</v>
      </c>
      <c r="B10" s="96" t="s">
        <v>266</v>
      </c>
      <c r="C10" s="85" t="s">
        <v>267</v>
      </c>
      <c r="D10" s="87">
        <f>SUM(E10,+H10,+K10)</f>
        <v>77489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77489</v>
      </c>
      <c r="L10" s="87">
        <v>26096</v>
      </c>
      <c r="M10" s="87">
        <v>51393</v>
      </c>
      <c r="N10" s="87">
        <f>SUM(O10,+V10,+AC10)</f>
        <v>77489</v>
      </c>
      <c r="O10" s="87">
        <f>SUM(P10:U10)</f>
        <v>26096</v>
      </c>
      <c r="P10" s="87">
        <v>26096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51393</v>
      </c>
      <c r="W10" s="87">
        <v>51393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3351</v>
      </c>
      <c r="AG10" s="87">
        <v>3351</v>
      </c>
      <c r="AH10" s="87">
        <v>0</v>
      </c>
      <c r="AI10" s="87">
        <v>0</v>
      </c>
      <c r="AJ10" s="87">
        <f>SUM(AK10:AS10)</f>
        <v>3351</v>
      </c>
      <c r="AK10" s="87">
        <v>0</v>
      </c>
      <c r="AL10" s="87">
        <v>0</v>
      </c>
      <c r="AM10" s="87">
        <v>114</v>
      </c>
      <c r="AN10" s="87">
        <v>0</v>
      </c>
      <c r="AO10" s="87">
        <v>0</v>
      </c>
      <c r="AP10" s="87">
        <v>0</v>
      </c>
      <c r="AQ10" s="87">
        <v>3138</v>
      </c>
      <c r="AR10" s="87">
        <v>0</v>
      </c>
      <c r="AS10" s="87">
        <v>99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52</v>
      </c>
      <c r="B11" s="96" t="s">
        <v>268</v>
      </c>
      <c r="C11" s="85" t="s">
        <v>269</v>
      </c>
      <c r="D11" s="87">
        <f>SUM(E11,+H11,+K11)</f>
        <v>9909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9909</v>
      </c>
      <c r="L11" s="87">
        <v>1425</v>
      </c>
      <c r="M11" s="87">
        <v>8484</v>
      </c>
      <c r="N11" s="87">
        <f>SUM(O11,+V11,+AC11)</f>
        <v>9909</v>
      </c>
      <c r="O11" s="87">
        <f>SUM(P11:U11)</f>
        <v>1425</v>
      </c>
      <c r="P11" s="87">
        <v>1425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8484</v>
      </c>
      <c r="W11" s="87">
        <v>8484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16</v>
      </c>
      <c r="AG11" s="87">
        <v>16</v>
      </c>
      <c r="AH11" s="87">
        <v>0</v>
      </c>
      <c r="AI11" s="87">
        <v>0</v>
      </c>
      <c r="AJ11" s="87">
        <f>SUM(AK11:AS11)</f>
        <v>16</v>
      </c>
      <c r="AK11" s="87">
        <v>0</v>
      </c>
      <c r="AL11" s="87">
        <v>0</v>
      </c>
      <c r="AM11" s="87">
        <v>16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3</v>
      </c>
      <c r="AU11" s="87">
        <v>0</v>
      </c>
      <c r="AV11" s="87">
        <v>0</v>
      </c>
      <c r="AW11" s="87">
        <v>3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52</v>
      </c>
      <c r="B12" s="96" t="s">
        <v>270</v>
      </c>
      <c r="C12" s="85" t="s">
        <v>271</v>
      </c>
      <c r="D12" s="87">
        <f>SUM(E12,+H12,+K12)</f>
        <v>24968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24968</v>
      </c>
      <c r="L12" s="87">
        <v>5222</v>
      </c>
      <c r="M12" s="87">
        <v>19746</v>
      </c>
      <c r="N12" s="87">
        <f>SUM(O12,+V12,+AC12)</f>
        <v>24968</v>
      </c>
      <c r="O12" s="87">
        <f>SUM(P12:U12)</f>
        <v>5222</v>
      </c>
      <c r="P12" s="87">
        <v>5222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19746</v>
      </c>
      <c r="W12" s="87">
        <v>19746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980</v>
      </c>
      <c r="AG12" s="87">
        <v>980</v>
      </c>
      <c r="AH12" s="87">
        <v>0</v>
      </c>
      <c r="AI12" s="87">
        <v>0</v>
      </c>
      <c r="AJ12" s="87">
        <f>SUM(AK12:AS12)</f>
        <v>980</v>
      </c>
      <c r="AK12" s="87">
        <v>0</v>
      </c>
      <c r="AL12" s="87">
        <v>0</v>
      </c>
      <c r="AM12" s="87">
        <v>0</v>
      </c>
      <c r="AN12" s="87">
        <v>690</v>
      </c>
      <c r="AO12" s="87">
        <v>0</v>
      </c>
      <c r="AP12" s="87">
        <v>0</v>
      </c>
      <c r="AQ12" s="87">
        <v>290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52</v>
      </c>
      <c r="B13" s="96" t="s">
        <v>272</v>
      </c>
      <c r="C13" s="85" t="s">
        <v>273</v>
      </c>
      <c r="D13" s="87">
        <f>SUM(E13,+H13,+K13)</f>
        <v>13735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13735</v>
      </c>
      <c r="L13" s="87">
        <v>2308</v>
      </c>
      <c r="M13" s="87">
        <v>11427</v>
      </c>
      <c r="N13" s="87">
        <f>SUM(O13,+V13,+AC13)</f>
        <v>13735</v>
      </c>
      <c r="O13" s="87">
        <f>SUM(P13:U13)</f>
        <v>2308</v>
      </c>
      <c r="P13" s="87">
        <v>2308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11427</v>
      </c>
      <c r="W13" s="87">
        <v>11427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23</v>
      </c>
      <c r="AG13" s="87">
        <v>23</v>
      </c>
      <c r="AH13" s="87">
        <v>0</v>
      </c>
      <c r="AI13" s="87">
        <v>0</v>
      </c>
      <c r="AJ13" s="87">
        <f>SUM(AK13:AS13)</f>
        <v>23</v>
      </c>
      <c r="AK13" s="87">
        <v>0</v>
      </c>
      <c r="AL13" s="87">
        <v>0</v>
      </c>
      <c r="AM13" s="87">
        <v>23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2</v>
      </c>
      <c r="AU13" s="87">
        <v>0</v>
      </c>
      <c r="AV13" s="87">
        <v>0</v>
      </c>
      <c r="AW13" s="87">
        <v>2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52</v>
      </c>
      <c r="B14" s="96" t="s">
        <v>274</v>
      </c>
      <c r="C14" s="85" t="s">
        <v>275</v>
      </c>
      <c r="D14" s="87">
        <f>SUM(E14,+H14,+K14)</f>
        <v>12409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12409</v>
      </c>
      <c r="L14" s="87">
        <v>1191</v>
      </c>
      <c r="M14" s="87">
        <v>11218</v>
      </c>
      <c r="N14" s="87">
        <f>SUM(O14,+V14,+AC14)</f>
        <v>12409</v>
      </c>
      <c r="O14" s="87">
        <f>SUM(P14:U14)</f>
        <v>1191</v>
      </c>
      <c r="P14" s="87">
        <v>1191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11218</v>
      </c>
      <c r="W14" s="87">
        <v>11218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612</v>
      </c>
      <c r="AG14" s="87">
        <v>612</v>
      </c>
      <c r="AH14" s="87">
        <v>0</v>
      </c>
      <c r="AI14" s="87">
        <v>0</v>
      </c>
      <c r="AJ14" s="87">
        <f>SUM(AK14:AS14)</f>
        <v>612</v>
      </c>
      <c r="AK14" s="87">
        <v>0</v>
      </c>
      <c r="AL14" s="87">
        <v>0</v>
      </c>
      <c r="AM14" s="87">
        <v>58</v>
      </c>
      <c r="AN14" s="87">
        <v>554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6</v>
      </c>
      <c r="AU14" s="87">
        <v>0</v>
      </c>
      <c r="AV14" s="87">
        <v>0</v>
      </c>
      <c r="AW14" s="87">
        <v>6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52</v>
      </c>
      <c r="B15" s="96" t="s">
        <v>276</v>
      </c>
      <c r="C15" s="85" t="s">
        <v>277</v>
      </c>
      <c r="D15" s="87">
        <f>SUM(E15,+H15,+K15)</f>
        <v>41576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41576</v>
      </c>
      <c r="L15" s="87">
        <v>9677</v>
      </c>
      <c r="M15" s="87">
        <v>31899</v>
      </c>
      <c r="N15" s="87">
        <f>SUM(O15,+V15,+AC15)</f>
        <v>41576</v>
      </c>
      <c r="O15" s="87">
        <f>SUM(P15:U15)</f>
        <v>9677</v>
      </c>
      <c r="P15" s="87">
        <v>9677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31899</v>
      </c>
      <c r="W15" s="87">
        <v>31899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73</v>
      </c>
      <c r="AG15" s="87">
        <v>73</v>
      </c>
      <c r="AH15" s="87">
        <v>0</v>
      </c>
      <c r="AI15" s="87">
        <v>0</v>
      </c>
      <c r="AJ15" s="87">
        <f>SUM(AK15:AS15)</f>
        <v>73</v>
      </c>
      <c r="AK15" s="87">
        <v>0</v>
      </c>
      <c r="AL15" s="87">
        <v>0</v>
      </c>
      <c r="AM15" s="87">
        <v>73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868</v>
      </c>
      <c r="BA15" s="87">
        <v>868</v>
      </c>
      <c r="BB15" s="87">
        <v>0</v>
      </c>
      <c r="BC15" s="87">
        <v>0</v>
      </c>
    </row>
    <row r="16" spans="1:55" ht="13.5" customHeight="1">
      <c r="A16" s="98" t="s">
        <v>52</v>
      </c>
      <c r="B16" s="96" t="s">
        <v>278</v>
      </c>
      <c r="C16" s="85" t="s">
        <v>279</v>
      </c>
      <c r="D16" s="87">
        <f>SUM(E16,+H16,+K16)</f>
        <v>11344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11344</v>
      </c>
      <c r="L16" s="87">
        <v>2919</v>
      </c>
      <c r="M16" s="87">
        <v>8425</v>
      </c>
      <c r="N16" s="87">
        <f>SUM(O16,+V16,+AC16)</f>
        <v>11344</v>
      </c>
      <c r="O16" s="87">
        <f>SUM(P16:U16)</f>
        <v>2919</v>
      </c>
      <c r="P16" s="87">
        <v>2919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8425</v>
      </c>
      <c r="W16" s="87">
        <v>8425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442</v>
      </c>
      <c r="AG16" s="87">
        <v>442</v>
      </c>
      <c r="AH16" s="87">
        <v>0</v>
      </c>
      <c r="AI16" s="87">
        <v>0</v>
      </c>
      <c r="AJ16" s="87">
        <f>SUM(AK16:AS16)</f>
        <v>442</v>
      </c>
      <c r="AK16" s="87">
        <v>0</v>
      </c>
      <c r="AL16" s="87">
        <v>0</v>
      </c>
      <c r="AM16" s="87">
        <v>0</v>
      </c>
      <c r="AN16" s="87">
        <v>131</v>
      </c>
      <c r="AO16" s="87">
        <v>0</v>
      </c>
      <c r="AP16" s="87">
        <v>0</v>
      </c>
      <c r="AQ16" s="87">
        <v>311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52</v>
      </c>
      <c r="B17" s="96" t="s">
        <v>280</v>
      </c>
      <c r="C17" s="85" t="s">
        <v>281</v>
      </c>
      <c r="D17" s="87">
        <f>SUM(E17,+H17,+K17)</f>
        <v>4321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4321</v>
      </c>
      <c r="L17" s="87">
        <v>1275</v>
      </c>
      <c r="M17" s="87">
        <v>3046</v>
      </c>
      <c r="N17" s="87">
        <f>SUM(O17,+V17,+AC17)</f>
        <v>4321</v>
      </c>
      <c r="O17" s="87">
        <f>SUM(P17:U17)</f>
        <v>1275</v>
      </c>
      <c r="P17" s="87">
        <v>1275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3046</v>
      </c>
      <c r="W17" s="87">
        <v>3046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6</v>
      </c>
      <c r="AG17" s="87">
        <v>6</v>
      </c>
      <c r="AH17" s="87">
        <v>0</v>
      </c>
      <c r="AI17" s="87">
        <v>0</v>
      </c>
      <c r="AJ17" s="87">
        <f>SUM(AK17:AS17)</f>
        <v>6</v>
      </c>
      <c r="AK17" s="87">
        <v>0</v>
      </c>
      <c r="AL17" s="87">
        <v>0</v>
      </c>
      <c r="AM17" s="87">
        <v>6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52</v>
      </c>
      <c r="B18" s="96" t="s">
        <v>282</v>
      </c>
      <c r="C18" s="85" t="s">
        <v>283</v>
      </c>
      <c r="D18" s="87">
        <f>SUM(E18,+H18,+K18)</f>
        <v>5649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5649</v>
      </c>
      <c r="L18" s="87">
        <v>1046</v>
      </c>
      <c r="M18" s="87">
        <v>4603</v>
      </c>
      <c r="N18" s="87">
        <f>SUM(O18,+V18,+AC18)</f>
        <v>5649</v>
      </c>
      <c r="O18" s="87">
        <f>SUM(P18:U18)</f>
        <v>1046</v>
      </c>
      <c r="P18" s="87">
        <v>1046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4603</v>
      </c>
      <c r="W18" s="87">
        <v>4603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190</v>
      </c>
      <c r="AG18" s="87">
        <v>190</v>
      </c>
      <c r="AH18" s="87">
        <v>0</v>
      </c>
      <c r="AI18" s="87">
        <v>0</v>
      </c>
      <c r="AJ18" s="87">
        <f>SUM(AK18:AS18)</f>
        <v>190</v>
      </c>
      <c r="AK18" s="87">
        <v>0</v>
      </c>
      <c r="AL18" s="87">
        <v>0</v>
      </c>
      <c r="AM18" s="87">
        <v>190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10</v>
      </c>
      <c r="AU18" s="87">
        <v>0</v>
      </c>
      <c r="AV18" s="87">
        <v>0</v>
      </c>
      <c r="AW18" s="87">
        <v>10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52</v>
      </c>
      <c r="B19" s="96" t="s">
        <v>284</v>
      </c>
      <c r="C19" s="85" t="s">
        <v>285</v>
      </c>
      <c r="D19" s="87">
        <f>SUM(E19,+H19,+K19)</f>
        <v>2002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2002</v>
      </c>
      <c r="L19" s="87">
        <v>515</v>
      </c>
      <c r="M19" s="87">
        <v>1487</v>
      </c>
      <c r="N19" s="87">
        <f>SUM(O19,+V19,+AC19)</f>
        <v>2002</v>
      </c>
      <c r="O19" s="87">
        <f>SUM(P19:U19)</f>
        <v>515</v>
      </c>
      <c r="P19" s="87">
        <v>515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1487</v>
      </c>
      <c r="W19" s="87">
        <v>1487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83</v>
      </c>
      <c r="AG19" s="87">
        <v>83</v>
      </c>
      <c r="AH19" s="87">
        <v>0</v>
      </c>
      <c r="AI19" s="87">
        <v>0</v>
      </c>
      <c r="AJ19" s="87">
        <f>SUM(AK19:AS19)</f>
        <v>83</v>
      </c>
      <c r="AK19" s="87">
        <v>0</v>
      </c>
      <c r="AL19" s="87">
        <v>0</v>
      </c>
      <c r="AM19" s="87">
        <v>83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52</v>
      </c>
      <c r="B20" s="96" t="s">
        <v>286</v>
      </c>
      <c r="C20" s="85" t="s">
        <v>287</v>
      </c>
      <c r="D20" s="87">
        <f>SUM(E20,+H20,+K20)</f>
        <v>1705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1705</v>
      </c>
      <c r="L20" s="87">
        <v>242</v>
      </c>
      <c r="M20" s="87">
        <v>1463</v>
      </c>
      <c r="N20" s="87">
        <f>SUM(O20,+V20,+AC20)</f>
        <v>1705</v>
      </c>
      <c r="O20" s="87">
        <f>SUM(P20:U20)</f>
        <v>242</v>
      </c>
      <c r="P20" s="87">
        <v>242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1463</v>
      </c>
      <c r="W20" s="87">
        <v>1463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70</v>
      </c>
      <c r="AG20" s="87">
        <v>70</v>
      </c>
      <c r="AH20" s="87">
        <v>0</v>
      </c>
      <c r="AI20" s="87">
        <v>0</v>
      </c>
      <c r="AJ20" s="87">
        <f>SUM(AK20:AS20)</f>
        <v>70</v>
      </c>
      <c r="AK20" s="87">
        <v>0</v>
      </c>
      <c r="AL20" s="87">
        <v>0</v>
      </c>
      <c r="AM20" s="87">
        <v>70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52</v>
      </c>
      <c r="B21" s="96" t="s">
        <v>288</v>
      </c>
      <c r="C21" s="85" t="s">
        <v>289</v>
      </c>
      <c r="D21" s="87">
        <f>SUM(E21,+H21,+K21)</f>
        <v>2980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2980</v>
      </c>
      <c r="L21" s="87">
        <v>1274</v>
      </c>
      <c r="M21" s="87">
        <v>1706</v>
      </c>
      <c r="N21" s="87">
        <f>SUM(O21,+V21,+AC21)</f>
        <v>2980</v>
      </c>
      <c r="O21" s="87">
        <f>SUM(P21:U21)</f>
        <v>1274</v>
      </c>
      <c r="P21" s="87">
        <v>1274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1706</v>
      </c>
      <c r="W21" s="87">
        <v>1706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123</v>
      </c>
      <c r="AG21" s="87">
        <v>123</v>
      </c>
      <c r="AH21" s="87">
        <v>0</v>
      </c>
      <c r="AI21" s="87">
        <v>0</v>
      </c>
      <c r="AJ21" s="87">
        <f>SUM(AK21:AS21)</f>
        <v>123</v>
      </c>
      <c r="AK21" s="87">
        <v>0</v>
      </c>
      <c r="AL21" s="87">
        <v>0</v>
      </c>
      <c r="AM21" s="87">
        <v>123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52</v>
      </c>
      <c r="B22" s="96" t="s">
        <v>290</v>
      </c>
      <c r="C22" s="85" t="s">
        <v>291</v>
      </c>
      <c r="D22" s="87">
        <f>SUM(E22,+H22,+K22)</f>
        <v>3468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3468</v>
      </c>
      <c r="L22" s="87">
        <v>2208</v>
      </c>
      <c r="M22" s="87">
        <v>1260</v>
      </c>
      <c r="N22" s="87">
        <f>SUM(O22,+V22,+AC22)</f>
        <v>3468</v>
      </c>
      <c r="O22" s="87">
        <f>SUM(P22:U22)</f>
        <v>2208</v>
      </c>
      <c r="P22" s="87">
        <v>2208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1260</v>
      </c>
      <c r="W22" s="87">
        <v>1260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190</v>
      </c>
      <c r="AG22" s="87">
        <v>190</v>
      </c>
      <c r="AH22" s="87">
        <v>0</v>
      </c>
      <c r="AI22" s="87">
        <v>0</v>
      </c>
      <c r="AJ22" s="87">
        <f>SUM(AK22:AS22)</f>
        <v>190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190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52</v>
      </c>
      <c r="B23" s="96" t="s">
        <v>292</v>
      </c>
      <c r="C23" s="85" t="s">
        <v>293</v>
      </c>
      <c r="D23" s="87">
        <f>SUM(E23,+H23,+K23)</f>
        <v>2851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2851</v>
      </c>
      <c r="L23" s="87">
        <v>2234</v>
      </c>
      <c r="M23" s="87">
        <v>617</v>
      </c>
      <c r="N23" s="87">
        <f>SUM(O23,+V23,+AC23)</f>
        <v>2851</v>
      </c>
      <c r="O23" s="87">
        <f>SUM(P23:U23)</f>
        <v>2234</v>
      </c>
      <c r="P23" s="87">
        <v>2234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617</v>
      </c>
      <c r="W23" s="87">
        <v>617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155</v>
      </c>
      <c r="AG23" s="87">
        <v>155</v>
      </c>
      <c r="AH23" s="87">
        <v>0</v>
      </c>
      <c r="AI23" s="87">
        <v>0</v>
      </c>
      <c r="AJ23" s="87">
        <f>SUM(AK23:AS23)</f>
        <v>155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155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52</v>
      </c>
      <c r="B24" s="96" t="s">
        <v>294</v>
      </c>
      <c r="C24" s="85" t="s">
        <v>295</v>
      </c>
      <c r="D24" s="87">
        <f>SUM(E24,+H24,+K24)</f>
        <v>643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643</v>
      </c>
      <c r="L24" s="87">
        <v>89</v>
      </c>
      <c r="M24" s="87">
        <v>554</v>
      </c>
      <c r="N24" s="87">
        <f>SUM(O24,+V24,+AC24)</f>
        <v>643</v>
      </c>
      <c r="O24" s="87">
        <f>SUM(P24:U24)</f>
        <v>89</v>
      </c>
      <c r="P24" s="87">
        <v>89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554</v>
      </c>
      <c r="W24" s="87">
        <v>554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1</v>
      </c>
      <c r="AG24" s="87">
        <v>1</v>
      </c>
      <c r="AH24" s="87">
        <v>0</v>
      </c>
      <c r="AI24" s="87">
        <v>0</v>
      </c>
      <c r="AJ24" s="87">
        <f>SUM(AK24:AS24)</f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1</v>
      </c>
      <c r="AU24" s="87">
        <v>1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52</v>
      </c>
      <c r="B25" s="96" t="s">
        <v>296</v>
      </c>
      <c r="C25" s="85" t="s">
        <v>297</v>
      </c>
      <c r="D25" s="87">
        <f>SUM(E25,+H25,+K25)</f>
        <v>2736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2736</v>
      </c>
      <c r="L25" s="87">
        <v>916</v>
      </c>
      <c r="M25" s="87">
        <v>1820</v>
      </c>
      <c r="N25" s="87">
        <f>SUM(O25,+V25,+AC25)</f>
        <v>2736</v>
      </c>
      <c r="O25" s="87">
        <f>SUM(P25:U25)</f>
        <v>916</v>
      </c>
      <c r="P25" s="87">
        <v>916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1820</v>
      </c>
      <c r="W25" s="87">
        <v>1820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1</v>
      </c>
      <c r="AG25" s="87">
        <v>1</v>
      </c>
      <c r="AH25" s="87">
        <v>0</v>
      </c>
      <c r="AI25" s="87">
        <v>0</v>
      </c>
      <c r="AJ25" s="87">
        <f>SUM(AK25:AS25)</f>
        <v>1</v>
      </c>
      <c r="AK25" s="87">
        <v>0</v>
      </c>
      <c r="AL25" s="87">
        <v>0</v>
      </c>
      <c r="AM25" s="87">
        <v>1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52</v>
      </c>
      <c r="B26" s="96" t="s">
        <v>298</v>
      </c>
      <c r="C26" s="85" t="s">
        <v>299</v>
      </c>
      <c r="D26" s="87">
        <f>SUM(E26,+H26,+K26)</f>
        <v>3854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3854</v>
      </c>
      <c r="L26" s="87">
        <v>954</v>
      </c>
      <c r="M26" s="87">
        <v>2900</v>
      </c>
      <c r="N26" s="87">
        <f>SUM(O26,+V26,+AC26)</f>
        <v>3854</v>
      </c>
      <c r="O26" s="87">
        <f>SUM(P26:U26)</f>
        <v>954</v>
      </c>
      <c r="P26" s="87">
        <v>954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2900</v>
      </c>
      <c r="W26" s="87">
        <v>2900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5</v>
      </c>
      <c r="AG26" s="87">
        <v>5</v>
      </c>
      <c r="AH26" s="87">
        <v>0</v>
      </c>
      <c r="AI26" s="87">
        <v>0</v>
      </c>
      <c r="AJ26" s="87">
        <f>SUM(AK26:AS26)</f>
        <v>5</v>
      </c>
      <c r="AK26" s="87">
        <v>0</v>
      </c>
      <c r="AL26" s="87">
        <v>0</v>
      </c>
      <c r="AM26" s="87">
        <v>5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52</v>
      </c>
      <c r="B27" s="96" t="s">
        <v>300</v>
      </c>
      <c r="C27" s="85" t="s">
        <v>301</v>
      </c>
      <c r="D27" s="87">
        <f>SUM(E27,+H27,+K27)</f>
        <v>846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846</v>
      </c>
      <c r="L27" s="87">
        <v>256</v>
      </c>
      <c r="M27" s="87">
        <v>590</v>
      </c>
      <c r="N27" s="87">
        <f>SUM(O27,+V27,+AC27)</f>
        <v>846</v>
      </c>
      <c r="O27" s="87">
        <f>SUM(P27:U27)</f>
        <v>256</v>
      </c>
      <c r="P27" s="87">
        <v>256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590</v>
      </c>
      <c r="W27" s="87">
        <v>590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1</v>
      </c>
      <c r="AG27" s="87">
        <v>1</v>
      </c>
      <c r="AH27" s="87">
        <v>0</v>
      </c>
      <c r="AI27" s="87">
        <v>0</v>
      </c>
      <c r="AJ27" s="87">
        <f>SUM(AK27:AS27)</f>
        <v>1</v>
      </c>
      <c r="AK27" s="87">
        <v>0</v>
      </c>
      <c r="AL27" s="87">
        <v>0</v>
      </c>
      <c r="AM27" s="87">
        <v>1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52</v>
      </c>
      <c r="B28" s="96" t="s">
        <v>302</v>
      </c>
      <c r="C28" s="85" t="s">
        <v>303</v>
      </c>
      <c r="D28" s="87">
        <f>SUM(E28,+H28,+K28)</f>
        <v>3517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3517</v>
      </c>
      <c r="L28" s="87">
        <v>449</v>
      </c>
      <c r="M28" s="87">
        <v>3068</v>
      </c>
      <c r="N28" s="87">
        <f>SUM(O28,+V28,+AC28)</f>
        <v>3517</v>
      </c>
      <c r="O28" s="87">
        <f>SUM(P28:U28)</f>
        <v>449</v>
      </c>
      <c r="P28" s="87">
        <v>449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3068</v>
      </c>
      <c r="W28" s="87">
        <v>3068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0</v>
      </c>
      <c r="AG28" s="87">
        <v>0</v>
      </c>
      <c r="AH28" s="87">
        <v>0</v>
      </c>
      <c r="AI28" s="87">
        <v>0</v>
      </c>
      <c r="AJ28" s="87">
        <f>SUM(AK28:AS28)</f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52</v>
      </c>
      <c r="B29" s="96" t="s">
        <v>304</v>
      </c>
      <c r="C29" s="85" t="s">
        <v>305</v>
      </c>
      <c r="D29" s="87">
        <f>SUM(E29,+H29,+K29)</f>
        <v>4305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4305</v>
      </c>
      <c r="L29" s="87">
        <v>801</v>
      </c>
      <c r="M29" s="87">
        <v>3504</v>
      </c>
      <c r="N29" s="87">
        <f>SUM(O29,+V29,+AC29)</f>
        <v>4305</v>
      </c>
      <c r="O29" s="87">
        <f>SUM(P29:U29)</f>
        <v>801</v>
      </c>
      <c r="P29" s="87">
        <v>801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3504</v>
      </c>
      <c r="W29" s="87">
        <v>3504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168</v>
      </c>
      <c r="AG29" s="87">
        <v>168</v>
      </c>
      <c r="AH29" s="87">
        <v>0</v>
      </c>
      <c r="AI29" s="87">
        <v>0</v>
      </c>
      <c r="AJ29" s="87">
        <f>SUM(AK29:AS29)</f>
        <v>168</v>
      </c>
      <c r="AK29" s="87">
        <v>0</v>
      </c>
      <c r="AL29" s="87">
        <v>0</v>
      </c>
      <c r="AM29" s="87">
        <v>50</v>
      </c>
      <c r="AN29" s="87">
        <v>0</v>
      </c>
      <c r="AO29" s="87">
        <v>0</v>
      </c>
      <c r="AP29" s="87">
        <v>0</v>
      </c>
      <c r="AQ29" s="87">
        <v>118</v>
      </c>
      <c r="AR29" s="87">
        <v>0</v>
      </c>
      <c r="AS29" s="87">
        <v>0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52</v>
      </c>
      <c r="B30" s="96" t="s">
        <v>306</v>
      </c>
      <c r="C30" s="85" t="s">
        <v>307</v>
      </c>
      <c r="D30" s="87">
        <f>SUM(E30,+H30,+K30)</f>
        <v>7111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7111</v>
      </c>
      <c r="L30" s="87">
        <v>2614</v>
      </c>
      <c r="M30" s="87">
        <v>4497</v>
      </c>
      <c r="N30" s="87">
        <f>SUM(O30,+V30,+AC30)</f>
        <v>7111</v>
      </c>
      <c r="O30" s="87">
        <f>SUM(P30:U30)</f>
        <v>2614</v>
      </c>
      <c r="P30" s="87">
        <v>2614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4497</v>
      </c>
      <c r="W30" s="87">
        <v>4497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277</v>
      </c>
      <c r="AG30" s="87">
        <v>277</v>
      </c>
      <c r="AH30" s="87">
        <v>0</v>
      </c>
      <c r="AI30" s="87">
        <v>0</v>
      </c>
      <c r="AJ30" s="87">
        <f>SUM(AK30:AS30)</f>
        <v>277</v>
      </c>
      <c r="AK30" s="87">
        <v>0</v>
      </c>
      <c r="AL30" s="87">
        <v>0</v>
      </c>
      <c r="AM30" s="87">
        <v>0</v>
      </c>
      <c r="AN30" s="87">
        <v>82</v>
      </c>
      <c r="AO30" s="87">
        <v>0</v>
      </c>
      <c r="AP30" s="87">
        <v>0</v>
      </c>
      <c r="AQ30" s="87">
        <v>195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52</v>
      </c>
      <c r="B31" s="96" t="s">
        <v>308</v>
      </c>
      <c r="C31" s="85" t="s">
        <v>309</v>
      </c>
      <c r="D31" s="87">
        <f>SUM(E31,+H31,+K31)</f>
        <v>11119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11119</v>
      </c>
      <c r="L31" s="87">
        <v>1803</v>
      </c>
      <c r="M31" s="87">
        <v>9316</v>
      </c>
      <c r="N31" s="87">
        <f>SUM(O31,+V31,+AC31)</f>
        <v>11119</v>
      </c>
      <c r="O31" s="87">
        <f>SUM(P31:U31)</f>
        <v>1803</v>
      </c>
      <c r="P31" s="87">
        <v>1803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9316</v>
      </c>
      <c r="W31" s="87">
        <v>9316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122</v>
      </c>
      <c r="AG31" s="87">
        <v>122</v>
      </c>
      <c r="AH31" s="87">
        <v>0</v>
      </c>
      <c r="AI31" s="87">
        <v>0</v>
      </c>
      <c r="AJ31" s="87">
        <f>SUM(AK31:AS31)</f>
        <v>122</v>
      </c>
      <c r="AK31" s="87">
        <v>0</v>
      </c>
      <c r="AL31" s="87">
        <v>0</v>
      </c>
      <c r="AM31" s="87">
        <v>122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232</v>
      </c>
      <c r="BA31" s="87">
        <v>232</v>
      </c>
      <c r="BB31" s="87">
        <v>0</v>
      </c>
      <c r="BC31" s="87">
        <v>0</v>
      </c>
    </row>
    <row r="32" spans="1:55" ht="13.5" customHeight="1">
      <c r="A32" s="98" t="s">
        <v>52</v>
      </c>
      <c r="B32" s="96" t="s">
        <v>310</v>
      </c>
      <c r="C32" s="85" t="s">
        <v>311</v>
      </c>
      <c r="D32" s="87">
        <f>SUM(E32,+H32,+K32)</f>
        <v>8243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8243</v>
      </c>
      <c r="L32" s="87">
        <v>1747</v>
      </c>
      <c r="M32" s="87">
        <v>6496</v>
      </c>
      <c r="N32" s="87">
        <f>SUM(O32,+V32,+AC32)</f>
        <v>8243</v>
      </c>
      <c r="O32" s="87">
        <f>SUM(P32:U32)</f>
        <v>1747</v>
      </c>
      <c r="P32" s="87">
        <v>1747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6496</v>
      </c>
      <c r="W32" s="87">
        <v>6496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306</v>
      </c>
      <c r="AG32" s="87">
        <v>306</v>
      </c>
      <c r="AH32" s="87">
        <v>0</v>
      </c>
      <c r="AI32" s="87">
        <v>0</v>
      </c>
      <c r="AJ32" s="87">
        <f>SUM(AK32:AS32)</f>
        <v>306</v>
      </c>
      <c r="AK32" s="87">
        <v>0</v>
      </c>
      <c r="AL32" s="87">
        <v>0</v>
      </c>
      <c r="AM32" s="87">
        <v>306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52</v>
      </c>
      <c r="B33" s="96" t="s">
        <v>312</v>
      </c>
      <c r="C33" s="85" t="s">
        <v>313</v>
      </c>
      <c r="D33" s="87">
        <f>SUM(E33,+H33,+K33)</f>
        <v>3078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3078</v>
      </c>
      <c r="L33" s="87">
        <v>524</v>
      </c>
      <c r="M33" s="87">
        <v>2554</v>
      </c>
      <c r="N33" s="87">
        <f>SUM(O33,+V33,+AC33)</f>
        <v>3078</v>
      </c>
      <c r="O33" s="87">
        <f>SUM(P33:U33)</f>
        <v>524</v>
      </c>
      <c r="P33" s="87">
        <v>524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2554</v>
      </c>
      <c r="W33" s="87">
        <v>2554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5</v>
      </c>
      <c r="AG33" s="87">
        <v>5</v>
      </c>
      <c r="AH33" s="87">
        <v>0</v>
      </c>
      <c r="AI33" s="87">
        <v>0</v>
      </c>
      <c r="AJ33" s="87">
        <f>SUM(AK33:AS33)</f>
        <v>5</v>
      </c>
      <c r="AK33" s="87">
        <v>0</v>
      </c>
      <c r="AL33" s="87">
        <v>0</v>
      </c>
      <c r="AM33" s="87">
        <v>5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1</v>
      </c>
      <c r="AU33" s="87">
        <v>0</v>
      </c>
      <c r="AV33" s="87">
        <v>0</v>
      </c>
      <c r="AW33" s="87">
        <v>1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52</v>
      </c>
      <c r="B34" s="96" t="s">
        <v>314</v>
      </c>
      <c r="C34" s="85" t="s">
        <v>315</v>
      </c>
      <c r="D34" s="87">
        <f>SUM(E34,+H34,+K34)</f>
        <v>1869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1869</v>
      </c>
      <c r="L34" s="87">
        <v>714</v>
      </c>
      <c r="M34" s="87">
        <v>1155</v>
      </c>
      <c r="N34" s="87">
        <f>SUM(O34,+V34,+AC34)</f>
        <v>1869</v>
      </c>
      <c r="O34" s="87">
        <f>SUM(P34:U34)</f>
        <v>714</v>
      </c>
      <c r="P34" s="87">
        <v>714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1155</v>
      </c>
      <c r="W34" s="87">
        <v>1155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0</v>
      </c>
      <c r="AG34" s="87">
        <v>0</v>
      </c>
      <c r="AH34" s="87">
        <v>0</v>
      </c>
      <c r="AI34" s="87">
        <v>0</v>
      </c>
      <c r="AJ34" s="87">
        <f>SUM(AK34:AS34)</f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52</v>
      </c>
      <c r="B35" s="96" t="s">
        <v>316</v>
      </c>
      <c r="C35" s="85" t="s">
        <v>317</v>
      </c>
      <c r="D35" s="87">
        <f>SUM(E35,+H35,+K35)</f>
        <v>10693</v>
      </c>
      <c r="E35" s="87">
        <f>SUM(F35:G35)</f>
        <v>0</v>
      </c>
      <c r="F35" s="87">
        <v>0</v>
      </c>
      <c r="G35" s="87">
        <v>0</v>
      </c>
      <c r="H35" s="87">
        <f>SUM(I35:J35)</f>
        <v>0</v>
      </c>
      <c r="I35" s="87">
        <v>0</v>
      </c>
      <c r="J35" s="87">
        <v>0</v>
      </c>
      <c r="K35" s="87">
        <f>SUM(L35:M35)</f>
        <v>10693</v>
      </c>
      <c r="L35" s="87">
        <v>1349</v>
      </c>
      <c r="M35" s="87">
        <v>9344</v>
      </c>
      <c r="N35" s="87">
        <f>SUM(O35,+V35,+AC35)</f>
        <v>10693</v>
      </c>
      <c r="O35" s="87">
        <f>SUM(P35:U35)</f>
        <v>1349</v>
      </c>
      <c r="P35" s="87">
        <v>1349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9344</v>
      </c>
      <c r="W35" s="87">
        <v>9344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377</v>
      </c>
      <c r="AG35" s="87">
        <v>377</v>
      </c>
      <c r="AH35" s="87">
        <v>0</v>
      </c>
      <c r="AI35" s="87">
        <v>0</v>
      </c>
      <c r="AJ35" s="87">
        <f>SUM(AK35:AS35)</f>
        <v>377</v>
      </c>
      <c r="AK35" s="87">
        <v>0</v>
      </c>
      <c r="AL35" s="87">
        <v>0</v>
      </c>
      <c r="AM35" s="87">
        <v>377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52</v>
      </c>
      <c r="B36" s="96" t="s">
        <v>318</v>
      </c>
      <c r="C36" s="85" t="s">
        <v>319</v>
      </c>
      <c r="D36" s="87">
        <f>SUM(E36,+H36,+K36)</f>
        <v>5761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5761</v>
      </c>
      <c r="L36" s="87">
        <v>2238</v>
      </c>
      <c r="M36" s="87">
        <v>3523</v>
      </c>
      <c r="N36" s="87">
        <f>SUM(O36,+V36,+AC36)</f>
        <v>5761</v>
      </c>
      <c r="O36" s="87">
        <f>SUM(P36:U36)</f>
        <v>2238</v>
      </c>
      <c r="P36" s="87">
        <v>2238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3523</v>
      </c>
      <c r="W36" s="87">
        <v>3523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10</v>
      </c>
      <c r="AG36" s="87">
        <v>10</v>
      </c>
      <c r="AH36" s="87">
        <v>0</v>
      </c>
      <c r="AI36" s="87">
        <v>0</v>
      </c>
      <c r="AJ36" s="87">
        <f>SUM(AK36:AS36)</f>
        <v>47</v>
      </c>
      <c r="AK36" s="87">
        <v>47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10</v>
      </c>
      <c r="AU36" s="87">
        <v>10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52</v>
      </c>
      <c r="B37" s="96" t="s">
        <v>320</v>
      </c>
      <c r="C37" s="85" t="s">
        <v>321</v>
      </c>
      <c r="D37" s="87">
        <f>SUM(E37,+H37,+K37)</f>
        <v>6092</v>
      </c>
      <c r="E37" s="87">
        <f>SUM(F37:G37)</f>
        <v>0</v>
      </c>
      <c r="F37" s="87">
        <v>0</v>
      </c>
      <c r="G37" s="87">
        <v>0</v>
      </c>
      <c r="H37" s="87">
        <f>SUM(I37:J37)</f>
        <v>0</v>
      </c>
      <c r="I37" s="87">
        <v>0</v>
      </c>
      <c r="J37" s="87">
        <v>0</v>
      </c>
      <c r="K37" s="87">
        <f>SUM(L37:M37)</f>
        <v>6092</v>
      </c>
      <c r="L37" s="87">
        <v>1227</v>
      </c>
      <c r="M37" s="87">
        <v>4865</v>
      </c>
      <c r="N37" s="87">
        <f>SUM(O37,+V37,+AC37)</f>
        <v>6092</v>
      </c>
      <c r="O37" s="87">
        <f>SUM(P37:U37)</f>
        <v>1227</v>
      </c>
      <c r="P37" s="87">
        <v>1227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4865</v>
      </c>
      <c r="W37" s="87">
        <v>4865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10</v>
      </c>
      <c r="AG37" s="87">
        <v>10</v>
      </c>
      <c r="AH37" s="87">
        <v>0</v>
      </c>
      <c r="AI37" s="87">
        <v>0</v>
      </c>
      <c r="AJ37" s="87">
        <f>SUM(AK37:AS37)</f>
        <v>10</v>
      </c>
      <c r="AK37" s="87">
        <v>0</v>
      </c>
      <c r="AL37" s="87">
        <v>0</v>
      </c>
      <c r="AM37" s="87">
        <v>10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1</v>
      </c>
      <c r="AU37" s="87">
        <v>0</v>
      </c>
      <c r="AV37" s="87">
        <v>0</v>
      </c>
      <c r="AW37" s="87">
        <v>1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52</v>
      </c>
      <c r="B38" s="96" t="s">
        <v>322</v>
      </c>
      <c r="C38" s="85" t="s">
        <v>323</v>
      </c>
      <c r="D38" s="87">
        <f>SUM(E38,+H38,+K38)</f>
        <v>3541</v>
      </c>
      <c r="E38" s="87">
        <f>SUM(F38:G38)</f>
        <v>0</v>
      </c>
      <c r="F38" s="87">
        <v>0</v>
      </c>
      <c r="G38" s="87">
        <v>0</v>
      </c>
      <c r="H38" s="87">
        <f>SUM(I38:J38)</f>
        <v>0</v>
      </c>
      <c r="I38" s="87">
        <v>0</v>
      </c>
      <c r="J38" s="87">
        <v>0</v>
      </c>
      <c r="K38" s="87">
        <f>SUM(L38:M38)</f>
        <v>3541</v>
      </c>
      <c r="L38" s="87">
        <v>862</v>
      </c>
      <c r="M38" s="87">
        <v>2679</v>
      </c>
      <c r="N38" s="87">
        <f>SUM(O38,+V38,+AC38)</f>
        <v>3541</v>
      </c>
      <c r="O38" s="87">
        <f>SUM(P38:U38)</f>
        <v>862</v>
      </c>
      <c r="P38" s="87">
        <v>862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2679</v>
      </c>
      <c r="W38" s="87">
        <v>2679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56</v>
      </c>
      <c r="AG38" s="87">
        <v>56</v>
      </c>
      <c r="AH38" s="87">
        <v>0</v>
      </c>
      <c r="AI38" s="87">
        <v>0</v>
      </c>
      <c r="AJ38" s="87">
        <f>SUM(AK38:AS38)</f>
        <v>56</v>
      </c>
      <c r="AK38" s="87">
        <v>0</v>
      </c>
      <c r="AL38" s="87">
        <v>0</v>
      </c>
      <c r="AM38" s="87">
        <v>56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74</v>
      </c>
      <c r="BA38" s="87">
        <v>74</v>
      </c>
      <c r="BB38" s="87">
        <v>0</v>
      </c>
      <c r="BC38" s="87">
        <v>0</v>
      </c>
    </row>
    <row r="39" spans="1:55" ht="13.5" customHeight="1">
      <c r="A39" s="98" t="s">
        <v>52</v>
      </c>
      <c r="B39" s="96" t="s">
        <v>324</v>
      </c>
      <c r="C39" s="85" t="s">
        <v>325</v>
      </c>
      <c r="D39" s="87">
        <f>SUM(E39,+H39,+K39)</f>
        <v>3089</v>
      </c>
      <c r="E39" s="87">
        <f>SUM(F39:G39)</f>
        <v>0</v>
      </c>
      <c r="F39" s="87">
        <v>0</v>
      </c>
      <c r="G39" s="87">
        <v>0</v>
      </c>
      <c r="H39" s="87">
        <f>SUM(I39:J39)</f>
        <v>0</v>
      </c>
      <c r="I39" s="87">
        <v>0</v>
      </c>
      <c r="J39" s="87">
        <v>0</v>
      </c>
      <c r="K39" s="87">
        <f>SUM(L39:M39)</f>
        <v>3089</v>
      </c>
      <c r="L39" s="87">
        <v>1157</v>
      </c>
      <c r="M39" s="87">
        <v>1932</v>
      </c>
      <c r="N39" s="87">
        <f>SUM(O39,+V39,+AC39)</f>
        <v>3089</v>
      </c>
      <c r="O39" s="87">
        <f>SUM(P39:U39)</f>
        <v>1157</v>
      </c>
      <c r="P39" s="87">
        <v>1157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1932</v>
      </c>
      <c r="W39" s="87">
        <v>1932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65</v>
      </c>
      <c r="AG39" s="87">
        <v>65</v>
      </c>
      <c r="AH39" s="87">
        <v>0</v>
      </c>
      <c r="AI39" s="87">
        <v>0</v>
      </c>
      <c r="AJ39" s="87">
        <f>SUM(AK39:AS39)</f>
        <v>65</v>
      </c>
      <c r="AK39" s="87">
        <v>0</v>
      </c>
      <c r="AL39" s="87">
        <v>0</v>
      </c>
      <c r="AM39" s="87">
        <v>65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128</v>
      </c>
      <c r="BA39" s="87">
        <v>128</v>
      </c>
      <c r="BB39" s="87">
        <v>0</v>
      </c>
      <c r="BC39" s="87">
        <v>0</v>
      </c>
    </row>
    <row r="40" spans="1:55" ht="13.5" customHeight="1">
      <c r="A40" s="98" t="s">
        <v>52</v>
      </c>
      <c r="B40" s="96" t="s">
        <v>326</v>
      </c>
      <c r="C40" s="85" t="s">
        <v>327</v>
      </c>
      <c r="D40" s="87">
        <f>SUM(E40,+H40,+K40)</f>
        <v>1220</v>
      </c>
      <c r="E40" s="87">
        <f>SUM(F40:G40)</f>
        <v>0</v>
      </c>
      <c r="F40" s="87">
        <v>0</v>
      </c>
      <c r="G40" s="87">
        <v>0</v>
      </c>
      <c r="H40" s="87">
        <f>SUM(I40:J40)</f>
        <v>0</v>
      </c>
      <c r="I40" s="87">
        <v>0</v>
      </c>
      <c r="J40" s="87">
        <v>0</v>
      </c>
      <c r="K40" s="87">
        <f>SUM(L40:M40)</f>
        <v>1220</v>
      </c>
      <c r="L40" s="87">
        <v>484</v>
      </c>
      <c r="M40" s="87">
        <v>736</v>
      </c>
      <c r="N40" s="87">
        <f>SUM(O40,+V40,+AC40)</f>
        <v>1220</v>
      </c>
      <c r="O40" s="87">
        <f>SUM(P40:U40)</f>
        <v>484</v>
      </c>
      <c r="P40" s="87">
        <v>484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736</v>
      </c>
      <c r="W40" s="87">
        <v>736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2</v>
      </c>
      <c r="AG40" s="87">
        <v>2</v>
      </c>
      <c r="AH40" s="87">
        <v>0</v>
      </c>
      <c r="AI40" s="87">
        <v>0</v>
      </c>
      <c r="AJ40" s="87">
        <f>SUM(AK40:AS40)</f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2</v>
      </c>
      <c r="AU40" s="87">
        <v>2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52</v>
      </c>
      <c r="B41" s="96" t="s">
        <v>328</v>
      </c>
      <c r="C41" s="85" t="s">
        <v>329</v>
      </c>
      <c r="D41" s="87">
        <f>SUM(E41,+H41,+K41)</f>
        <v>1265</v>
      </c>
      <c r="E41" s="87">
        <f>SUM(F41:G41)</f>
        <v>0</v>
      </c>
      <c r="F41" s="87">
        <v>0</v>
      </c>
      <c r="G41" s="87">
        <v>0</v>
      </c>
      <c r="H41" s="87">
        <f>SUM(I41:J41)</f>
        <v>0</v>
      </c>
      <c r="I41" s="87">
        <v>0</v>
      </c>
      <c r="J41" s="87">
        <v>0</v>
      </c>
      <c r="K41" s="87">
        <f>SUM(L41:M41)</f>
        <v>1265</v>
      </c>
      <c r="L41" s="87">
        <v>616</v>
      </c>
      <c r="M41" s="87">
        <v>649</v>
      </c>
      <c r="N41" s="87">
        <f>SUM(O41,+V41,+AC41)</f>
        <v>1265</v>
      </c>
      <c r="O41" s="87">
        <f>SUM(P41:U41)</f>
        <v>616</v>
      </c>
      <c r="P41" s="87">
        <v>616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649</v>
      </c>
      <c r="W41" s="87">
        <v>649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17</v>
      </c>
      <c r="AG41" s="87">
        <v>17</v>
      </c>
      <c r="AH41" s="87">
        <v>0</v>
      </c>
      <c r="AI41" s="87">
        <v>0</v>
      </c>
      <c r="AJ41" s="87">
        <f>SUM(AK41:AS41)</f>
        <v>17</v>
      </c>
      <c r="AK41" s="87">
        <v>0</v>
      </c>
      <c r="AL41" s="87">
        <v>0</v>
      </c>
      <c r="AM41" s="87">
        <v>17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52</v>
      </c>
      <c r="B42" s="96" t="s">
        <v>330</v>
      </c>
      <c r="C42" s="85" t="s">
        <v>331</v>
      </c>
      <c r="D42" s="87">
        <f>SUM(E42,+H42,+K42)</f>
        <v>6136</v>
      </c>
      <c r="E42" s="87">
        <f>SUM(F42:G42)</f>
        <v>0</v>
      </c>
      <c r="F42" s="87">
        <v>0</v>
      </c>
      <c r="G42" s="87">
        <v>0</v>
      </c>
      <c r="H42" s="87">
        <f>SUM(I42:J42)</f>
        <v>0</v>
      </c>
      <c r="I42" s="87">
        <v>0</v>
      </c>
      <c r="J42" s="87">
        <v>0</v>
      </c>
      <c r="K42" s="87">
        <f>SUM(L42:M42)</f>
        <v>6136</v>
      </c>
      <c r="L42" s="87">
        <v>3724</v>
      </c>
      <c r="M42" s="87">
        <v>2412</v>
      </c>
      <c r="N42" s="87">
        <f>SUM(O42,+V42,+AC42)</f>
        <v>6136</v>
      </c>
      <c r="O42" s="87">
        <f>SUM(P42:U42)</f>
        <v>3724</v>
      </c>
      <c r="P42" s="87">
        <v>3724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2412</v>
      </c>
      <c r="W42" s="87">
        <v>2412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0</v>
      </c>
      <c r="AD42" s="87">
        <v>0</v>
      </c>
      <c r="AE42" s="87">
        <v>0</v>
      </c>
      <c r="AF42" s="87">
        <f>SUM(AG42:AI42)</f>
        <v>153</v>
      </c>
      <c r="AG42" s="87">
        <v>153</v>
      </c>
      <c r="AH42" s="87">
        <v>0</v>
      </c>
      <c r="AI42" s="87">
        <v>0</v>
      </c>
      <c r="AJ42" s="87">
        <f>SUM(AK42:AS42)</f>
        <v>153</v>
      </c>
      <c r="AK42" s="87">
        <v>0</v>
      </c>
      <c r="AL42" s="87">
        <v>0</v>
      </c>
      <c r="AM42" s="87">
        <v>153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 t="s">
        <v>52</v>
      </c>
      <c r="B43" s="96" t="s">
        <v>332</v>
      </c>
      <c r="C43" s="85" t="s">
        <v>333</v>
      </c>
      <c r="D43" s="87">
        <f>SUM(E43,+H43,+K43)</f>
        <v>6187</v>
      </c>
      <c r="E43" s="87">
        <f>SUM(F43:G43)</f>
        <v>0</v>
      </c>
      <c r="F43" s="87">
        <v>0</v>
      </c>
      <c r="G43" s="87">
        <v>0</v>
      </c>
      <c r="H43" s="87">
        <f>SUM(I43:J43)</f>
        <v>0</v>
      </c>
      <c r="I43" s="87">
        <v>0</v>
      </c>
      <c r="J43" s="87">
        <v>0</v>
      </c>
      <c r="K43" s="87">
        <f>SUM(L43:M43)</f>
        <v>6187</v>
      </c>
      <c r="L43" s="87">
        <v>2020</v>
      </c>
      <c r="M43" s="87">
        <v>4167</v>
      </c>
      <c r="N43" s="87">
        <f>SUM(O43,+V43,+AC43)</f>
        <v>6187</v>
      </c>
      <c r="O43" s="87">
        <f>SUM(P43:U43)</f>
        <v>2020</v>
      </c>
      <c r="P43" s="87">
        <v>2020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>SUM(W43:AB43)</f>
        <v>4167</v>
      </c>
      <c r="W43" s="87">
        <v>4167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>SUM(AD43:AE43)</f>
        <v>0</v>
      </c>
      <c r="AD43" s="87">
        <v>0</v>
      </c>
      <c r="AE43" s="87">
        <v>0</v>
      </c>
      <c r="AF43" s="87">
        <f>SUM(AG43:AI43)</f>
        <v>10</v>
      </c>
      <c r="AG43" s="87">
        <v>10</v>
      </c>
      <c r="AH43" s="87">
        <v>0</v>
      </c>
      <c r="AI43" s="87">
        <v>0</v>
      </c>
      <c r="AJ43" s="87">
        <f>SUM(AK43:AS43)</f>
        <v>10</v>
      </c>
      <c r="AK43" s="87">
        <v>0</v>
      </c>
      <c r="AL43" s="87">
        <v>0</v>
      </c>
      <c r="AM43" s="87">
        <v>10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>SUM(AU43:AY43)</f>
        <v>1</v>
      </c>
      <c r="AU43" s="87">
        <v>0</v>
      </c>
      <c r="AV43" s="87">
        <v>0</v>
      </c>
      <c r="AW43" s="87">
        <v>1</v>
      </c>
      <c r="AX43" s="87">
        <v>0</v>
      </c>
      <c r="AY43" s="87">
        <v>0</v>
      </c>
      <c r="AZ43" s="87">
        <f>SUM(BA43:BC43)</f>
        <v>0</v>
      </c>
      <c r="BA43" s="87">
        <v>0</v>
      </c>
      <c r="BB43" s="87">
        <v>0</v>
      </c>
      <c r="BC43" s="87">
        <v>0</v>
      </c>
    </row>
    <row r="44" spans="1:55" ht="13.5" customHeight="1">
      <c r="A44" s="98" t="s">
        <v>52</v>
      </c>
      <c r="B44" s="96" t="s">
        <v>334</v>
      </c>
      <c r="C44" s="85" t="s">
        <v>335</v>
      </c>
      <c r="D44" s="87">
        <f>SUM(E44,+H44,+K44)</f>
        <v>3551</v>
      </c>
      <c r="E44" s="87">
        <f>SUM(F44:G44)</f>
        <v>0</v>
      </c>
      <c r="F44" s="87">
        <v>0</v>
      </c>
      <c r="G44" s="87">
        <v>0</v>
      </c>
      <c r="H44" s="87">
        <f>SUM(I44:J44)</f>
        <v>0</v>
      </c>
      <c r="I44" s="87">
        <v>0</v>
      </c>
      <c r="J44" s="87">
        <v>0</v>
      </c>
      <c r="K44" s="87">
        <f>SUM(L44:M44)</f>
        <v>3551</v>
      </c>
      <c r="L44" s="87">
        <v>1774</v>
      </c>
      <c r="M44" s="87">
        <v>1777</v>
      </c>
      <c r="N44" s="87">
        <f>SUM(O44,+V44,+AC44)</f>
        <v>3551</v>
      </c>
      <c r="O44" s="87">
        <f>SUM(P44:U44)</f>
        <v>1774</v>
      </c>
      <c r="P44" s="87">
        <v>1774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>SUM(W44:AB44)</f>
        <v>1777</v>
      </c>
      <c r="W44" s="87">
        <v>1777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>SUM(AD44:AE44)</f>
        <v>0</v>
      </c>
      <c r="AD44" s="87">
        <v>0</v>
      </c>
      <c r="AE44" s="87">
        <v>0</v>
      </c>
      <c r="AF44" s="87">
        <f>SUM(AG44:AI44)</f>
        <v>88</v>
      </c>
      <c r="AG44" s="87">
        <v>88</v>
      </c>
      <c r="AH44" s="87">
        <v>0</v>
      </c>
      <c r="AI44" s="87">
        <v>0</v>
      </c>
      <c r="AJ44" s="87">
        <f>SUM(AK44:AS44)</f>
        <v>88</v>
      </c>
      <c r="AK44" s="87">
        <v>0</v>
      </c>
      <c r="AL44" s="87">
        <v>0</v>
      </c>
      <c r="AM44" s="87">
        <v>88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>SUM(AU44:AY44)</f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>SUM(BA44:BC44)</f>
        <v>0</v>
      </c>
      <c r="BA44" s="87">
        <v>0</v>
      </c>
      <c r="BB44" s="87">
        <v>0</v>
      </c>
      <c r="BC44" s="87">
        <v>0</v>
      </c>
    </row>
    <row r="45" spans="1:55" ht="13.5" customHeight="1">
      <c r="A45" s="98" t="s">
        <v>52</v>
      </c>
      <c r="B45" s="96" t="s">
        <v>336</v>
      </c>
      <c r="C45" s="85" t="s">
        <v>337</v>
      </c>
      <c r="D45" s="87">
        <f>SUM(E45,+H45,+K45)</f>
        <v>10862</v>
      </c>
      <c r="E45" s="87">
        <f>SUM(F45:G45)</f>
        <v>0</v>
      </c>
      <c r="F45" s="87">
        <v>0</v>
      </c>
      <c r="G45" s="87">
        <v>0</v>
      </c>
      <c r="H45" s="87">
        <f>SUM(I45:J45)</f>
        <v>0</v>
      </c>
      <c r="I45" s="87">
        <v>0</v>
      </c>
      <c r="J45" s="87">
        <v>0</v>
      </c>
      <c r="K45" s="87">
        <f>SUM(L45:M45)</f>
        <v>10862</v>
      </c>
      <c r="L45" s="87">
        <v>3980</v>
      </c>
      <c r="M45" s="87">
        <v>6882</v>
      </c>
      <c r="N45" s="87">
        <f>SUM(O45,+V45,+AC45)</f>
        <v>10862</v>
      </c>
      <c r="O45" s="87">
        <f>SUM(P45:U45)</f>
        <v>3980</v>
      </c>
      <c r="P45" s="87">
        <v>3980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>SUM(W45:AB45)</f>
        <v>6882</v>
      </c>
      <c r="W45" s="87">
        <v>6882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>SUM(AD45:AE45)</f>
        <v>0</v>
      </c>
      <c r="AD45" s="87">
        <v>0</v>
      </c>
      <c r="AE45" s="87">
        <v>0</v>
      </c>
      <c r="AF45" s="87">
        <f>SUM(AG45:AI45)</f>
        <v>281</v>
      </c>
      <c r="AG45" s="87">
        <v>281</v>
      </c>
      <c r="AH45" s="87">
        <v>0</v>
      </c>
      <c r="AI45" s="87">
        <v>0</v>
      </c>
      <c r="AJ45" s="87">
        <f>SUM(AK45:AS45)</f>
        <v>281</v>
      </c>
      <c r="AK45" s="87">
        <v>0</v>
      </c>
      <c r="AL45" s="87">
        <v>0</v>
      </c>
      <c r="AM45" s="87">
        <v>196</v>
      </c>
      <c r="AN45" s="87">
        <v>0</v>
      </c>
      <c r="AO45" s="87">
        <v>0</v>
      </c>
      <c r="AP45" s="87">
        <v>0</v>
      </c>
      <c r="AQ45" s="87">
        <v>83</v>
      </c>
      <c r="AR45" s="87">
        <v>0</v>
      </c>
      <c r="AS45" s="87">
        <v>2</v>
      </c>
      <c r="AT45" s="87">
        <f>SUM(AU45:AY45)</f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>SUM(BA45:BC45)</f>
        <v>0</v>
      </c>
      <c r="BA45" s="87">
        <v>0</v>
      </c>
      <c r="BB45" s="87">
        <v>0</v>
      </c>
      <c r="BC45" s="87">
        <v>0</v>
      </c>
    </row>
    <row r="46" spans="1:55" ht="13.5" customHeight="1">
      <c r="A46" s="98" t="s">
        <v>52</v>
      </c>
      <c r="B46" s="96" t="s">
        <v>338</v>
      </c>
      <c r="C46" s="85" t="s">
        <v>339</v>
      </c>
      <c r="D46" s="87">
        <f>SUM(E46,+H46,+K46)</f>
        <v>7576</v>
      </c>
      <c r="E46" s="87">
        <f>SUM(F46:G46)</f>
        <v>0</v>
      </c>
      <c r="F46" s="87">
        <v>0</v>
      </c>
      <c r="G46" s="87">
        <v>0</v>
      </c>
      <c r="H46" s="87">
        <f>SUM(I46:J46)</f>
        <v>0</v>
      </c>
      <c r="I46" s="87">
        <v>0</v>
      </c>
      <c r="J46" s="87">
        <v>0</v>
      </c>
      <c r="K46" s="87">
        <f>SUM(L46:M46)</f>
        <v>7576</v>
      </c>
      <c r="L46" s="87">
        <v>2324</v>
      </c>
      <c r="M46" s="87">
        <v>5252</v>
      </c>
      <c r="N46" s="87">
        <f>SUM(O46,+V46,+AC46)</f>
        <v>7576</v>
      </c>
      <c r="O46" s="87">
        <f>SUM(P46:U46)</f>
        <v>2324</v>
      </c>
      <c r="P46" s="87">
        <v>2324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>SUM(W46:AB46)</f>
        <v>5252</v>
      </c>
      <c r="W46" s="87">
        <v>5252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>SUM(AD46:AE46)</f>
        <v>0</v>
      </c>
      <c r="AD46" s="87">
        <v>0</v>
      </c>
      <c r="AE46" s="87">
        <v>0</v>
      </c>
      <c r="AF46" s="87">
        <f>SUM(AG46:AI46)</f>
        <v>196</v>
      </c>
      <c r="AG46" s="87">
        <v>196</v>
      </c>
      <c r="AH46" s="87">
        <v>0</v>
      </c>
      <c r="AI46" s="87">
        <v>0</v>
      </c>
      <c r="AJ46" s="87">
        <f>SUM(AK46:AS46)</f>
        <v>196</v>
      </c>
      <c r="AK46" s="87">
        <v>0</v>
      </c>
      <c r="AL46" s="87">
        <v>0</v>
      </c>
      <c r="AM46" s="87">
        <v>7</v>
      </c>
      <c r="AN46" s="87">
        <v>0</v>
      </c>
      <c r="AO46" s="87">
        <v>0</v>
      </c>
      <c r="AP46" s="87">
        <v>0</v>
      </c>
      <c r="AQ46" s="87">
        <v>183</v>
      </c>
      <c r="AR46" s="87">
        <v>0</v>
      </c>
      <c r="AS46" s="87">
        <v>6</v>
      </c>
      <c r="AT46" s="87">
        <f>SUM(AU46:AY46)</f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>SUM(BA46:BC46)</f>
        <v>0</v>
      </c>
      <c r="BA46" s="87">
        <v>0</v>
      </c>
      <c r="BB46" s="87">
        <v>0</v>
      </c>
      <c r="BC46" s="87">
        <v>0</v>
      </c>
    </row>
    <row r="47" spans="1:55" ht="13.5" customHeight="1">
      <c r="A47" s="98" t="s">
        <v>52</v>
      </c>
      <c r="B47" s="96" t="s">
        <v>340</v>
      </c>
      <c r="C47" s="85" t="s">
        <v>341</v>
      </c>
      <c r="D47" s="87">
        <f>SUM(E47,+H47,+K47)</f>
        <v>766</v>
      </c>
      <c r="E47" s="87">
        <f>SUM(F47:G47)</f>
        <v>0</v>
      </c>
      <c r="F47" s="87">
        <v>0</v>
      </c>
      <c r="G47" s="87">
        <v>0</v>
      </c>
      <c r="H47" s="87">
        <f>SUM(I47:J47)</f>
        <v>0</v>
      </c>
      <c r="I47" s="87">
        <v>0</v>
      </c>
      <c r="J47" s="87">
        <v>0</v>
      </c>
      <c r="K47" s="87">
        <f>SUM(L47:M47)</f>
        <v>766</v>
      </c>
      <c r="L47" s="87">
        <v>224</v>
      </c>
      <c r="M47" s="87">
        <v>542</v>
      </c>
      <c r="N47" s="87">
        <f>SUM(O47,+V47,+AC47)</f>
        <v>766</v>
      </c>
      <c r="O47" s="87">
        <f>SUM(P47:U47)</f>
        <v>224</v>
      </c>
      <c r="P47" s="87">
        <v>224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>SUM(W47:AB47)</f>
        <v>542</v>
      </c>
      <c r="W47" s="87">
        <v>542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>SUM(AD47:AE47)</f>
        <v>0</v>
      </c>
      <c r="AD47" s="87">
        <v>0</v>
      </c>
      <c r="AE47" s="87">
        <v>0</v>
      </c>
      <c r="AF47" s="87">
        <f>SUM(AG47:AI47)</f>
        <v>1</v>
      </c>
      <c r="AG47" s="87">
        <v>1</v>
      </c>
      <c r="AH47" s="87">
        <v>0</v>
      </c>
      <c r="AI47" s="87">
        <v>0</v>
      </c>
      <c r="AJ47" s="87">
        <f>SUM(AK47:AS47)</f>
        <v>1</v>
      </c>
      <c r="AK47" s="87">
        <v>0</v>
      </c>
      <c r="AL47" s="87">
        <v>0</v>
      </c>
      <c r="AM47" s="87">
        <v>1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>SUM(AU47:AY47)</f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>SUM(BA47:BC47)</f>
        <v>0</v>
      </c>
      <c r="BA47" s="87">
        <v>0</v>
      </c>
      <c r="BB47" s="87">
        <v>0</v>
      </c>
      <c r="BC47" s="87">
        <v>0</v>
      </c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47">
    <sortCondition ref="A8:A47"/>
    <sortCondition ref="B8:B47"/>
    <sortCondition ref="C8:C4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46" man="1"/>
    <brk id="31" min="1" max="46" man="1"/>
    <brk id="45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02000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02201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02202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02203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02204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02205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02206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02207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02208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02209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02210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02301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02303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02304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02307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02321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02323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02343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02361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02362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02367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02381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02384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02387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02401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02402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02405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02406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02408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02411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02412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02423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02424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02425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02426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02441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02442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02443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02445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02446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02450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2024-02-07T02:35:54Z</dcterms:modified>
</cp:coreProperties>
</file>