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7沖縄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市町村分担金内訳!$A$6:$DU$16</definedName>
    <definedName name="_xlnm._FilterDatabase" localSheetId="4" hidden="1">組合分担金内訳!$A$6:$BE$47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'廃棄物事業経費（市町村）'!$A$6:$DJ$47</definedName>
    <definedName name="_xlnm._FilterDatabase" localSheetId="1" hidden="1">'廃棄物事業経費（組合）'!$A$6:$DJ$16</definedName>
    <definedName name="_xlnm.Print_Area" localSheetId="6">経費集計!$A$1:$M$33</definedName>
    <definedName name="_xlnm.Print_Area" localSheetId="5">市町村分担金内訳!$2:$17</definedName>
    <definedName name="_xlnm.Print_Area" localSheetId="4">組合分担金内訳!$2:$48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'廃棄物事業経費（市町村）'!$2:$48</definedName>
    <definedName name="_xlnm.Print_Area" localSheetId="1">'廃棄物事業経費（組合）'!$2:$17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D8" i="6"/>
  <c r="D9" i="6"/>
  <c r="D10" i="6"/>
  <c r="D11" i="6"/>
  <c r="D12" i="6"/>
  <c r="D13" i="6"/>
  <c r="D14" i="6"/>
  <c r="D15" i="6"/>
  <c r="D16" i="6"/>
  <c r="D1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I11" i="5"/>
  <c r="I17" i="5"/>
  <c r="I23" i="5"/>
  <c r="I29" i="5"/>
  <c r="I35" i="5"/>
  <c r="I41" i="5"/>
  <c r="I47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I36" i="5" s="1"/>
  <c r="H37" i="5"/>
  <c r="H38" i="5"/>
  <c r="H39" i="5"/>
  <c r="H40" i="5"/>
  <c r="H41" i="5"/>
  <c r="H42" i="5"/>
  <c r="I42" i="5" s="1"/>
  <c r="H43" i="5"/>
  <c r="H44" i="5"/>
  <c r="H45" i="5"/>
  <c r="H46" i="5"/>
  <c r="H47" i="5"/>
  <c r="H48" i="5"/>
  <c r="I48" i="5" s="1"/>
  <c r="G8" i="5"/>
  <c r="I8" i="5" s="1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I28" i="5" s="1"/>
  <c r="G29" i="5"/>
  <c r="G30" i="5"/>
  <c r="G31" i="5"/>
  <c r="I31" i="5" s="1"/>
  <c r="G32" i="5"/>
  <c r="I32" i="5" s="1"/>
  <c r="G33" i="5"/>
  <c r="I33" i="5" s="1"/>
  <c r="G34" i="5"/>
  <c r="I34" i="5" s="1"/>
  <c r="G35" i="5"/>
  <c r="G36" i="5"/>
  <c r="G37" i="5"/>
  <c r="I37" i="5" s="1"/>
  <c r="G38" i="5"/>
  <c r="I38" i="5" s="1"/>
  <c r="G39" i="5"/>
  <c r="I39" i="5" s="1"/>
  <c r="G40" i="5"/>
  <c r="I40" i="5" s="1"/>
  <c r="G41" i="5"/>
  <c r="G42" i="5"/>
  <c r="G43" i="5"/>
  <c r="I43" i="5" s="1"/>
  <c r="G44" i="5"/>
  <c r="I44" i="5" s="1"/>
  <c r="G45" i="5"/>
  <c r="I45" i="5" s="1"/>
  <c r="G46" i="5"/>
  <c r="I46" i="5" s="1"/>
  <c r="G47" i="5"/>
  <c r="G48" i="5"/>
  <c r="F8" i="5"/>
  <c r="F14" i="5"/>
  <c r="F20" i="5"/>
  <c r="F26" i="5"/>
  <c r="F32" i="5"/>
  <c r="F38" i="5"/>
  <c r="F44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F33" i="5" s="1"/>
  <c r="E34" i="5"/>
  <c r="E35" i="5"/>
  <c r="E36" i="5"/>
  <c r="E37" i="5"/>
  <c r="E38" i="5"/>
  <c r="E39" i="5"/>
  <c r="F39" i="5" s="1"/>
  <c r="E40" i="5"/>
  <c r="E41" i="5"/>
  <c r="E42" i="5"/>
  <c r="E43" i="5"/>
  <c r="E44" i="5"/>
  <c r="E45" i="5"/>
  <c r="F45" i="5" s="1"/>
  <c r="E46" i="5"/>
  <c r="E47" i="5"/>
  <c r="E48" i="5"/>
  <c r="D8" i="5"/>
  <c r="D9" i="5"/>
  <c r="D10" i="5"/>
  <c r="F10" i="5" s="1"/>
  <c r="D11" i="5"/>
  <c r="F11" i="5" s="1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F31" i="5" s="1"/>
  <c r="D32" i="5"/>
  <c r="D33" i="5"/>
  <c r="D34" i="5"/>
  <c r="F34" i="5" s="1"/>
  <c r="D35" i="5"/>
  <c r="F35" i="5" s="1"/>
  <c r="D36" i="5"/>
  <c r="F36" i="5" s="1"/>
  <c r="D37" i="5"/>
  <c r="F37" i="5" s="1"/>
  <c r="D38" i="5"/>
  <c r="D39" i="5"/>
  <c r="D40" i="5"/>
  <c r="F40" i="5" s="1"/>
  <c r="D41" i="5"/>
  <c r="F41" i="5" s="1"/>
  <c r="D42" i="5"/>
  <c r="F42" i="5" s="1"/>
  <c r="D43" i="5"/>
  <c r="F43" i="5" s="1"/>
  <c r="D44" i="5"/>
  <c r="D45" i="5"/>
  <c r="D46" i="5"/>
  <c r="F46" i="5" s="1"/>
  <c r="D47" i="5"/>
  <c r="F47" i="5" s="1"/>
  <c r="D48" i="5"/>
  <c r="F4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A11" i="4"/>
  <c r="CA35" i="4"/>
  <c r="CA41" i="4"/>
  <c r="CA4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V20" i="4"/>
  <c r="BV26" i="4"/>
  <c r="BV32" i="4"/>
  <c r="BV5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Q11" i="4"/>
  <c r="BQ17" i="4"/>
  <c r="BQ29" i="4"/>
  <c r="BQ41" i="4"/>
  <c r="BQ47" i="4"/>
  <c r="BQ5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11" i="4"/>
  <c r="BI17" i="4"/>
  <c r="BI47" i="4"/>
  <c r="BI53" i="4"/>
  <c r="BG2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T8" i="4"/>
  <c r="AT9" i="4"/>
  <c r="AT10" i="4"/>
  <c r="AT11" i="4"/>
  <c r="AN11" i="4" s="1"/>
  <c r="BG11" i="4" s="1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N23" i="4" s="1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T34" i="4"/>
  <c r="AT35" i="4"/>
  <c r="AN35" i="4" s="1"/>
  <c r="AT36" i="4"/>
  <c r="AT37" i="4"/>
  <c r="AT38" i="4"/>
  <c r="AT39" i="4"/>
  <c r="AT40" i="4"/>
  <c r="AT41" i="4"/>
  <c r="AN41" i="4" s="1"/>
  <c r="BG41" i="4" s="1"/>
  <c r="AT42" i="4"/>
  <c r="AT43" i="4"/>
  <c r="AT44" i="4"/>
  <c r="AT45" i="4"/>
  <c r="AT46" i="4"/>
  <c r="AT47" i="4"/>
  <c r="AN47" i="4" s="1"/>
  <c r="BG47" i="4" s="1"/>
  <c r="AT48" i="4"/>
  <c r="AT49" i="4"/>
  <c r="AT50" i="4"/>
  <c r="AT51" i="4"/>
  <c r="AT52" i="4"/>
  <c r="AT53" i="4"/>
  <c r="AN53" i="4" s="1"/>
  <c r="BG53" i="4" s="1"/>
  <c r="AT54" i="4"/>
  <c r="AT55" i="4"/>
  <c r="AT56" i="4"/>
  <c r="AT57" i="4"/>
  <c r="AT58" i="4"/>
  <c r="AO8" i="4"/>
  <c r="AN8" i="4" s="1"/>
  <c r="BG8" i="4" s="1"/>
  <c r="AO9" i="4"/>
  <c r="AO10" i="4"/>
  <c r="AO11" i="4"/>
  <c r="AO12" i="4"/>
  <c r="AO13" i="4"/>
  <c r="AO14" i="4"/>
  <c r="AN14" i="4" s="1"/>
  <c r="BG14" i="4" s="1"/>
  <c r="AO15" i="4"/>
  <c r="AO16" i="4"/>
  <c r="AO17" i="4"/>
  <c r="AO18" i="4"/>
  <c r="AO19" i="4"/>
  <c r="AO20" i="4"/>
  <c r="AN20" i="4" s="1"/>
  <c r="BG20" i="4" s="1"/>
  <c r="AO21" i="4"/>
  <c r="AO22" i="4"/>
  <c r="AO23" i="4"/>
  <c r="AO24" i="4"/>
  <c r="AO25" i="4"/>
  <c r="AO26" i="4"/>
  <c r="AN26" i="4" s="1"/>
  <c r="BG26" i="4" s="1"/>
  <c r="AO27" i="4"/>
  <c r="AO28" i="4"/>
  <c r="AO29" i="4"/>
  <c r="AO30" i="4"/>
  <c r="AO31" i="4"/>
  <c r="AO32" i="4"/>
  <c r="AN32" i="4" s="1"/>
  <c r="BG32" i="4" s="1"/>
  <c r="AO33" i="4"/>
  <c r="AO34" i="4"/>
  <c r="AO35" i="4"/>
  <c r="AO36" i="4"/>
  <c r="AO37" i="4"/>
  <c r="AO38" i="4"/>
  <c r="AN38" i="4" s="1"/>
  <c r="BG38" i="4" s="1"/>
  <c r="AO39" i="4"/>
  <c r="AO40" i="4"/>
  <c r="AO41" i="4"/>
  <c r="AO42" i="4"/>
  <c r="AO43" i="4"/>
  <c r="AO44" i="4"/>
  <c r="AN44" i="4" s="1"/>
  <c r="BG44" i="4" s="1"/>
  <c r="AO45" i="4"/>
  <c r="AO46" i="4"/>
  <c r="AO47" i="4"/>
  <c r="AO48" i="4"/>
  <c r="AO49" i="4"/>
  <c r="AO50" i="4"/>
  <c r="AN50" i="4" s="1"/>
  <c r="BG50" i="4" s="1"/>
  <c r="AO51" i="4"/>
  <c r="AN51" i="4" s="1"/>
  <c r="AO52" i="4"/>
  <c r="AO53" i="4"/>
  <c r="AO54" i="4"/>
  <c r="AO55" i="4"/>
  <c r="AO56" i="4"/>
  <c r="AN56" i="4" s="1"/>
  <c r="BG56" i="4" s="1"/>
  <c r="AO57" i="4"/>
  <c r="AN57" i="4" s="1"/>
  <c r="AO58" i="4"/>
  <c r="AN9" i="4"/>
  <c r="AN10" i="4"/>
  <c r="AN12" i="4"/>
  <c r="AN13" i="4"/>
  <c r="AN15" i="4"/>
  <c r="AN16" i="4"/>
  <c r="AN18" i="4"/>
  <c r="BG18" i="4" s="1"/>
  <c r="AN19" i="4"/>
  <c r="AN21" i="4"/>
  <c r="AN22" i="4"/>
  <c r="AN24" i="4"/>
  <c r="AN25" i="4"/>
  <c r="BG25" i="4" s="1"/>
  <c r="AN27" i="4"/>
  <c r="AN28" i="4"/>
  <c r="AN30" i="4"/>
  <c r="BG30" i="4" s="1"/>
  <c r="AN31" i="4"/>
  <c r="AN33" i="4"/>
  <c r="AN34" i="4"/>
  <c r="AN36" i="4"/>
  <c r="AN37" i="4"/>
  <c r="AN39" i="4"/>
  <c r="AN40" i="4"/>
  <c r="AN42" i="4"/>
  <c r="BG42" i="4" s="1"/>
  <c r="AN43" i="4"/>
  <c r="AN45" i="4"/>
  <c r="AN46" i="4"/>
  <c r="AN48" i="4"/>
  <c r="AN49" i="4"/>
  <c r="AN52" i="4"/>
  <c r="AN54" i="4"/>
  <c r="BG54" i="4" s="1"/>
  <c r="AN55" i="4"/>
  <c r="BG55" i="4" s="1"/>
  <c r="AN58" i="4"/>
  <c r="AG8" i="4"/>
  <c r="AG9" i="4"/>
  <c r="AF9" i="4" s="1"/>
  <c r="AG10" i="4"/>
  <c r="AF10" i="4" s="1"/>
  <c r="AG11" i="4"/>
  <c r="AF11" i="4" s="1"/>
  <c r="AG12" i="4"/>
  <c r="AG13" i="4"/>
  <c r="AG14" i="4"/>
  <c r="AG15" i="4"/>
  <c r="AF15" i="4" s="1"/>
  <c r="AG16" i="4"/>
  <c r="AF16" i="4" s="1"/>
  <c r="AG17" i="4"/>
  <c r="AF17" i="4" s="1"/>
  <c r="AG18" i="4"/>
  <c r="AG19" i="4"/>
  <c r="AG20" i="4"/>
  <c r="AG21" i="4"/>
  <c r="AF21" i="4" s="1"/>
  <c r="AG22" i="4"/>
  <c r="AF22" i="4" s="1"/>
  <c r="AG23" i="4"/>
  <c r="AF23" i="4" s="1"/>
  <c r="AG24" i="4"/>
  <c r="AG25" i="4"/>
  <c r="AG26" i="4"/>
  <c r="AG27" i="4"/>
  <c r="AF27" i="4" s="1"/>
  <c r="AG28" i="4"/>
  <c r="AF28" i="4" s="1"/>
  <c r="AG29" i="4"/>
  <c r="AF29" i="4" s="1"/>
  <c r="AG30" i="4"/>
  <c r="AG31" i="4"/>
  <c r="AG32" i="4"/>
  <c r="AG33" i="4"/>
  <c r="AF33" i="4" s="1"/>
  <c r="AG34" i="4"/>
  <c r="AF34" i="4" s="1"/>
  <c r="AG35" i="4"/>
  <c r="BI35" i="4" s="1"/>
  <c r="AG36" i="4"/>
  <c r="AG37" i="4"/>
  <c r="AG38" i="4"/>
  <c r="AG39" i="4"/>
  <c r="AF39" i="4" s="1"/>
  <c r="AG40" i="4"/>
  <c r="AF40" i="4" s="1"/>
  <c r="AG41" i="4"/>
  <c r="AF41" i="4" s="1"/>
  <c r="AG42" i="4"/>
  <c r="AG43" i="4"/>
  <c r="AG44" i="4"/>
  <c r="AG45" i="4"/>
  <c r="AF45" i="4" s="1"/>
  <c r="AG46" i="4"/>
  <c r="AF46" i="4" s="1"/>
  <c r="AG47" i="4"/>
  <c r="AF47" i="4" s="1"/>
  <c r="AG48" i="4"/>
  <c r="AG49" i="4"/>
  <c r="AG50" i="4"/>
  <c r="AG51" i="4"/>
  <c r="AF51" i="4" s="1"/>
  <c r="AG52" i="4"/>
  <c r="AF52" i="4" s="1"/>
  <c r="AG53" i="4"/>
  <c r="AF53" i="4" s="1"/>
  <c r="AG54" i="4"/>
  <c r="AG55" i="4"/>
  <c r="AG56" i="4"/>
  <c r="AG57" i="4"/>
  <c r="AF57" i="4" s="1"/>
  <c r="AG58" i="4"/>
  <c r="AF58" i="4" s="1"/>
  <c r="AF8" i="4"/>
  <c r="AF12" i="4"/>
  <c r="AF13" i="4"/>
  <c r="AF14" i="4"/>
  <c r="AF18" i="4"/>
  <c r="AF19" i="4"/>
  <c r="AF20" i="4"/>
  <c r="AF24" i="4"/>
  <c r="AF25" i="4"/>
  <c r="AF26" i="4"/>
  <c r="AF30" i="4"/>
  <c r="AF31" i="4"/>
  <c r="AF32" i="4"/>
  <c r="AF36" i="4"/>
  <c r="AF37" i="4"/>
  <c r="AF38" i="4"/>
  <c r="AF42" i="4"/>
  <c r="AF43" i="4"/>
  <c r="AF44" i="4"/>
  <c r="AF48" i="4"/>
  <c r="AF49" i="4"/>
  <c r="AF50" i="4"/>
  <c r="AF54" i="4"/>
  <c r="AF55" i="4"/>
  <c r="AF56" i="4"/>
  <c r="W8" i="4"/>
  <c r="W9" i="4"/>
  <c r="CA9" i="4" s="1"/>
  <c r="W10" i="4"/>
  <c r="CA10" i="4" s="1"/>
  <c r="W11" i="4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CA18" i="4" s="1"/>
  <c r="W19" i="4"/>
  <c r="CA19" i="4" s="1"/>
  <c r="W20" i="4"/>
  <c r="W21" i="4"/>
  <c r="CA21" i="4" s="1"/>
  <c r="W22" i="4"/>
  <c r="CA22" i="4" s="1"/>
  <c r="W23" i="4"/>
  <c r="CA23" i="4" s="1"/>
  <c r="W24" i="4"/>
  <c r="CA24" i="4" s="1"/>
  <c r="W25" i="4"/>
  <c r="CA25" i="4" s="1"/>
  <c r="W26" i="4"/>
  <c r="W27" i="4"/>
  <c r="CA27" i="4" s="1"/>
  <c r="W28" i="4"/>
  <c r="CA28" i="4" s="1"/>
  <c r="W29" i="4"/>
  <c r="CA29" i="4" s="1"/>
  <c r="W30" i="4"/>
  <c r="CA30" i="4" s="1"/>
  <c r="W31" i="4"/>
  <c r="CA31" i="4" s="1"/>
  <c r="W32" i="4"/>
  <c r="W33" i="4"/>
  <c r="CA33" i="4" s="1"/>
  <c r="W34" i="4"/>
  <c r="CA34" i="4" s="1"/>
  <c r="W35" i="4"/>
  <c r="W36" i="4"/>
  <c r="CA36" i="4" s="1"/>
  <c r="W37" i="4"/>
  <c r="CA37" i="4" s="1"/>
  <c r="W38" i="4"/>
  <c r="W39" i="4"/>
  <c r="CA39" i="4" s="1"/>
  <c r="W40" i="4"/>
  <c r="CA40" i="4" s="1"/>
  <c r="W41" i="4"/>
  <c r="W42" i="4"/>
  <c r="CA42" i="4" s="1"/>
  <c r="W43" i="4"/>
  <c r="CA43" i="4" s="1"/>
  <c r="W44" i="4"/>
  <c r="W45" i="4"/>
  <c r="CA45" i="4" s="1"/>
  <c r="W46" i="4"/>
  <c r="CA46" i="4" s="1"/>
  <c r="W47" i="4"/>
  <c r="W48" i="4"/>
  <c r="CA48" i="4" s="1"/>
  <c r="W49" i="4"/>
  <c r="CA49" i="4" s="1"/>
  <c r="W50" i="4"/>
  <c r="W51" i="4"/>
  <c r="CA51" i="4" s="1"/>
  <c r="W52" i="4"/>
  <c r="CA52" i="4" s="1"/>
  <c r="W53" i="4"/>
  <c r="CA53" i="4" s="1"/>
  <c r="W54" i="4"/>
  <c r="CA54" i="4" s="1"/>
  <c r="W55" i="4"/>
  <c r="CA55" i="4" s="1"/>
  <c r="W56" i="4"/>
  <c r="W57" i="4"/>
  <c r="CA57" i="4" s="1"/>
  <c r="W58" i="4"/>
  <c r="CA58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R21" i="4"/>
  <c r="BV21" i="4" s="1"/>
  <c r="R22" i="4"/>
  <c r="BV22" i="4" s="1"/>
  <c r="R23" i="4"/>
  <c r="R24" i="4"/>
  <c r="BV24" i="4" s="1"/>
  <c r="R25" i="4"/>
  <c r="BV25" i="4" s="1"/>
  <c r="R26" i="4"/>
  <c r="R27" i="4"/>
  <c r="BV27" i="4" s="1"/>
  <c r="R28" i="4"/>
  <c r="BV28" i="4" s="1"/>
  <c r="R29" i="4"/>
  <c r="R30" i="4"/>
  <c r="BV30" i="4" s="1"/>
  <c r="R31" i="4"/>
  <c r="BV31" i="4" s="1"/>
  <c r="R32" i="4"/>
  <c r="R33" i="4"/>
  <c r="BV33" i="4" s="1"/>
  <c r="R34" i="4"/>
  <c r="BV34" i="4" s="1"/>
  <c r="R35" i="4"/>
  <c r="R36" i="4"/>
  <c r="BV36" i="4" s="1"/>
  <c r="R37" i="4"/>
  <c r="BV37" i="4" s="1"/>
  <c r="R38" i="4"/>
  <c r="BV38" i="4" s="1"/>
  <c r="R39" i="4"/>
  <c r="BV39" i="4" s="1"/>
  <c r="R40" i="4"/>
  <c r="BV40" i="4" s="1"/>
  <c r="R41" i="4"/>
  <c r="R42" i="4"/>
  <c r="BV42" i="4" s="1"/>
  <c r="R43" i="4"/>
  <c r="BV43" i="4" s="1"/>
  <c r="R44" i="4"/>
  <c r="BV44" i="4" s="1"/>
  <c r="R45" i="4"/>
  <c r="BV45" i="4" s="1"/>
  <c r="R46" i="4"/>
  <c r="BV46" i="4" s="1"/>
  <c r="R47" i="4"/>
  <c r="R48" i="4"/>
  <c r="BV48" i="4" s="1"/>
  <c r="R49" i="4"/>
  <c r="BV49" i="4" s="1"/>
  <c r="R50" i="4"/>
  <c r="BV50" i="4" s="1"/>
  <c r="R51" i="4"/>
  <c r="BV51" i="4" s="1"/>
  <c r="R52" i="4"/>
  <c r="BV52" i="4" s="1"/>
  <c r="R53" i="4"/>
  <c r="R54" i="4"/>
  <c r="BV54" i="4" s="1"/>
  <c r="R55" i="4"/>
  <c r="BV55" i="4" s="1"/>
  <c r="R56" i="4"/>
  <c r="R57" i="4"/>
  <c r="BV57" i="4" s="1"/>
  <c r="R58" i="4"/>
  <c r="BV58" i="4" s="1"/>
  <c r="M8" i="4"/>
  <c r="M9" i="4"/>
  <c r="BQ9" i="4" s="1"/>
  <c r="M10" i="4"/>
  <c r="BQ10" i="4" s="1"/>
  <c r="M11" i="4"/>
  <c r="M12" i="4"/>
  <c r="M13" i="4"/>
  <c r="M14" i="4"/>
  <c r="M15" i="4"/>
  <c r="BQ15" i="4" s="1"/>
  <c r="M16" i="4"/>
  <c r="BQ16" i="4" s="1"/>
  <c r="M17" i="4"/>
  <c r="M18" i="4"/>
  <c r="M19" i="4"/>
  <c r="M20" i="4"/>
  <c r="M21" i="4"/>
  <c r="BQ21" i="4" s="1"/>
  <c r="M22" i="4"/>
  <c r="BQ22" i="4" s="1"/>
  <c r="M23" i="4"/>
  <c r="BQ23" i="4" s="1"/>
  <c r="M24" i="4"/>
  <c r="M25" i="4"/>
  <c r="M26" i="4"/>
  <c r="M27" i="4"/>
  <c r="BQ27" i="4" s="1"/>
  <c r="M28" i="4"/>
  <c r="BQ28" i="4" s="1"/>
  <c r="M29" i="4"/>
  <c r="M30" i="4"/>
  <c r="M31" i="4"/>
  <c r="M32" i="4"/>
  <c r="M33" i="4"/>
  <c r="BQ33" i="4" s="1"/>
  <c r="M34" i="4"/>
  <c r="BQ34" i="4" s="1"/>
  <c r="M35" i="4"/>
  <c r="BQ35" i="4" s="1"/>
  <c r="M36" i="4"/>
  <c r="M37" i="4"/>
  <c r="M38" i="4"/>
  <c r="M39" i="4"/>
  <c r="BQ39" i="4" s="1"/>
  <c r="M40" i="4"/>
  <c r="BQ40" i="4" s="1"/>
  <c r="M41" i="4"/>
  <c r="M42" i="4"/>
  <c r="M43" i="4"/>
  <c r="M44" i="4"/>
  <c r="M45" i="4"/>
  <c r="BQ45" i="4" s="1"/>
  <c r="M46" i="4"/>
  <c r="BQ46" i="4" s="1"/>
  <c r="M47" i="4"/>
  <c r="M48" i="4"/>
  <c r="M49" i="4"/>
  <c r="M50" i="4"/>
  <c r="M51" i="4"/>
  <c r="M52" i="4"/>
  <c r="BQ52" i="4" s="1"/>
  <c r="M53" i="4"/>
  <c r="M54" i="4"/>
  <c r="M55" i="4"/>
  <c r="M56" i="4"/>
  <c r="M57" i="4"/>
  <c r="M58" i="4"/>
  <c r="BQ58" i="4" s="1"/>
  <c r="L10" i="4"/>
  <c r="BP10" i="4" s="1"/>
  <c r="L11" i="4"/>
  <c r="L15" i="4"/>
  <c r="L17" i="4"/>
  <c r="L22" i="4"/>
  <c r="BP22" i="4" s="1"/>
  <c r="L23" i="4"/>
  <c r="L27" i="4"/>
  <c r="BP27" i="4" s="1"/>
  <c r="L29" i="4"/>
  <c r="L34" i="4"/>
  <c r="BP34" i="4" s="1"/>
  <c r="L35" i="4"/>
  <c r="L39" i="4"/>
  <c r="L41" i="4"/>
  <c r="L46" i="4"/>
  <c r="BP46" i="4" s="1"/>
  <c r="L47" i="4"/>
  <c r="L51" i="4"/>
  <c r="L53" i="4"/>
  <c r="L58" i="4"/>
  <c r="BP58" i="4" s="1"/>
  <c r="E8" i="4"/>
  <c r="BI8" i="4" s="1"/>
  <c r="E9" i="4"/>
  <c r="E10" i="4"/>
  <c r="E11" i="4"/>
  <c r="E12" i="4"/>
  <c r="E13" i="4"/>
  <c r="E14" i="4"/>
  <c r="BI14" i="4" s="1"/>
  <c r="E15" i="4"/>
  <c r="E16" i="4"/>
  <c r="E17" i="4"/>
  <c r="E18" i="4"/>
  <c r="E19" i="4"/>
  <c r="E20" i="4"/>
  <c r="BI20" i="4" s="1"/>
  <c r="E21" i="4"/>
  <c r="E22" i="4"/>
  <c r="E23" i="4"/>
  <c r="E24" i="4"/>
  <c r="E25" i="4"/>
  <c r="E26" i="4"/>
  <c r="BI26" i="4" s="1"/>
  <c r="E27" i="4"/>
  <c r="E28" i="4"/>
  <c r="E29" i="4"/>
  <c r="BI29" i="4" s="1"/>
  <c r="E30" i="4"/>
  <c r="E31" i="4"/>
  <c r="E32" i="4"/>
  <c r="BI32" i="4" s="1"/>
  <c r="E33" i="4"/>
  <c r="E34" i="4"/>
  <c r="E35" i="4"/>
  <c r="E36" i="4"/>
  <c r="E37" i="4"/>
  <c r="E38" i="4"/>
  <c r="BI38" i="4" s="1"/>
  <c r="E39" i="4"/>
  <c r="E40" i="4"/>
  <c r="E41" i="4"/>
  <c r="BI41" i="4" s="1"/>
  <c r="E42" i="4"/>
  <c r="E43" i="4"/>
  <c r="E44" i="4"/>
  <c r="BI44" i="4" s="1"/>
  <c r="E45" i="4"/>
  <c r="E46" i="4"/>
  <c r="E47" i="4"/>
  <c r="E48" i="4"/>
  <c r="E49" i="4"/>
  <c r="E50" i="4"/>
  <c r="BI50" i="4" s="1"/>
  <c r="E51" i="4"/>
  <c r="E52" i="4"/>
  <c r="E53" i="4"/>
  <c r="E54" i="4"/>
  <c r="E55" i="4"/>
  <c r="E56" i="4"/>
  <c r="BI56" i="4" s="1"/>
  <c r="E57" i="4"/>
  <c r="E58" i="4"/>
  <c r="D9" i="4"/>
  <c r="BH9" i="4" s="1"/>
  <c r="D10" i="4"/>
  <c r="AE10" i="4" s="1"/>
  <c r="D11" i="4"/>
  <c r="D15" i="4"/>
  <c r="BH15" i="4" s="1"/>
  <c r="D16" i="4"/>
  <c r="D17" i="4"/>
  <c r="D21" i="4"/>
  <c r="BH21" i="4" s="1"/>
  <c r="D22" i="4"/>
  <c r="AE22" i="4" s="1"/>
  <c r="D23" i="4"/>
  <c r="D27" i="4"/>
  <c r="BH27" i="4" s="1"/>
  <c r="D28" i="4"/>
  <c r="D29" i="4"/>
  <c r="D33" i="4"/>
  <c r="BH33" i="4" s="1"/>
  <c r="D34" i="4"/>
  <c r="D35" i="4"/>
  <c r="D39" i="4"/>
  <c r="BH39" i="4" s="1"/>
  <c r="D40" i="4"/>
  <c r="D41" i="4"/>
  <c r="D45" i="4"/>
  <c r="BH45" i="4" s="1"/>
  <c r="D46" i="4"/>
  <c r="AE46" i="4" s="1"/>
  <c r="D47" i="4"/>
  <c r="D51" i="4"/>
  <c r="BH51" i="4" s="1"/>
  <c r="D52" i="4"/>
  <c r="D53" i="4"/>
  <c r="D57" i="4"/>
  <c r="BH57" i="4" s="1"/>
  <c r="D58" i="4"/>
  <c r="AE58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10" i="3"/>
  <c r="W23" i="3"/>
  <c r="W28" i="3"/>
  <c r="W33" i="3"/>
  <c r="W41" i="3"/>
  <c r="W51" i="3"/>
  <c r="V26" i="3"/>
  <c r="V44" i="3"/>
  <c r="N8" i="3"/>
  <c r="N9" i="3"/>
  <c r="M9" i="3" s="1"/>
  <c r="N10" i="3"/>
  <c r="M10" i="3" s="1"/>
  <c r="N11" i="3"/>
  <c r="M11" i="3" s="1"/>
  <c r="N12" i="3"/>
  <c r="N13" i="3"/>
  <c r="N14" i="3"/>
  <c r="M14" i="3" s="1"/>
  <c r="N15" i="3"/>
  <c r="M15" i="3" s="1"/>
  <c r="N16" i="3"/>
  <c r="N17" i="3"/>
  <c r="M17" i="3" s="1"/>
  <c r="N18" i="3"/>
  <c r="N19" i="3"/>
  <c r="N20" i="3"/>
  <c r="N21" i="3"/>
  <c r="M21" i="3" s="1"/>
  <c r="N22" i="3"/>
  <c r="W22" i="3" s="1"/>
  <c r="N23" i="3"/>
  <c r="M23" i="3" s="1"/>
  <c r="N24" i="3"/>
  <c r="N25" i="3"/>
  <c r="N26" i="3"/>
  <c r="N27" i="3"/>
  <c r="M27" i="3" s="1"/>
  <c r="N28" i="3"/>
  <c r="N29" i="3"/>
  <c r="M29" i="3" s="1"/>
  <c r="N30" i="3"/>
  <c r="N31" i="3"/>
  <c r="N32" i="3"/>
  <c r="N33" i="3"/>
  <c r="M33" i="3" s="1"/>
  <c r="N34" i="3"/>
  <c r="N35" i="3"/>
  <c r="M35" i="3" s="1"/>
  <c r="N36" i="3"/>
  <c r="N37" i="3"/>
  <c r="N38" i="3"/>
  <c r="N39" i="3"/>
  <c r="M39" i="3" s="1"/>
  <c r="N40" i="3"/>
  <c r="W40" i="3" s="1"/>
  <c r="N41" i="3"/>
  <c r="M41" i="3" s="1"/>
  <c r="N42" i="3"/>
  <c r="N43" i="3"/>
  <c r="N44" i="3"/>
  <c r="N45" i="3"/>
  <c r="M45" i="3" s="1"/>
  <c r="N46" i="3"/>
  <c r="W46" i="3" s="1"/>
  <c r="N47" i="3"/>
  <c r="M47" i="3" s="1"/>
  <c r="N48" i="3"/>
  <c r="N49" i="3"/>
  <c r="N50" i="3"/>
  <c r="N51" i="3"/>
  <c r="M51" i="3" s="1"/>
  <c r="N52" i="3"/>
  <c r="N53" i="3"/>
  <c r="M53" i="3" s="1"/>
  <c r="N54" i="3"/>
  <c r="N55" i="3"/>
  <c r="M55" i="3" s="1"/>
  <c r="N56" i="3"/>
  <c r="N57" i="3"/>
  <c r="M57" i="3" s="1"/>
  <c r="N58" i="3"/>
  <c r="W58" i="3" s="1"/>
  <c r="M8" i="3"/>
  <c r="V8" i="3" s="1"/>
  <c r="M12" i="3"/>
  <c r="M13" i="3"/>
  <c r="M16" i="3"/>
  <c r="M18" i="3"/>
  <c r="M19" i="3"/>
  <c r="M20" i="3"/>
  <c r="M22" i="3"/>
  <c r="M24" i="3"/>
  <c r="M25" i="3"/>
  <c r="M26" i="3"/>
  <c r="M28" i="3"/>
  <c r="M30" i="3"/>
  <c r="M31" i="3"/>
  <c r="M32" i="3"/>
  <c r="M34" i="3"/>
  <c r="M36" i="3"/>
  <c r="M37" i="3"/>
  <c r="M38" i="3"/>
  <c r="M40" i="3"/>
  <c r="M42" i="3"/>
  <c r="M43" i="3"/>
  <c r="M44" i="3"/>
  <c r="M46" i="3"/>
  <c r="M48" i="3"/>
  <c r="M49" i="3"/>
  <c r="M50" i="3"/>
  <c r="M52" i="3"/>
  <c r="M54" i="3"/>
  <c r="M56" i="3"/>
  <c r="M58" i="3"/>
  <c r="E8" i="3"/>
  <c r="W8" i="3" s="1"/>
  <c r="E9" i="3"/>
  <c r="E10" i="3"/>
  <c r="E11" i="3"/>
  <c r="E12" i="3"/>
  <c r="W12" i="3" s="1"/>
  <c r="E13" i="3"/>
  <c r="W13" i="3" s="1"/>
  <c r="E14" i="3"/>
  <c r="W14" i="3" s="1"/>
  <c r="E15" i="3"/>
  <c r="D15" i="3" s="1"/>
  <c r="V15" i="3" s="1"/>
  <c r="E16" i="3"/>
  <c r="W16" i="3" s="1"/>
  <c r="E17" i="3"/>
  <c r="E18" i="3"/>
  <c r="W18" i="3" s="1"/>
  <c r="E19" i="3"/>
  <c r="W19" i="3" s="1"/>
  <c r="E20" i="3"/>
  <c r="W20" i="3" s="1"/>
  <c r="E21" i="3"/>
  <c r="E22" i="3"/>
  <c r="E23" i="3"/>
  <c r="D23" i="3" s="1"/>
  <c r="E24" i="3"/>
  <c r="W24" i="3" s="1"/>
  <c r="E25" i="3"/>
  <c r="W25" i="3" s="1"/>
  <c r="E26" i="3"/>
  <c r="W26" i="3" s="1"/>
  <c r="E27" i="3"/>
  <c r="E28" i="3"/>
  <c r="E29" i="3"/>
  <c r="E30" i="3"/>
  <c r="W30" i="3" s="1"/>
  <c r="E31" i="3"/>
  <c r="W31" i="3" s="1"/>
  <c r="E32" i="3"/>
  <c r="W32" i="3" s="1"/>
  <c r="E33" i="3"/>
  <c r="D33" i="3" s="1"/>
  <c r="E34" i="3"/>
  <c r="W34" i="3" s="1"/>
  <c r="E35" i="3"/>
  <c r="E36" i="3"/>
  <c r="W36" i="3" s="1"/>
  <c r="E37" i="3"/>
  <c r="W37" i="3" s="1"/>
  <c r="E38" i="3"/>
  <c r="W38" i="3" s="1"/>
  <c r="E39" i="3"/>
  <c r="E40" i="3"/>
  <c r="E41" i="3"/>
  <c r="D41" i="3" s="1"/>
  <c r="E42" i="3"/>
  <c r="W42" i="3" s="1"/>
  <c r="E43" i="3"/>
  <c r="W43" i="3" s="1"/>
  <c r="E44" i="3"/>
  <c r="W44" i="3" s="1"/>
  <c r="E45" i="3"/>
  <c r="E46" i="3"/>
  <c r="E47" i="3"/>
  <c r="E48" i="3"/>
  <c r="W48" i="3" s="1"/>
  <c r="E49" i="3"/>
  <c r="W49" i="3" s="1"/>
  <c r="E50" i="3"/>
  <c r="W50" i="3" s="1"/>
  <c r="E51" i="3"/>
  <c r="D51" i="3" s="1"/>
  <c r="E52" i="3"/>
  <c r="W52" i="3" s="1"/>
  <c r="E53" i="3"/>
  <c r="E54" i="3"/>
  <c r="W54" i="3" s="1"/>
  <c r="E55" i="3"/>
  <c r="W55" i="3" s="1"/>
  <c r="E56" i="3"/>
  <c r="W56" i="3" s="1"/>
  <c r="E57" i="3"/>
  <c r="E58" i="3"/>
  <c r="D8" i="3"/>
  <c r="D10" i="3"/>
  <c r="D12" i="3"/>
  <c r="V12" i="3" s="1"/>
  <c r="D14" i="3"/>
  <c r="V14" i="3" s="1"/>
  <c r="D16" i="3"/>
  <c r="D18" i="3"/>
  <c r="V18" i="3" s="1"/>
  <c r="D20" i="3"/>
  <c r="V20" i="3" s="1"/>
  <c r="D22" i="3"/>
  <c r="V22" i="3" s="1"/>
  <c r="D24" i="3"/>
  <c r="V24" i="3" s="1"/>
  <c r="D26" i="3"/>
  <c r="D28" i="3"/>
  <c r="V28" i="3" s="1"/>
  <c r="D30" i="3"/>
  <c r="V30" i="3" s="1"/>
  <c r="D32" i="3"/>
  <c r="V32" i="3" s="1"/>
  <c r="D34" i="3"/>
  <c r="V34" i="3" s="1"/>
  <c r="D36" i="3"/>
  <c r="V36" i="3" s="1"/>
  <c r="D38" i="3"/>
  <c r="V38" i="3" s="1"/>
  <c r="D40" i="3"/>
  <c r="V40" i="3" s="1"/>
  <c r="D42" i="3"/>
  <c r="V42" i="3" s="1"/>
  <c r="D44" i="3"/>
  <c r="D46" i="3"/>
  <c r="V46" i="3" s="1"/>
  <c r="D48" i="3"/>
  <c r="V48" i="3" s="1"/>
  <c r="D50" i="3"/>
  <c r="V50" i="3" s="1"/>
  <c r="D52" i="3"/>
  <c r="V52" i="3" s="1"/>
  <c r="D54" i="3"/>
  <c r="V54" i="3" s="1"/>
  <c r="D56" i="3"/>
  <c r="V56" i="3" s="1"/>
  <c r="D58" i="3"/>
  <c r="V58" i="3" s="1"/>
  <c r="DI8" i="2"/>
  <c r="DI9" i="2"/>
  <c r="DI10" i="2"/>
  <c r="DI11" i="2"/>
  <c r="DI12" i="2"/>
  <c r="DI13" i="2"/>
  <c r="DI14" i="2"/>
  <c r="DI15" i="2"/>
  <c r="DI16" i="2"/>
  <c r="DI17" i="2"/>
  <c r="DH8" i="2"/>
  <c r="DH9" i="2"/>
  <c r="DH10" i="2"/>
  <c r="DH11" i="2"/>
  <c r="DH12" i="2"/>
  <c r="DH13" i="2"/>
  <c r="DH14" i="2"/>
  <c r="DH15" i="2"/>
  <c r="DH16" i="2"/>
  <c r="DH17" i="2"/>
  <c r="DF8" i="2"/>
  <c r="DF9" i="2"/>
  <c r="DF10" i="2"/>
  <c r="DF11" i="2"/>
  <c r="DF12" i="2"/>
  <c r="DF13" i="2"/>
  <c r="DF14" i="2"/>
  <c r="DF15" i="2"/>
  <c r="DF16" i="2"/>
  <c r="DF17" i="2"/>
  <c r="DE8" i="2"/>
  <c r="DE9" i="2"/>
  <c r="DE10" i="2"/>
  <c r="DE11" i="2"/>
  <c r="DE12" i="2"/>
  <c r="DE13" i="2"/>
  <c r="DE14" i="2"/>
  <c r="DE15" i="2"/>
  <c r="DE16" i="2"/>
  <c r="DE17" i="2"/>
  <c r="DD8" i="2"/>
  <c r="DD9" i="2"/>
  <c r="DD10" i="2"/>
  <c r="DD11" i="2"/>
  <c r="DD12" i="2"/>
  <c r="DD13" i="2"/>
  <c r="DD14" i="2"/>
  <c r="DD15" i="2"/>
  <c r="DD16" i="2"/>
  <c r="DD17" i="2"/>
  <c r="DC8" i="2"/>
  <c r="DC9" i="2"/>
  <c r="DC10" i="2"/>
  <c r="DC11" i="2"/>
  <c r="DC12" i="2"/>
  <c r="DC13" i="2"/>
  <c r="DC14" i="2"/>
  <c r="DC15" i="2"/>
  <c r="DC16" i="2"/>
  <c r="DC17" i="2"/>
  <c r="DB17" i="2"/>
  <c r="DA8" i="2"/>
  <c r="DA9" i="2"/>
  <c r="DA10" i="2"/>
  <c r="DA11" i="2"/>
  <c r="DA12" i="2"/>
  <c r="DA13" i="2"/>
  <c r="DA14" i="2"/>
  <c r="DA15" i="2"/>
  <c r="DA16" i="2"/>
  <c r="DA17" i="2"/>
  <c r="CZ8" i="2"/>
  <c r="CZ9" i="2"/>
  <c r="CZ10" i="2"/>
  <c r="CZ11" i="2"/>
  <c r="CZ12" i="2"/>
  <c r="CZ13" i="2"/>
  <c r="CZ14" i="2"/>
  <c r="CZ15" i="2"/>
  <c r="CZ16" i="2"/>
  <c r="CZ17" i="2"/>
  <c r="CY8" i="2"/>
  <c r="CY9" i="2"/>
  <c r="CY10" i="2"/>
  <c r="CY11" i="2"/>
  <c r="CY12" i="2"/>
  <c r="CY13" i="2"/>
  <c r="CY14" i="2"/>
  <c r="CY15" i="2"/>
  <c r="CY16" i="2"/>
  <c r="CY17" i="2"/>
  <c r="CX8" i="2"/>
  <c r="CX9" i="2"/>
  <c r="CX10" i="2"/>
  <c r="CX11" i="2"/>
  <c r="CX12" i="2"/>
  <c r="CX13" i="2"/>
  <c r="CX14" i="2"/>
  <c r="CX15" i="2"/>
  <c r="CX16" i="2"/>
  <c r="CX17" i="2"/>
  <c r="CW9" i="2"/>
  <c r="CW15" i="2"/>
  <c r="CV8" i="2"/>
  <c r="CV9" i="2"/>
  <c r="CV10" i="2"/>
  <c r="CV11" i="2"/>
  <c r="CV12" i="2"/>
  <c r="CV13" i="2"/>
  <c r="CV14" i="2"/>
  <c r="CV15" i="2"/>
  <c r="CV16" i="2"/>
  <c r="CV17" i="2"/>
  <c r="CU8" i="2"/>
  <c r="CU9" i="2"/>
  <c r="CU10" i="2"/>
  <c r="CU11" i="2"/>
  <c r="CU12" i="2"/>
  <c r="CU13" i="2"/>
  <c r="CU14" i="2"/>
  <c r="CU15" i="2"/>
  <c r="CU16" i="2"/>
  <c r="CU17" i="2"/>
  <c r="CT8" i="2"/>
  <c r="CT9" i="2"/>
  <c r="CT10" i="2"/>
  <c r="CT11" i="2"/>
  <c r="CT12" i="2"/>
  <c r="CT13" i="2"/>
  <c r="CT14" i="2"/>
  <c r="CT15" i="2"/>
  <c r="CT16" i="2"/>
  <c r="CT17" i="2"/>
  <c r="CS8" i="2"/>
  <c r="CS9" i="2"/>
  <c r="CS10" i="2"/>
  <c r="CS11" i="2"/>
  <c r="CS12" i="2"/>
  <c r="CS13" i="2"/>
  <c r="CS14" i="2"/>
  <c r="CS15" i="2"/>
  <c r="CS16" i="2"/>
  <c r="CS17" i="2"/>
  <c r="CQ9" i="2"/>
  <c r="CO8" i="2"/>
  <c r="CO9" i="2"/>
  <c r="CO10" i="2"/>
  <c r="CO11" i="2"/>
  <c r="CO12" i="2"/>
  <c r="CO13" i="2"/>
  <c r="CO14" i="2"/>
  <c r="CO15" i="2"/>
  <c r="CO16" i="2"/>
  <c r="CO17" i="2"/>
  <c r="CN8" i="2"/>
  <c r="CN9" i="2"/>
  <c r="CN10" i="2"/>
  <c r="CN11" i="2"/>
  <c r="CN12" i="2"/>
  <c r="CN13" i="2"/>
  <c r="CN14" i="2"/>
  <c r="CN15" i="2"/>
  <c r="CN16" i="2"/>
  <c r="CN17" i="2"/>
  <c r="CM8" i="2"/>
  <c r="CM9" i="2"/>
  <c r="CM10" i="2"/>
  <c r="CM11" i="2"/>
  <c r="CM12" i="2"/>
  <c r="CM13" i="2"/>
  <c r="CM14" i="2"/>
  <c r="CM15" i="2"/>
  <c r="CM16" i="2"/>
  <c r="CM17" i="2"/>
  <c r="CL8" i="2"/>
  <c r="CL9" i="2"/>
  <c r="CL10" i="2"/>
  <c r="CL11" i="2"/>
  <c r="CL12" i="2"/>
  <c r="CL13" i="2"/>
  <c r="CL14" i="2"/>
  <c r="CL15" i="2"/>
  <c r="CL16" i="2"/>
  <c r="CL17" i="2"/>
  <c r="CK8" i="2"/>
  <c r="CK9" i="2"/>
  <c r="CK10" i="2"/>
  <c r="CK11" i="2"/>
  <c r="CK12" i="2"/>
  <c r="CK13" i="2"/>
  <c r="CK14" i="2"/>
  <c r="CK15" i="2"/>
  <c r="CK16" i="2"/>
  <c r="CK17" i="2"/>
  <c r="CJ9" i="2"/>
  <c r="CJ15" i="2"/>
  <c r="BZ8" i="2"/>
  <c r="DB8" i="2" s="1"/>
  <c r="BZ9" i="2"/>
  <c r="DB9" i="2" s="1"/>
  <c r="BZ10" i="2"/>
  <c r="BZ11" i="2"/>
  <c r="BZ12" i="2"/>
  <c r="DB12" i="2" s="1"/>
  <c r="BZ13" i="2"/>
  <c r="DB13" i="2" s="1"/>
  <c r="BZ14" i="2"/>
  <c r="DB14" i="2" s="1"/>
  <c r="BZ15" i="2"/>
  <c r="DB15" i="2" s="1"/>
  <c r="BZ16" i="2"/>
  <c r="BZ17" i="2"/>
  <c r="BU8" i="2"/>
  <c r="CW8" i="2" s="1"/>
  <c r="BU9" i="2"/>
  <c r="BU10" i="2"/>
  <c r="CW10" i="2" s="1"/>
  <c r="BU11" i="2"/>
  <c r="CW11" i="2" s="1"/>
  <c r="BU12" i="2"/>
  <c r="BU13" i="2"/>
  <c r="CW13" i="2" s="1"/>
  <c r="BU14" i="2"/>
  <c r="CW14" i="2" s="1"/>
  <c r="BU15" i="2"/>
  <c r="BU16" i="2"/>
  <c r="CW16" i="2" s="1"/>
  <c r="BU17" i="2"/>
  <c r="CW17" i="2" s="1"/>
  <c r="BP8" i="2"/>
  <c r="CR8" i="2" s="1"/>
  <c r="BP9" i="2"/>
  <c r="CR9" i="2" s="1"/>
  <c r="BP10" i="2"/>
  <c r="CR10" i="2" s="1"/>
  <c r="BP11" i="2"/>
  <c r="BO11" i="2" s="1"/>
  <c r="BP12" i="2"/>
  <c r="CR12" i="2" s="1"/>
  <c r="BP13" i="2"/>
  <c r="BO13" i="2" s="1"/>
  <c r="BP14" i="2"/>
  <c r="CR14" i="2" s="1"/>
  <c r="BP15" i="2"/>
  <c r="CR15" i="2" s="1"/>
  <c r="BP16" i="2"/>
  <c r="CR16" i="2" s="1"/>
  <c r="BP17" i="2"/>
  <c r="BO17" i="2" s="1"/>
  <c r="BO9" i="2"/>
  <c r="CH9" i="2" s="1"/>
  <c r="DJ9" i="2" s="1"/>
  <c r="BO12" i="2"/>
  <c r="BH8" i="2"/>
  <c r="CJ8" i="2" s="1"/>
  <c r="BH9" i="2"/>
  <c r="BG9" i="2" s="1"/>
  <c r="BH10" i="2"/>
  <c r="CJ10" i="2" s="1"/>
  <c r="BH11" i="2"/>
  <c r="BH12" i="2"/>
  <c r="BH13" i="2"/>
  <c r="BH14" i="2"/>
  <c r="CJ14" i="2" s="1"/>
  <c r="BH15" i="2"/>
  <c r="BG15" i="2" s="1"/>
  <c r="BH16" i="2"/>
  <c r="CJ16" i="2" s="1"/>
  <c r="BH17" i="2"/>
  <c r="BG10" i="2"/>
  <c r="BG12" i="2"/>
  <c r="CI12" i="2" s="1"/>
  <c r="BG13" i="2"/>
  <c r="CI13" i="2" s="1"/>
  <c r="BG16" i="2"/>
  <c r="BF9" i="2"/>
  <c r="BF15" i="2"/>
  <c r="AX8" i="2"/>
  <c r="AX9" i="2"/>
  <c r="AX10" i="2"/>
  <c r="DB10" i="2" s="1"/>
  <c r="AX11" i="2"/>
  <c r="DB11" i="2" s="1"/>
  <c r="AX12" i="2"/>
  <c r="AX13" i="2"/>
  <c r="AX14" i="2"/>
  <c r="AX15" i="2"/>
  <c r="AX16" i="2"/>
  <c r="DB16" i="2" s="1"/>
  <c r="AX17" i="2"/>
  <c r="AS8" i="2"/>
  <c r="AS9" i="2"/>
  <c r="AS10" i="2"/>
  <c r="AM10" i="2" s="1"/>
  <c r="AS11" i="2"/>
  <c r="AS12" i="2"/>
  <c r="CW12" i="2" s="1"/>
  <c r="AS13" i="2"/>
  <c r="AS14" i="2"/>
  <c r="AS15" i="2"/>
  <c r="AS16" i="2"/>
  <c r="AM16" i="2" s="1"/>
  <c r="AS17" i="2"/>
  <c r="AN8" i="2"/>
  <c r="AN9" i="2"/>
  <c r="AM9" i="2" s="1"/>
  <c r="AN10" i="2"/>
  <c r="AN11" i="2"/>
  <c r="AN12" i="2"/>
  <c r="AM12" i="2" s="1"/>
  <c r="BF12" i="2" s="1"/>
  <c r="AN13" i="2"/>
  <c r="AN14" i="2"/>
  <c r="AN15" i="2"/>
  <c r="AM15" i="2" s="1"/>
  <c r="AN16" i="2"/>
  <c r="AN17" i="2"/>
  <c r="AM8" i="2"/>
  <c r="BF8" i="2" s="1"/>
  <c r="AM14" i="2"/>
  <c r="BF14" i="2" s="1"/>
  <c r="AM17" i="2"/>
  <c r="BF17" i="2" s="1"/>
  <c r="AF8" i="2"/>
  <c r="AF9" i="2"/>
  <c r="AF10" i="2"/>
  <c r="AE10" i="2" s="1"/>
  <c r="AF11" i="2"/>
  <c r="AE11" i="2" s="1"/>
  <c r="AF12" i="2"/>
  <c r="CJ12" i="2" s="1"/>
  <c r="AF13" i="2"/>
  <c r="CJ13" i="2" s="1"/>
  <c r="AF14" i="2"/>
  <c r="AF15" i="2"/>
  <c r="AF16" i="2"/>
  <c r="AE16" i="2" s="1"/>
  <c r="AF17" i="2"/>
  <c r="AE17" i="2" s="1"/>
  <c r="AE8" i="2"/>
  <c r="AE9" i="2"/>
  <c r="AE12" i="2"/>
  <c r="AE13" i="2"/>
  <c r="AE14" i="2"/>
  <c r="AE15" i="2"/>
  <c r="AD8" i="2"/>
  <c r="AD9" i="2"/>
  <c r="AD10" i="2"/>
  <c r="AD11" i="2"/>
  <c r="AD12" i="2"/>
  <c r="AD13" i="2"/>
  <c r="AD14" i="2"/>
  <c r="AD15" i="2"/>
  <c r="AD16" i="2"/>
  <c r="AD17" i="2"/>
  <c r="AC8" i="2"/>
  <c r="AC9" i="2"/>
  <c r="AC10" i="2"/>
  <c r="AC11" i="2"/>
  <c r="AC12" i="2"/>
  <c r="AC13" i="2"/>
  <c r="AC14" i="2"/>
  <c r="AC15" i="2"/>
  <c r="AC16" i="2"/>
  <c r="AC17" i="2"/>
  <c r="AB8" i="2"/>
  <c r="AB9" i="2"/>
  <c r="AB10" i="2"/>
  <c r="AB11" i="2"/>
  <c r="AB12" i="2"/>
  <c r="AB13" i="2"/>
  <c r="AB14" i="2"/>
  <c r="AB15" i="2"/>
  <c r="AB16" i="2"/>
  <c r="AB17" i="2"/>
  <c r="AA8" i="2"/>
  <c r="AA9" i="2"/>
  <c r="AA10" i="2"/>
  <c r="AA11" i="2"/>
  <c r="AA12" i="2"/>
  <c r="AA13" i="2"/>
  <c r="AA14" i="2"/>
  <c r="AA15" i="2"/>
  <c r="AA16" i="2"/>
  <c r="AA17" i="2"/>
  <c r="Z8" i="2"/>
  <c r="Z9" i="2"/>
  <c r="Z10" i="2"/>
  <c r="Z11" i="2"/>
  <c r="Z12" i="2"/>
  <c r="Z13" i="2"/>
  <c r="Z14" i="2"/>
  <c r="Z15" i="2"/>
  <c r="Z16" i="2"/>
  <c r="Z17" i="2"/>
  <c r="Y8" i="2"/>
  <c r="Y9" i="2"/>
  <c r="Y10" i="2"/>
  <c r="Y11" i="2"/>
  <c r="Y12" i="2"/>
  <c r="Y13" i="2"/>
  <c r="Y14" i="2"/>
  <c r="Y15" i="2"/>
  <c r="Y16" i="2"/>
  <c r="Y17" i="2"/>
  <c r="X8" i="2"/>
  <c r="X9" i="2"/>
  <c r="X10" i="2"/>
  <c r="X11" i="2"/>
  <c r="X12" i="2"/>
  <c r="X13" i="2"/>
  <c r="X14" i="2"/>
  <c r="X15" i="2"/>
  <c r="X16" i="2"/>
  <c r="X17" i="2"/>
  <c r="W9" i="2"/>
  <c r="W10" i="2"/>
  <c r="W11" i="2"/>
  <c r="W15" i="2"/>
  <c r="W16" i="2"/>
  <c r="W17" i="2"/>
  <c r="N8" i="2"/>
  <c r="M8" i="2" s="1"/>
  <c r="N9" i="2"/>
  <c r="N10" i="2"/>
  <c r="N11" i="2"/>
  <c r="N12" i="2"/>
  <c r="N13" i="2"/>
  <c r="N14" i="2"/>
  <c r="M14" i="2" s="1"/>
  <c r="N15" i="2"/>
  <c r="N16" i="2"/>
  <c r="N17" i="2"/>
  <c r="M9" i="2"/>
  <c r="M10" i="2"/>
  <c r="M11" i="2"/>
  <c r="M12" i="2"/>
  <c r="M13" i="2"/>
  <c r="M15" i="2"/>
  <c r="M16" i="2"/>
  <c r="M17" i="2"/>
  <c r="V17" i="2" s="1"/>
  <c r="E8" i="2"/>
  <c r="W8" i="2" s="1"/>
  <c r="E9" i="2"/>
  <c r="E10" i="2"/>
  <c r="E11" i="2"/>
  <c r="D11" i="2" s="1"/>
  <c r="V11" i="2" s="1"/>
  <c r="E12" i="2"/>
  <c r="W12" i="2" s="1"/>
  <c r="E13" i="2"/>
  <c r="W13" i="2" s="1"/>
  <c r="E14" i="2"/>
  <c r="W14" i="2" s="1"/>
  <c r="E15" i="2"/>
  <c r="E16" i="2"/>
  <c r="E17" i="2"/>
  <c r="D8" i="2"/>
  <c r="D9" i="2"/>
  <c r="V9" i="2" s="1"/>
  <c r="D10" i="2"/>
  <c r="V10" i="2" s="1"/>
  <c r="D13" i="2"/>
  <c r="V13" i="2" s="1"/>
  <c r="D14" i="2"/>
  <c r="D15" i="2"/>
  <c r="V15" i="2" s="1"/>
  <c r="D16" i="2"/>
  <c r="V16" i="2" s="1"/>
  <c r="D17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B9" i="1"/>
  <c r="DB4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W19" i="1"/>
  <c r="CW3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R17" i="1"/>
  <c r="CR3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J25" i="1"/>
  <c r="CJ43" i="1"/>
  <c r="CH15" i="1"/>
  <c r="CH33" i="1"/>
  <c r="BZ8" i="1"/>
  <c r="BZ9" i="1"/>
  <c r="BZ10" i="1"/>
  <c r="BZ11" i="1"/>
  <c r="BZ12" i="1"/>
  <c r="BZ13" i="1"/>
  <c r="DB13" i="1" s="1"/>
  <c r="BZ14" i="1"/>
  <c r="BZ15" i="1"/>
  <c r="BZ16" i="1"/>
  <c r="BZ17" i="1"/>
  <c r="BZ18" i="1"/>
  <c r="BZ19" i="1"/>
  <c r="DB19" i="1" s="1"/>
  <c r="BZ20" i="1"/>
  <c r="BZ21" i="1"/>
  <c r="BZ22" i="1"/>
  <c r="BZ23" i="1"/>
  <c r="BZ24" i="1"/>
  <c r="BZ25" i="1"/>
  <c r="DB25" i="1" s="1"/>
  <c r="BZ26" i="1"/>
  <c r="BZ27" i="1"/>
  <c r="BZ28" i="1"/>
  <c r="BZ29" i="1"/>
  <c r="BZ30" i="1"/>
  <c r="BZ31" i="1"/>
  <c r="DB31" i="1" s="1"/>
  <c r="BZ32" i="1"/>
  <c r="BZ33" i="1"/>
  <c r="BZ34" i="1"/>
  <c r="BZ35" i="1"/>
  <c r="BZ36" i="1"/>
  <c r="BZ37" i="1"/>
  <c r="DB37" i="1" s="1"/>
  <c r="BZ38" i="1"/>
  <c r="BZ39" i="1"/>
  <c r="BZ40" i="1"/>
  <c r="BZ41" i="1"/>
  <c r="BZ42" i="1"/>
  <c r="BZ43" i="1"/>
  <c r="DB43" i="1" s="1"/>
  <c r="BZ44" i="1"/>
  <c r="BZ45" i="1"/>
  <c r="BZ46" i="1"/>
  <c r="BZ47" i="1"/>
  <c r="BZ48" i="1"/>
  <c r="BU8" i="1"/>
  <c r="CW8" i="1" s="1"/>
  <c r="BU9" i="1"/>
  <c r="BU10" i="1"/>
  <c r="BU11" i="1"/>
  <c r="BU12" i="1"/>
  <c r="BU13" i="1"/>
  <c r="CW13" i="1" s="1"/>
  <c r="BU14" i="1"/>
  <c r="CW14" i="1" s="1"/>
  <c r="BU15" i="1"/>
  <c r="BU16" i="1"/>
  <c r="BU17" i="1"/>
  <c r="BU18" i="1"/>
  <c r="BU19" i="1"/>
  <c r="BU20" i="1"/>
  <c r="BU21" i="1"/>
  <c r="BU22" i="1"/>
  <c r="BU23" i="1"/>
  <c r="BU24" i="1"/>
  <c r="BU25" i="1"/>
  <c r="CW25" i="1" s="1"/>
  <c r="BU26" i="1"/>
  <c r="BU27" i="1"/>
  <c r="BU28" i="1"/>
  <c r="BU29" i="1"/>
  <c r="BU30" i="1"/>
  <c r="BU31" i="1"/>
  <c r="CW31" i="1" s="1"/>
  <c r="BU32" i="1"/>
  <c r="BU33" i="1"/>
  <c r="BU34" i="1"/>
  <c r="BU35" i="1"/>
  <c r="BU36" i="1"/>
  <c r="BU37" i="1"/>
  <c r="CW37" i="1" s="1"/>
  <c r="BU38" i="1"/>
  <c r="BU39" i="1"/>
  <c r="BU40" i="1"/>
  <c r="BU41" i="1"/>
  <c r="BO41" i="1" s="1"/>
  <c r="BU42" i="1"/>
  <c r="BU43" i="1"/>
  <c r="CW43" i="1" s="1"/>
  <c r="BU44" i="1"/>
  <c r="BU45" i="1"/>
  <c r="BU46" i="1"/>
  <c r="BU47" i="1"/>
  <c r="BU48" i="1"/>
  <c r="BP8" i="1"/>
  <c r="CR8" i="1" s="1"/>
  <c r="BP9" i="1"/>
  <c r="BO9" i="1" s="1"/>
  <c r="BP10" i="1"/>
  <c r="BP11" i="1"/>
  <c r="BP12" i="1"/>
  <c r="BP13" i="1"/>
  <c r="BP14" i="1"/>
  <c r="CR14" i="1" s="1"/>
  <c r="BP15" i="1"/>
  <c r="BO15" i="1" s="1"/>
  <c r="BP16" i="1"/>
  <c r="BP17" i="1"/>
  <c r="BP18" i="1"/>
  <c r="BP19" i="1"/>
  <c r="BP20" i="1"/>
  <c r="CR20" i="1" s="1"/>
  <c r="BP21" i="1"/>
  <c r="BO21" i="1" s="1"/>
  <c r="CH21" i="1" s="1"/>
  <c r="DJ21" i="1" s="1"/>
  <c r="BP22" i="1"/>
  <c r="BP23" i="1"/>
  <c r="BP24" i="1"/>
  <c r="BP25" i="1"/>
  <c r="BP26" i="1"/>
  <c r="BP27" i="1"/>
  <c r="BO27" i="1" s="1"/>
  <c r="CH27" i="1" s="1"/>
  <c r="DJ27" i="1" s="1"/>
  <c r="BP28" i="1"/>
  <c r="BP29" i="1"/>
  <c r="BP30" i="1"/>
  <c r="BP31" i="1"/>
  <c r="BP32" i="1"/>
  <c r="BP33" i="1"/>
  <c r="BO33" i="1" s="1"/>
  <c r="BP34" i="1"/>
  <c r="BP35" i="1"/>
  <c r="BP36" i="1"/>
  <c r="BP37" i="1"/>
  <c r="BP38" i="1"/>
  <c r="BP39" i="1"/>
  <c r="BO39" i="1" s="1"/>
  <c r="CH39" i="1" s="1"/>
  <c r="DJ39" i="1" s="1"/>
  <c r="BP40" i="1"/>
  <c r="BP41" i="1"/>
  <c r="BP42" i="1"/>
  <c r="BP43" i="1"/>
  <c r="BP44" i="1"/>
  <c r="BP45" i="1"/>
  <c r="BO45" i="1" s="1"/>
  <c r="BP46" i="1"/>
  <c r="BP47" i="1"/>
  <c r="BP48" i="1"/>
  <c r="BO13" i="1"/>
  <c r="BO19" i="1"/>
  <c r="BO25" i="1"/>
  <c r="BO31" i="1"/>
  <c r="BO37" i="1"/>
  <c r="BO43" i="1"/>
  <c r="BH8" i="1"/>
  <c r="BH9" i="1"/>
  <c r="BH10" i="1"/>
  <c r="BH11" i="1"/>
  <c r="BG11" i="1" s="1"/>
  <c r="BH12" i="1"/>
  <c r="BH13" i="1"/>
  <c r="BH14" i="1"/>
  <c r="BH15" i="1"/>
  <c r="BH16" i="1"/>
  <c r="BH17" i="1"/>
  <c r="BG17" i="1" s="1"/>
  <c r="BH18" i="1"/>
  <c r="BH19" i="1"/>
  <c r="BH20" i="1"/>
  <c r="BH21" i="1"/>
  <c r="BH22" i="1"/>
  <c r="BH23" i="1"/>
  <c r="BG23" i="1" s="1"/>
  <c r="BH24" i="1"/>
  <c r="BH25" i="1"/>
  <c r="BH26" i="1"/>
  <c r="BH27" i="1"/>
  <c r="BH28" i="1"/>
  <c r="BH29" i="1"/>
  <c r="BG29" i="1" s="1"/>
  <c r="BH30" i="1"/>
  <c r="BH31" i="1"/>
  <c r="BH32" i="1"/>
  <c r="BH33" i="1"/>
  <c r="BH34" i="1"/>
  <c r="BH35" i="1"/>
  <c r="BG35" i="1" s="1"/>
  <c r="BH36" i="1"/>
  <c r="BH37" i="1"/>
  <c r="BH38" i="1"/>
  <c r="BH39" i="1"/>
  <c r="BH40" i="1"/>
  <c r="BH41" i="1"/>
  <c r="BG41" i="1" s="1"/>
  <c r="BH42" i="1"/>
  <c r="BH43" i="1"/>
  <c r="BH44" i="1"/>
  <c r="BH45" i="1"/>
  <c r="BH46" i="1"/>
  <c r="BH47" i="1"/>
  <c r="BG47" i="1" s="1"/>
  <c r="BH48" i="1"/>
  <c r="BG9" i="1"/>
  <c r="BG12" i="1"/>
  <c r="BG13" i="1"/>
  <c r="BG15" i="1"/>
  <c r="BG18" i="1"/>
  <c r="BG19" i="1"/>
  <c r="BG21" i="1"/>
  <c r="BG24" i="1"/>
  <c r="BG25" i="1"/>
  <c r="BG27" i="1"/>
  <c r="BG30" i="1"/>
  <c r="BG31" i="1"/>
  <c r="BG33" i="1"/>
  <c r="BG36" i="1"/>
  <c r="BG37" i="1"/>
  <c r="BG39" i="1"/>
  <c r="BG42" i="1"/>
  <c r="BG43" i="1"/>
  <c r="BG45" i="1"/>
  <c r="BG48" i="1"/>
  <c r="AX8" i="1"/>
  <c r="AX9" i="1"/>
  <c r="AX10" i="1"/>
  <c r="AX11" i="1"/>
  <c r="AM11" i="1" s="1"/>
  <c r="AX12" i="1"/>
  <c r="AX13" i="1"/>
  <c r="AX14" i="1"/>
  <c r="AM14" i="1" s="1"/>
  <c r="AX15" i="1"/>
  <c r="AX16" i="1"/>
  <c r="AX17" i="1"/>
  <c r="AM17" i="1" s="1"/>
  <c r="AX18" i="1"/>
  <c r="AX19" i="1"/>
  <c r="AX20" i="1"/>
  <c r="AX21" i="1"/>
  <c r="DB21" i="1" s="1"/>
  <c r="AX22" i="1"/>
  <c r="AX23" i="1"/>
  <c r="AM23" i="1" s="1"/>
  <c r="AX24" i="1"/>
  <c r="AX25" i="1"/>
  <c r="AX26" i="1"/>
  <c r="AX27" i="1"/>
  <c r="AX28" i="1"/>
  <c r="AX29" i="1"/>
  <c r="AM29" i="1" s="1"/>
  <c r="AX30" i="1"/>
  <c r="AX31" i="1"/>
  <c r="AX32" i="1"/>
  <c r="AX33" i="1"/>
  <c r="DB33" i="1" s="1"/>
  <c r="AX34" i="1"/>
  <c r="AX35" i="1"/>
  <c r="AM35" i="1" s="1"/>
  <c r="AX36" i="1"/>
  <c r="AX37" i="1"/>
  <c r="AX38" i="1"/>
  <c r="AX39" i="1"/>
  <c r="AX40" i="1"/>
  <c r="AX41" i="1"/>
  <c r="AM41" i="1" s="1"/>
  <c r="AX42" i="1"/>
  <c r="AX43" i="1"/>
  <c r="AX44" i="1"/>
  <c r="AX45" i="1"/>
  <c r="AX46" i="1"/>
  <c r="AX47" i="1"/>
  <c r="AM47" i="1" s="1"/>
  <c r="AX48" i="1"/>
  <c r="AS8" i="1"/>
  <c r="AS9" i="1"/>
  <c r="AS10" i="1"/>
  <c r="AS11" i="1"/>
  <c r="AS12" i="1"/>
  <c r="CW12" i="1" s="1"/>
  <c r="AS13" i="1"/>
  <c r="AS14" i="1"/>
  <c r="AS15" i="1"/>
  <c r="AS16" i="1"/>
  <c r="AS17" i="1"/>
  <c r="AS18" i="1"/>
  <c r="AM18" i="1" s="1"/>
  <c r="BF18" i="1" s="1"/>
  <c r="AS19" i="1"/>
  <c r="AS20" i="1"/>
  <c r="AM20" i="1" s="1"/>
  <c r="AS21" i="1"/>
  <c r="AS22" i="1"/>
  <c r="AS23" i="1"/>
  <c r="AS24" i="1"/>
  <c r="AM24" i="1" s="1"/>
  <c r="BF24" i="1" s="1"/>
  <c r="AS25" i="1"/>
  <c r="AS26" i="1"/>
  <c r="CW26" i="1" s="1"/>
  <c r="AS27" i="1"/>
  <c r="AS28" i="1"/>
  <c r="AS29" i="1"/>
  <c r="AS30" i="1"/>
  <c r="AM30" i="1" s="1"/>
  <c r="BF30" i="1" s="1"/>
  <c r="AS31" i="1"/>
  <c r="AS32" i="1"/>
  <c r="AS33" i="1"/>
  <c r="AS34" i="1"/>
  <c r="AS35" i="1"/>
  <c r="AS36" i="1"/>
  <c r="AM36" i="1" s="1"/>
  <c r="BF36" i="1" s="1"/>
  <c r="AS37" i="1"/>
  <c r="AS38" i="1"/>
  <c r="AS39" i="1"/>
  <c r="AS40" i="1"/>
  <c r="AS41" i="1"/>
  <c r="AS42" i="1"/>
  <c r="AM42" i="1" s="1"/>
  <c r="BF42" i="1" s="1"/>
  <c r="AS43" i="1"/>
  <c r="AS44" i="1"/>
  <c r="AS45" i="1"/>
  <c r="AS46" i="1"/>
  <c r="AS47" i="1"/>
  <c r="AS48" i="1"/>
  <c r="CW48" i="1" s="1"/>
  <c r="AN8" i="1"/>
  <c r="AN9" i="1"/>
  <c r="AM9" i="1" s="1"/>
  <c r="BF9" i="1" s="1"/>
  <c r="AN10" i="1"/>
  <c r="AM10" i="1" s="1"/>
  <c r="AN11" i="1"/>
  <c r="CR11" i="1" s="1"/>
  <c r="AN12" i="1"/>
  <c r="AN13" i="1"/>
  <c r="AM13" i="1" s="1"/>
  <c r="AN14" i="1"/>
  <c r="AN15" i="1"/>
  <c r="AN16" i="1"/>
  <c r="AM16" i="1" s="1"/>
  <c r="AN17" i="1"/>
  <c r="AN18" i="1"/>
  <c r="AN19" i="1"/>
  <c r="AM19" i="1" s="1"/>
  <c r="AN20" i="1"/>
  <c r="AN21" i="1"/>
  <c r="AM21" i="1" s="1"/>
  <c r="BF21" i="1" s="1"/>
  <c r="AN22" i="1"/>
  <c r="AN23" i="1"/>
  <c r="CR23" i="1" s="1"/>
  <c r="AN24" i="1"/>
  <c r="AN25" i="1"/>
  <c r="AM25" i="1" s="1"/>
  <c r="AN26" i="1"/>
  <c r="AM26" i="1" s="1"/>
  <c r="AN27" i="1"/>
  <c r="AM27" i="1" s="1"/>
  <c r="BF27" i="1" s="1"/>
  <c r="AN28" i="1"/>
  <c r="AN29" i="1"/>
  <c r="CR29" i="1" s="1"/>
  <c r="AN30" i="1"/>
  <c r="AN31" i="1"/>
  <c r="AM31" i="1" s="1"/>
  <c r="AN32" i="1"/>
  <c r="AM32" i="1" s="1"/>
  <c r="AN33" i="1"/>
  <c r="AM33" i="1" s="1"/>
  <c r="BF33" i="1" s="1"/>
  <c r="AN34" i="1"/>
  <c r="AN35" i="1"/>
  <c r="AN36" i="1"/>
  <c r="AN37" i="1"/>
  <c r="AM37" i="1" s="1"/>
  <c r="AN38" i="1"/>
  <c r="AM38" i="1" s="1"/>
  <c r="AN39" i="1"/>
  <c r="AM39" i="1" s="1"/>
  <c r="BF39" i="1" s="1"/>
  <c r="AN40" i="1"/>
  <c r="AN41" i="1"/>
  <c r="CR41" i="1" s="1"/>
  <c r="AN42" i="1"/>
  <c r="AN43" i="1"/>
  <c r="AM43" i="1" s="1"/>
  <c r="AN44" i="1"/>
  <c r="AM44" i="1" s="1"/>
  <c r="AN45" i="1"/>
  <c r="AM45" i="1" s="1"/>
  <c r="BF45" i="1" s="1"/>
  <c r="AN46" i="1"/>
  <c r="AN47" i="1"/>
  <c r="CR47" i="1" s="1"/>
  <c r="AN48" i="1"/>
  <c r="AM8" i="1"/>
  <c r="AM15" i="1"/>
  <c r="BF15" i="1" s="1"/>
  <c r="AM22" i="1"/>
  <c r="AM28" i="1"/>
  <c r="AM34" i="1"/>
  <c r="BF34" i="1" s="1"/>
  <c r="AM40" i="1"/>
  <c r="BF40" i="1" s="1"/>
  <c r="AM46" i="1"/>
  <c r="AF8" i="1"/>
  <c r="AE8" i="1" s="1"/>
  <c r="AF9" i="1"/>
  <c r="AF10" i="1"/>
  <c r="AE10" i="1" s="1"/>
  <c r="AF11" i="1"/>
  <c r="AE11" i="1" s="1"/>
  <c r="AF12" i="1"/>
  <c r="AF13" i="1"/>
  <c r="CJ13" i="1" s="1"/>
  <c r="AF14" i="1"/>
  <c r="AE14" i="1" s="1"/>
  <c r="AF15" i="1"/>
  <c r="AF16" i="1"/>
  <c r="AE16" i="1" s="1"/>
  <c r="AF17" i="1"/>
  <c r="AE17" i="1" s="1"/>
  <c r="AF18" i="1"/>
  <c r="AF19" i="1"/>
  <c r="CJ19" i="1" s="1"/>
  <c r="AF20" i="1"/>
  <c r="AE20" i="1" s="1"/>
  <c r="AF21" i="1"/>
  <c r="AF22" i="1"/>
  <c r="AE22" i="1" s="1"/>
  <c r="AF23" i="1"/>
  <c r="AE23" i="1" s="1"/>
  <c r="AF24" i="1"/>
  <c r="AF25" i="1"/>
  <c r="AE25" i="1" s="1"/>
  <c r="AF26" i="1"/>
  <c r="AE26" i="1" s="1"/>
  <c r="AF27" i="1"/>
  <c r="AF28" i="1"/>
  <c r="AE28" i="1" s="1"/>
  <c r="AF29" i="1"/>
  <c r="AE29" i="1" s="1"/>
  <c r="AF30" i="1"/>
  <c r="AF31" i="1"/>
  <c r="CJ31" i="1" s="1"/>
  <c r="AF32" i="1"/>
  <c r="AE32" i="1" s="1"/>
  <c r="AF33" i="1"/>
  <c r="AF34" i="1"/>
  <c r="AE34" i="1" s="1"/>
  <c r="AF35" i="1"/>
  <c r="AE35" i="1" s="1"/>
  <c r="AF36" i="1"/>
  <c r="AF37" i="1"/>
  <c r="CJ37" i="1" s="1"/>
  <c r="AF38" i="1"/>
  <c r="AE38" i="1" s="1"/>
  <c r="AF39" i="1"/>
  <c r="AF40" i="1"/>
  <c r="AE40" i="1" s="1"/>
  <c r="AF41" i="1"/>
  <c r="AE41" i="1" s="1"/>
  <c r="AF42" i="1"/>
  <c r="AF43" i="1"/>
  <c r="AE43" i="1" s="1"/>
  <c r="AF44" i="1"/>
  <c r="AE44" i="1" s="1"/>
  <c r="AF45" i="1"/>
  <c r="AF46" i="1"/>
  <c r="AE46" i="1" s="1"/>
  <c r="AF47" i="1"/>
  <c r="AE47" i="1" s="1"/>
  <c r="AF48" i="1"/>
  <c r="AE9" i="1"/>
  <c r="AE12" i="1"/>
  <c r="AE15" i="1"/>
  <c r="AE18" i="1"/>
  <c r="AE21" i="1"/>
  <c r="AE24" i="1"/>
  <c r="AE27" i="1"/>
  <c r="AE30" i="1"/>
  <c r="AE33" i="1"/>
  <c r="AE36" i="1"/>
  <c r="AE39" i="1"/>
  <c r="AE42" i="1"/>
  <c r="AE45" i="1"/>
  <c r="AE4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8" i="1"/>
  <c r="W11" i="1"/>
  <c r="W14" i="1"/>
  <c r="W17" i="1"/>
  <c r="W20" i="1"/>
  <c r="W23" i="1"/>
  <c r="W26" i="1"/>
  <c r="W29" i="1"/>
  <c r="W32" i="1"/>
  <c r="W35" i="1"/>
  <c r="W38" i="1"/>
  <c r="W41" i="1"/>
  <c r="W44" i="1"/>
  <c r="W47" i="1"/>
  <c r="N8" i="1"/>
  <c r="N9" i="1"/>
  <c r="N10" i="1"/>
  <c r="M10" i="1" s="1"/>
  <c r="N11" i="1"/>
  <c r="N12" i="1"/>
  <c r="N13" i="1"/>
  <c r="M13" i="1" s="1"/>
  <c r="N14" i="1"/>
  <c r="N15" i="1"/>
  <c r="N16" i="1"/>
  <c r="M16" i="1" s="1"/>
  <c r="N17" i="1"/>
  <c r="N18" i="1"/>
  <c r="N19" i="1"/>
  <c r="M19" i="1" s="1"/>
  <c r="N20" i="1"/>
  <c r="N21" i="1"/>
  <c r="N22" i="1"/>
  <c r="M22" i="1" s="1"/>
  <c r="N23" i="1"/>
  <c r="N24" i="1"/>
  <c r="N25" i="1"/>
  <c r="M25" i="1" s="1"/>
  <c r="N26" i="1"/>
  <c r="N27" i="1"/>
  <c r="N28" i="1"/>
  <c r="M28" i="1" s="1"/>
  <c r="N29" i="1"/>
  <c r="N30" i="1"/>
  <c r="N31" i="1"/>
  <c r="M31" i="1" s="1"/>
  <c r="N32" i="1"/>
  <c r="N33" i="1"/>
  <c r="N34" i="1"/>
  <c r="M34" i="1" s="1"/>
  <c r="N35" i="1"/>
  <c r="N36" i="1"/>
  <c r="N37" i="1"/>
  <c r="M37" i="1" s="1"/>
  <c r="N38" i="1"/>
  <c r="N39" i="1"/>
  <c r="N40" i="1"/>
  <c r="M40" i="1" s="1"/>
  <c r="N41" i="1"/>
  <c r="N42" i="1"/>
  <c r="N43" i="1"/>
  <c r="M43" i="1" s="1"/>
  <c r="N44" i="1"/>
  <c r="N45" i="1"/>
  <c r="N46" i="1"/>
  <c r="M46" i="1" s="1"/>
  <c r="N47" i="1"/>
  <c r="N48" i="1"/>
  <c r="M8" i="1"/>
  <c r="M9" i="1"/>
  <c r="M11" i="1"/>
  <c r="M12" i="1"/>
  <c r="M14" i="1"/>
  <c r="M15" i="1"/>
  <c r="M17" i="1"/>
  <c r="M18" i="1"/>
  <c r="M20" i="1"/>
  <c r="M21" i="1"/>
  <c r="M23" i="1"/>
  <c r="M24" i="1"/>
  <c r="M26" i="1"/>
  <c r="M27" i="1"/>
  <c r="M29" i="1"/>
  <c r="M30" i="1"/>
  <c r="M32" i="1"/>
  <c r="M33" i="1"/>
  <c r="M35" i="1"/>
  <c r="M36" i="1"/>
  <c r="M38" i="1"/>
  <c r="M39" i="1"/>
  <c r="M41" i="1"/>
  <c r="M42" i="1"/>
  <c r="M44" i="1"/>
  <c r="M45" i="1"/>
  <c r="M47" i="1"/>
  <c r="M48" i="1"/>
  <c r="E8" i="1"/>
  <c r="E9" i="1"/>
  <c r="D9" i="1" s="1"/>
  <c r="V9" i="1" s="1"/>
  <c r="E10" i="1"/>
  <c r="W10" i="1" s="1"/>
  <c r="E11" i="1"/>
  <c r="E12" i="1"/>
  <c r="W12" i="1" s="1"/>
  <c r="E13" i="1"/>
  <c r="W13" i="1" s="1"/>
  <c r="E14" i="1"/>
  <c r="E15" i="1"/>
  <c r="D15" i="1" s="1"/>
  <c r="V15" i="1" s="1"/>
  <c r="E16" i="1"/>
  <c r="W16" i="1" s="1"/>
  <c r="E17" i="1"/>
  <c r="E18" i="1"/>
  <c r="W18" i="1" s="1"/>
  <c r="E19" i="1"/>
  <c r="W19" i="1" s="1"/>
  <c r="E20" i="1"/>
  <c r="E21" i="1"/>
  <c r="D21" i="1" s="1"/>
  <c r="V21" i="1" s="1"/>
  <c r="E22" i="1"/>
  <c r="W22" i="1" s="1"/>
  <c r="E23" i="1"/>
  <c r="E24" i="1"/>
  <c r="W24" i="1" s="1"/>
  <c r="E25" i="1"/>
  <c r="W25" i="1" s="1"/>
  <c r="E26" i="1"/>
  <c r="E27" i="1"/>
  <c r="D27" i="1" s="1"/>
  <c r="V27" i="1" s="1"/>
  <c r="E28" i="1"/>
  <c r="W28" i="1" s="1"/>
  <c r="E29" i="1"/>
  <c r="E30" i="1"/>
  <c r="W30" i="1" s="1"/>
  <c r="E31" i="1"/>
  <c r="W31" i="1" s="1"/>
  <c r="E32" i="1"/>
  <c r="E33" i="1"/>
  <c r="W33" i="1" s="1"/>
  <c r="E34" i="1"/>
  <c r="W34" i="1" s="1"/>
  <c r="E35" i="1"/>
  <c r="E36" i="1"/>
  <c r="W36" i="1" s="1"/>
  <c r="E37" i="1"/>
  <c r="W37" i="1" s="1"/>
  <c r="E38" i="1"/>
  <c r="E39" i="1"/>
  <c r="D39" i="1" s="1"/>
  <c r="V39" i="1" s="1"/>
  <c r="E40" i="1"/>
  <c r="W40" i="1" s="1"/>
  <c r="E41" i="1"/>
  <c r="E42" i="1"/>
  <c r="W42" i="1" s="1"/>
  <c r="E43" i="1"/>
  <c r="W43" i="1" s="1"/>
  <c r="E44" i="1"/>
  <c r="E45" i="1"/>
  <c r="W45" i="1" s="1"/>
  <c r="E46" i="1"/>
  <c r="W46" i="1" s="1"/>
  <c r="E47" i="1"/>
  <c r="E48" i="1"/>
  <c r="W48" i="1" s="1"/>
  <c r="D8" i="1"/>
  <c r="V8" i="1" s="1"/>
  <c r="D10" i="1"/>
  <c r="D11" i="1"/>
  <c r="V11" i="1" s="1"/>
  <c r="D13" i="1"/>
  <c r="V13" i="1" s="1"/>
  <c r="D14" i="1"/>
  <c r="V14" i="1" s="1"/>
  <c r="D16" i="1"/>
  <c r="V16" i="1" s="1"/>
  <c r="D17" i="1"/>
  <c r="V17" i="1" s="1"/>
  <c r="D19" i="1"/>
  <c r="V19" i="1" s="1"/>
  <c r="D20" i="1"/>
  <c r="V20" i="1" s="1"/>
  <c r="D22" i="1"/>
  <c r="D23" i="1"/>
  <c r="V23" i="1" s="1"/>
  <c r="D25" i="1"/>
  <c r="V25" i="1" s="1"/>
  <c r="D26" i="1"/>
  <c r="V26" i="1" s="1"/>
  <c r="D28" i="1"/>
  <c r="D29" i="1"/>
  <c r="V29" i="1" s="1"/>
  <c r="D31" i="1"/>
  <c r="V31" i="1" s="1"/>
  <c r="D32" i="1"/>
  <c r="V32" i="1" s="1"/>
  <c r="D34" i="1"/>
  <c r="V34" i="1" s="1"/>
  <c r="D35" i="1"/>
  <c r="V35" i="1" s="1"/>
  <c r="D37" i="1"/>
  <c r="V37" i="1" s="1"/>
  <c r="D38" i="1"/>
  <c r="V38" i="1" s="1"/>
  <c r="D40" i="1"/>
  <c r="D41" i="1"/>
  <c r="V41" i="1" s="1"/>
  <c r="D43" i="1"/>
  <c r="V43" i="1" s="1"/>
  <c r="D44" i="1"/>
  <c r="V44" i="1" s="1"/>
  <c r="D46" i="1"/>
  <c r="D47" i="1"/>
  <c r="V47" i="1" s="1"/>
  <c r="V40" i="1" l="1"/>
  <c r="V22" i="1"/>
  <c r="BF22" i="1"/>
  <c r="BF20" i="1"/>
  <c r="BF44" i="1"/>
  <c r="BF38" i="1"/>
  <c r="BF32" i="1"/>
  <c r="BF26" i="1"/>
  <c r="V46" i="1"/>
  <c r="V28" i="1"/>
  <c r="V10" i="1"/>
  <c r="BF46" i="1"/>
  <c r="BF8" i="1"/>
  <c r="BF43" i="1"/>
  <c r="BF25" i="1"/>
  <c r="BF47" i="1"/>
  <c r="BF41" i="1"/>
  <c r="BF35" i="1"/>
  <c r="BF29" i="1"/>
  <c r="BF23" i="1"/>
  <c r="BF17" i="1"/>
  <c r="BF11" i="1"/>
  <c r="BF28" i="1"/>
  <c r="BF16" i="1"/>
  <c r="BF10" i="1"/>
  <c r="BF14" i="1"/>
  <c r="CI24" i="1"/>
  <c r="BG32" i="1"/>
  <c r="CI32" i="1" s="1"/>
  <c r="CJ32" i="1"/>
  <c r="BG8" i="1"/>
  <c r="CI8" i="1" s="1"/>
  <c r="CJ8" i="1"/>
  <c r="CR25" i="1"/>
  <c r="CW18" i="1"/>
  <c r="DB29" i="1"/>
  <c r="D45" i="1"/>
  <c r="V45" i="1" s="1"/>
  <c r="D33" i="1"/>
  <c r="V33" i="1" s="1"/>
  <c r="W39" i="1"/>
  <c r="W27" i="1"/>
  <c r="W21" i="1"/>
  <c r="W15" i="1"/>
  <c r="W9" i="1"/>
  <c r="AE37" i="1"/>
  <c r="BF37" i="1" s="1"/>
  <c r="AE31" i="1"/>
  <c r="CI31" i="1" s="1"/>
  <c r="AE19" i="1"/>
  <c r="CI19" i="1" s="1"/>
  <c r="AE13" i="1"/>
  <c r="BF13" i="1" s="1"/>
  <c r="CI37" i="1"/>
  <c r="CI25" i="1"/>
  <c r="CI13" i="1"/>
  <c r="CJ45" i="1"/>
  <c r="CJ39" i="1"/>
  <c r="CJ33" i="1"/>
  <c r="CJ27" i="1"/>
  <c r="CJ21" i="1"/>
  <c r="CJ15" i="1"/>
  <c r="CJ9" i="1"/>
  <c r="CH19" i="1"/>
  <c r="CQ19" i="1"/>
  <c r="CR44" i="1"/>
  <c r="CR38" i="1"/>
  <c r="CR32" i="1"/>
  <c r="CR26" i="1"/>
  <c r="CW41" i="1"/>
  <c r="CI48" i="1"/>
  <c r="BG38" i="1"/>
  <c r="CI38" i="1" s="1"/>
  <c r="CJ38" i="1"/>
  <c r="CH13" i="1"/>
  <c r="CQ13" i="1"/>
  <c r="CR19" i="1"/>
  <c r="CW24" i="1"/>
  <c r="DB35" i="1"/>
  <c r="DB11" i="1"/>
  <c r="D48" i="1"/>
  <c r="V48" i="1" s="1"/>
  <c r="D36" i="1"/>
  <c r="V36" i="1" s="1"/>
  <c r="D30" i="1"/>
  <c r="V30" i="1" s="1"/>
  <c r="D24" i="1"/>
  <c r="V24" i="1" s="1"/>
  <c r="D18" i="1"/>
  <c r="V18" i="1" s="1"/>
  <c r="D12" i="1"/>
  <c r="V12" i="1" s="1"/>
  <c r="CI45" i="1"/>
  <c r="CI33" i="1"/>
  <c r="CI21" i="1"/>
  <c r="CI9" i="1"/>
  <c r="CH43" i="1"/>
  <c r="DJ43" i="1" s="1"/>
  <c r="CQ43" i="1"/>
  <c r="BO48" i="1"/>
  <c r="CR48" i="1"/>
  <c r="BO42" i="1"/>
  <c r="CR42" i="1"/>
  <c r="BO36" i="1"/>
  <c r="CR36" i="1"/>
  <c r="BO30" i="1"/>
  <c r="CR30" i="1"/>
  <c r="BO24" i="1"/>
  <c r="CR24" i="1"/>
  <c r="BO18" i="1"/>
  <c r="CR18" i="1"/>
  <c r="BO12" i="1"/>
  <c r="CR12" i="1"/>
  <c r="BO47" i="1"/>
  <c r="CW47" i="1"/>
  <c r="CH41" i="1"/>
  <c r="DJ41" i="1" s="1"/>
  <c r="CQ41" i="1"/>
  <c r="BO35" i="1"/>
  <c r="CW35" i="1"/>
  <c r="CW29" i="1"/>
  <c r="BO29" i="1"/>
  <c r="CW23" i="1"/>
  <c r="BO23" i="1"/>
  <c r="CW17" i="1"/>
  <c r="BO17" i="1"/>
  <c r="CW11" i="1"/>
  <c r="BO11" i="1"/>
  <c r="DB46" i="1"/>
  <c r="BO46" i="1"/>
  <c r="DB40" i="1"/>
  <c r="BO40" i="1"/>
  <c r="DB34" i="1"/>
  <c r="BO34" i="1"/>
  <c r="DB28" i="1"/>
  <c r="BO28" i="1"/>
  <c r="DB22" i="1"/>
  <c r="BO22" i="1"/>
  <c r="DB16" i="1"/>
  <c r="BO16" i="1"/>
  <c r="DB10" i="1"/>
  <c r="BO10" i="1"/>
  <c r="BG44" i="1"/>
  <c r="CI44" i="1" s="1"/>
  <c r="CJ44" i="1"/>
  <c r="BG14" i="1"/>
  <c r="CI14" i="1" s="1"/>
  <c r="CJ14" i="1"/>
  <c r="CR31" i="1"/>
  <c r="CW36" i="1"/>
  <c r="DB41" i="1"/>
  <c r="DB17" i="1"/>
  <c r="D42" i="1"/>
  <c r="V42" i="1" s="1"/>
  <c r="AM12" i="1"/>
  <c r="BF12" i="1" s="1"/>
  <c r="CI43" i="1"/>
  <c r="CJ48" i="1"/>
  <c r="CJ42" i="1"/>
  <c r="CJ36" i="1"/>
  <c r="CJ30" i="1"/>
  <c r="CJ24" i="1"/>
  <c r="CJ18" i="1"/>
  <c r="CJ12" i="1"/>
  <c r="CH37" i="1"/>
  <c r="CQ37" i="1"/>
  <c r="CW46" i="1"/>
  <c r="CW40" i="1"/>
  <c r="CW28" i="1"/>
  <c r="CW22" i="1"/>
  <c r="CW16" i="1"/>
  <c r="CW10" i="1"/>
  <c r="DB39" i="1"/>
  <c r="DB27" i="1"/>
  <c r="DB15" i="1"/>
  <c r="CI12" i="1"/>
  <c r="BG20" i="1"/>
  <c r="CI20" i="1" s="1"/>
  <c r="CJ20" i="1"/>
  <c r="CR37" i="1"/>
  <c r="CW42" i="1"/>
  <c r="DB47" i="1"/>
  <c r="DJ33" i="1"/>
  <c r="CI42" i="1"/>
  <c r="CI30" i="1"/>
  <c r="CI18" i="1"/>
  <c r="CI47" i="1"/>
  <c r="CI41" i="1"/>
  <c r="CI35" i="1"/>
  <c r="CI29" i="1"/>
  <c r="CI23" i="1"/>
  <c r="CI17" i="1"/>
  <c r="CI11" i="1"/>
  <c r="CH31" i="1"/>
  <c r="CQ31" i="1"/>
  <c r="CR46" i="1"/>
  <c r="CR40" i="1"/>
  <c r="CR34" i="1"/>
  <c r="CR28" i="1"/>
  <c r="CR22" i="1"/>
  <c r="CR16" i="1"/>
  <c r="CR10" i="1"/>
  <c r="DJ15" i="1"/>
  <c r="CI46" i="4"/>
  <c r="CI10" i="4"/>
  <c r="CI36" i="1"/>
  <c r="BG26" i="1"/>
  <c r="CI26" i="1" s="1"/>
  <c r="CJ26" i="1"/>
  <c r="CR43" i="1"/>
  <c r="CR13" i="1"/>
  <c r="CW30" i="1"/>
  <c r="DB23" i="1"/>
  <c r="AM48" i="1"/>
  <c r="BF48" i="1" s="1"/>
  <c r="CI39" i="1"/>
  <c r="CI27" i="1"/>
  <c r="CI15" i="1"/>
  <c r="CJ46" i="1"/>
  <c r="CJ40" i="1"/>
  <c r="CJ34" i="1"/>
  <c r="CJ28" i="1"/>
  <c r="CJ22" i="1"/>
  <c r="CJ16" i="1"/>
  <c r="CJ10" i="1"/>
  <c r="CH25" i="1"/>
  <c r="DJ25" i="1" s="1"/>
  <c r="CQ25" i="1"/>
  <c r="CQ45" i="1"/>
  <c r="CQ39" i="1"/>
  <c r="CQ33" i="1"/>
  <c r="CQ27" i="1"/>
  <c r="CQ21" i="1"/>
  <c r="CQ15" i="1"/>
  <c r="CQ9" i="1"/>
  <c r="CW44" i="1"/>
  <c r="CW38" i="1"/>
  <c r="CW32" i="1"/>
  <c r="CW20" i="1"/>
  <c r="CH45" i="1"/>
  <c r="DJ45" i="1" s="1"/>
  <c r="CH9" i="1"/>
  <c r="DJ9" i="1" s="1"/>
  <c r="BG46" i="1"/>
  <c r="CI46" i="1" s="1"/>
  <c r="BG40" i="1"/>
  <c r="CI40" i="1" s="1"/>
  <c r="BG34" i="1"/>
  <c r="CI34" i="1" s="1"/>
  <c r="BG28" i="1"/>
  <c r="CI28" i="1" s="1"/>
  <c r="BG22" i="1"/>
  <c r="CI22" i="1" s="1"/>
  <c r="BG16" i="1"/>
  <c r="CI16" i="1" s="1"/>
  <c r="BG10" i="1"/>
  <c r="CI10" i="1" s="1"/>
  <c r="BO44" i="1"/>
  <c r="BO38" i="1"/>
  <c r="BO32" i="1"/>
  <c r="BO26" i="1"/>
  <c r="BO20" i="1"/>
  <c r="BO14" i="1"/>
  <c r="BO8" i="1"/>
  <c r="V14" i="2"/>
  <c r="CI16" i="2"/>
  <c r="CI15" i="2"/>
  <c r="CI9" i="2"/>
  <c r="W53" i="3"/>
  <c r="W47" i="3"/>
  <c r="V41" i="3"/>
  <c r="W35" i="3"/>
  <c r="W29" i="3"/>
  <c r="V23" i="3"/>
  <c r="W17" i="3"/>
  <c r="W11" i="3"/>
  <c r="BP39" i="4"/>
  <c r="AE39" i="4"/>
  <c r="CI39" i="4" s="1"/>
  <c r="AM11" i="2"/>
  <c r="BF11" i="2" s="1"/>
  <c r="AM13" i="2"/>
  <c r="BF13" i="2" s="1"/>
  <c r="BO15" i="2"/>
  <c r="CR13" i="2"/>
  <c r="D57" i="3"/>
  <c r="V57" i="3" s="1"/>
  <c r="W57" i="3"/>
  <c r="V51" i="3"/>
  <c r="W45" i="3"/>
  <c r="D45" i="3"/>
  <c r="V45" i="3" s="1"/>
  <c r="D39" i="3"/>
  <c r="V39" i="3" s="1"/>
  <c r="W39" i="3"/>
  <c r="V33" i="3"/>
  <c r="W27" i="3"/>
  <c r="D27" i="3"/>
  <c r="V27" i="3" s="1"/>
  <c r="D21" i="3"/>
  <c r="V21" i="3" s="1"/>
  <c r="W21" i="3"/>
  <c r="W9" i="3"/>
  <c r="D9" i="3"/>
  <c r="V9" i="3" s="1"/>
  <c r="W15" i="3"/>
  <c r="BP51" i="4"/>
  <c r="AE51" i="4"/>
  <c r="BP15" i="4"/>
  <c r="AE15" i="4"/>
  <c r="CI15" i="4" s="1"/>
  <c r="CW45" i="1"/>
  <c r="CW39" i="1"/>
  <c r="CW33" i="1"/>
  <c r="CW27" i="1"/>
  <c r="CW21" i="1"/>
  <c r="CW15" i="1"/>
  <c r="CW9" i="1"/>
  <c r="DB44" i="1"/>
  <c r="DB38" i="1"/>
  <c r="DB32" i="1"/>
  <c r="DB26" i="1"/>
  <c r="DB20" i="1"/>
  <c r="DB14" i="1"/>
  <c r="DB8" i="1"/>
  <c r="CJ47" i="1"/>
  <c r="CJ41" i="1"/>
  <c r="CJ35" i="1"/>
  <c r="CJ29" i="1"/>
  <c r="CJ23" i="1"/>
  <c r="CJ17" i="1"/>
  <c r="CJ11" i="1"/>
  <c r="CR45" i="1"/>
  <c r="CR39" i="1"/>
  <c r="CR33" i="1"/>
  <c r="CR27" i="1"/>
  <c r="CR21" i="1"/>
  <c r="CR15" i="1"/>
  <c r="CR9" i="1"/>
  <c r="BF16" i="2"/>
  <c r="BF10" i="2"/>
  <c r="CI10" i="2"/>
  <c r="CQ12" i="2"/>
  <c r="CQ13" i="2"/>
  <c r="AE27" i="4"/>
  <c r="CI27" i="4" s="1"/>
  <c r="CJ17" i="2"/>
  <c r="BG17" i="2"/>
  <c r="CI17" i="2" s="1"/>
  <c r="CJ11" i="2"/>
  <c r="BG11" i="2"/>
  <c r="CI11" i="2" s="1"/>
  <c r="BH52" i="4"/>
  <c r="AE52" i="4"/>
  <c r="BH40" i="4"/>
  <c r="AE40" i="4"/>
  <c r="BH28" i="4"/>
  <c r="BH16" i="4"/>
  <c r="AE16" i="4"/>
  <c r="BG36" i="4"/>
  <c r="DB48" i="1"/>
  <c r="DB42" i="1"/>
  <c r="DB36" i="1"/>
  <c r="DB30" i="1"/>
  <c r="DB24" i="1"/>
  <c r="DB18" i="1"/>
  <c r="DB12" i="1"/>
  <c r="V8" i="2"/>
  <c r="CQ17" i="2"/>
  <c r="CQ11" i="2"/>
  <c r="CH11" i="2"/>
  <c r="DJ11" i="2" s="1"/>
  <c r="CH13" i="2"/>
  <c r="DJ13" i="2" s="1"/>
  <c r="D12" i="2"/>
  <c r="V12" i="2" s="1"/>
  <c r="BG14" i="2"/>
  <c r="CI14" i="2" s="1"/>
  <c r="BG8" i="2"/>
  <c r="CI8" i="2" s="1"/>
  <c r="BO16" i="2"/>
  <c r="BO10" i="2"/>
  <c r="D55" i="3"/>
  <c r="V55" i="3" s="1"/>
  <c r="D49" i="3"/>
  <c r="V49" i="3" s="1"/>
  <c r="D43" i="3"/>
  <c r="V43" i="3" s="1"/>
  <c r="D37" i="3"/>
  <c r="V37" i="3" s="1"/>
  <c r="D31" i="3"/>
  <c r="V31" i="3" s="1"/>
  <c r="D25" i="3"/>
  <c r="V25" i="3" s="1"/>
  <c r="D19" i="3"/>
  <c r="V19" i="3" s="1"/>
  <c r="D13" i="3"/>
  <c r="V13" i="3" s="1"/>
  <c r="L52" i="4"/>
  <c r="BP52" i="4" s="1"/>
  <c r="L40" i="4"/>
  <c r="BP40" i="4" s="1"/>
  <c r="L28" i="4"/>
  <c r="BP28" i="4" s="1"/>
  <c r="L16" i="4"/>
  <c r="BP16" i="4" s="1"/>
  <c r="BG37" i="4"/>
  <c r="BG19" i="4"/>
  <c r="BO14" i="2"/>
  <c r="BO8" i="2"/>
  <c r="CH12" i="2"/>
  <c r="DJ12" i="2" s="1"/>
  <c r="D53" i="3"/>
  <c r="V53" i="3" s="1"/>
  <c r="D47" i="3"/>
  <c r="V47" i="3" s="1"/>
  <c r="D35" i="3"/>
  <c r="V35" i="3" s="1"/>
  <c r="D29" i="3"/>
  <c r="V29" i="3" s="1"/>
  <c r="D17" i="3"/>
  <c r="V17" i="3" s="1"/>
  <c r="D11" i="3"/>
  <c r="V11" i="3" s="1"/>
  <c r="BQ55" i="4"/>
  <c r="L55" i="4"/>
  <c r="BP55" i="4" s="1"/>
  <c r="BQ49" i="4"/>
  <c r="L49" i="4"/>
  <c r="BP49" i="4" s="1"/>
  <c r="BQ43" i="4"/>
  <c r="L43" i="4"/>
  <c r="BP43" i="4" s="1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BG43" i="4"/>
  <c r="CR17" i="2"/>
  <c r="CR11" i="2"/>
  <c r="V16" i="3"/>
  <c r="V10" i="3"/>
  <c r="BI55" i="4"/>
  <c r="D55" i="4"/>
  <c r="BI49" i="4"/>
  <c r="D49" i="4"/>
  <c r="BI43" i="4"/>
  <c r="D43" i="4"/>
  <c r="BI37" i="4"/>
  <c r="D37" i="4"/>
  <c r="BI31" i="4"/>
  <c r="D31" i="4"/>
  <c r="BI25" i="4"/>
  <c r="D25" i="4"/>
  <c r="BI19" i="4"/>
  <c r="D19" i="4"/>
  <c r="BI13" i="4"/>
  <c r="D13" i="4"/>
  <c r="BQ54" i="4"/>
  <c r="L54" i="4"/>
  <c r="BP54" i="4" s="1"/>
  <c r="BQ48" i="4"/>
  <c r="L48" i="4"/>
  <c r="BP48" i="4" s="1"/>
  <c r="BQ42" i="4"/>
  <c r="L42" i="4"/>
  <c r="BP42" i="4" s="1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BG24" i="4"/>
  <c r="BH58" i="4"/>
  <c r="BH46" i="4"/>
  <c r="BH34" i="4"/>
  <c r="BH22" i="4"/>
  <c r="BH10" i="4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I12" i="4"/>
  <c r="D12" i="4"/>
  <c r="L57" i="4"/>
  <c r="BP57" i="4" s="1"/>
  <c r="L45" i="4"/>
  <c r="L33" i="4"/>
  <c r="BP33" i="4" s="1"/>
  <c r="L21" i="4"/>
  <c r="BP21" i="4" s="1"/>
  <c r="L9" i="4"/>
  <c r="AE34" i="4"/>
  <c r="BG49" i="4"/>
  <c r="BG31" i="4"/>
  <c r="BG57" i="4"/>
  <c r="BG51" i="4"/>
  <c r="BG48" i="4"/>
  <c r="BG12" i="4"/>
  <c r="BH53" i="4"/>
  <c r="BH47" i="4"/>
  <c r="BH41" i="4"/>
  <c r="BH29" i="4"/>
  <c r="BH23" i="4"/>
  <c r="BH17" i="4"/>
  <c r="BH11" i="4"/>
  <c r="BP53" i="4"/>
  <c r="BP47" i="4"/>
  <c r="BP41" i="4"/>
  <c r="BP35" i="4"/>
  <c r="BP29" i="4"/>
  <c r="BP23" i="4"/>
  <c r="BP17" i="4"/>
  <c r="BP11" i="4"/>
  <c r="BQ56" i="4"/>
  <c r="BQ50" i="4"/>
  <c r="BQ44" i="4"/>
  <c r="BQ38" i="4"/>
  <c r="BQ32" i="4"/>
  <c r="BQ26" i="4"/>
  <c r="BQ20" i="4"/>
  <c r="BQ14" i="4"/>
  <c r="BQ8" i="4"/>
  <c r="BV53" i="4"/>
  <c r="BV47" i="4"/>
  <c r="BV41" i="4"/>
  <c r="BV35" i="4"/>
  <c r="BV29" i="4"/>
  <c r="BV23" i="4"/>
  <c r="BV17" i="4"/>
  <c r="BV11" i="4"/>
  <c r="CA56" i="4"/>
  <c r="CA50" i="4"/>
  <c r="CA44" i="4"/>
  <c r="CA38" i="4"/>
  <c r="CA32" i="4"/>
  <c r="CA26" i="4"/>
  <c r="CA20" i="4"/>
  <c r="CA14" i="4"/>
  <c r="CA8" i="4"/>
  <c r="AE53" i="4"/>
  <c r="CI53" i="4" s="1"/>
  <c r="AE47" i="4"/>
  <c r="CI47" i="4" s="1"/>
  <c r="AE41" i="4"/>
  <c r="CI41" i="4" s="1"/>
  <c r="AE35" i="4"/>
  <c r="AE29" i="4"/>
  <c r="CI29" i="4" s="1"/>
  <c r="AE23" i="4"/>
  <c r="CI23" i="4" s="1"/>
  <c r="AE17" i="4"/>
  <c r="CI17" i="4" s="1"/>
  <c r="AE11" i="4"/>
  <c r="CI11" i="4" s="1"/>
  <c r="BG13" i="4"/>
  <c r="BI23" i="4"/>
  <c r="D56" i="4"/>
  <c r="D50" i="4"/>
  <c r="D44" i="4"/>
  <c r="D38" i="4"/>
  <c r="D32" i="4"/>
  <c r="D26" i="4"/>
  <c r="D20" i="4"/>
  <c r="D14" i="4"/>
  <c r="D8" i="4"/>
  <c r="L56" i="4"/>
  <c r="BP56" i="4" s="1"/>
  <c r="L50" i="4"/>
  <c r="BP50" i="4" s="1"/>
  <c r="L44" i="4"/>
  <c r="BP44" i="4" s="1"/>
  <c r="L38" i="4"/>
  <c r="BP38" i="4" s="1"/>
  <c r="L32" i="4"/>
  <c r="BP32" i="4" s="1"/>
  <c r="L26" i="4"/>
  <c r="BP26" i="4" s="1"/>
  <c r="L20" i="4"/>
  <c r="BP20" i="4" s="1"/>
  <c r="L14" i="4"/>
  <c r="BP14" i="4" s="1"/>
  <c r="L8" i="4"/>
  <c r="BP8" i="4" s="1"/>
  <c r="AF35" i="4"/>
  <c r="BH35" i="4" s="1"/>
  <c r="BG10" i="4"/>
  <c r="BI58" i="4"/>
  <c r="BI52" i="4"/>
  <c r="BI46" i="4"/>
  <c r="BI40" i="4"/>
  <c r="BI34" i="4"/>
  <c r="BI28" i="4"/>
  <c r="BI22" i="4"/>
  <c r="BI16" i="4"/>
  <c r="BI10" i="4"/>
  <c r="BG58" i="4"/>
  <c r="CI58" i="4" s="1"/>
  <c r="BG52" i="4"/>
  <c r="BG46" i="4"/>
  <c r="BG40" i="4"/>
  <c r="BG34" i="4"/>
  <c r="BG28" i="4"/>
  <c r="BG22" i="4"/>
  <c r="CI22" i="4" s="1"/>
  <c r="BG16" i="4"/>
  <c r="BG9" i="4"/>
  <c r="BI57" i="4"/>
  <c r="BI51" i="4"/>
  <c r="BI45" i="4"/>
  <c r="BI39" i="4"/>
  <c r="BI33" i="4"/>
  <c r="BI27" i="4"/>
  <c r="BI21" i="4"/>
  <c r="BI15" i="4"/>
  <c r="BI9" i="4"/>
  <c r="BQ57" i="4"/>
  <c r="BQ51" i="4"/>
  <c r="BG45" i="4"/>
  <c r="BG39" i="4"/>
  <c r="BG33" i="4"/>
  <c r="BG27" i="4"/>
  <c r="BG21" i="4"/>
  <c r="BG15" i="4"/>
  <c r="C1" i="8"/>
  <c r="B1" i="8"/>
  <c r="CQ32" i="1" l="1"/>
  <c r="CH32" i="1"/>
  <c r="DJ32" i="1" s="1"/>
  <c r="DJ37" i="1"/>
  <c r="CH47" i="1"/>
  <c r="DJ47" i="1" s="1"/>
  <c r="CQ47" i="1"/>
  <c r="CH24" i="1"/>
  <c r="DJ24" i="1" s="1"/>
  <c r="CQ24" i="1"/>
  <c r="CH42" i="1"/>
  <c r="DJ42" i="1" s="1"/>
  <c r="CQ42" i="1"/>
  <c r="BF19" i="1"/>
  <c r="DJ19" i="1" s="1"/>
  <c r="AE38" i="4"/>
  <c r="CI38" i="4" s="1"/>
  <c r="BH38" i="4"/>
  <c r="BH18" i="4"/>
  <c r="AE18" i="4"/>
  <c r="CI18" i="4" s="1"/>
  <c r="CI40" i="4"/>
  <c r="CQ38" i="1"/>
  <c r="CH38" i="1"/>
  <c r="DJ38" i="1" s="1"/>
  <c r="CQ22" i="1"/>
  <c r="CH22" i="1"/>
  <c r="DJ22" i="1" s="1"/>
  <c r="BH14" i="4"/>
  <c r="AE14" i="4"/>
  <c r="CI14" i="4" s="1"/>
  <c r="BH50" i="4"/>
  <c r="AE50" i="4"/>
  <c r="CI50" i="4" s="1"/>
  <c r="BG35" i="4"/>
  <c r="CI35" i="4" s="1"/>
  <c r="BP45" i="4"/>
  <c r="AE45" i="4"/>
  <c r="CI45" i="4" s="1"/>
  <c r="BH24" i="4"/>
  <c r="AE24" i="4"/>
  <c r="CI24" i="4" s="1"/>
  <c r="BH42" i="4"/>
  <c r="AE42" i="4"/>
  <c r="CI42" i="4" s="1"/>
  <c r="AE21" i="4"/>
  <c r="CI21" i="4" s="1"/>
  <c r="BH13" i="4"/>
  <c r="AE13" i="4"/>
  <c r="CI13" i="4" s="1"/>
  <c r="BH31" i="4"/>
  <c r="AE31" i="4"/>
  <c r="CI31" i="4" s="1"/>
  <c r="BH49" i="4"/>
  <c r="AE49" i="4"/>
  <c r="CI49" i="4" s="1"/>
  <c r="CH10" i="2"/>
  <c r="DJ10" i="2" s="1"/>
  <c r="CQ10" i="2"/>
  <c r="CQ8" i="1"/>
  <c r="CH8" i="1"/>
  <c r="DJ8" i="1" s="1"/>
  <c r="CQ44" i="1"/>
  <c r="CH44" i="1"/>
  <c r="DJ44" i="1" s="1"/>
  <c r="CH35" i="1"/>
  <c r="DJ35" i="1" s="1"/>
  <c r="CQ35" i="1"/>
  <c r="CH12" i="1"/>
  <c r="DJ12" i="1" s="1"/>
  <c r="CQ12" i="1"/>
  <c r="CH30" i="1"/>
  <c r="DJ30" i="1" s="1"/>
  <c r="CQ30" i="1"/>
  <c r="CH48" i="1"/>
  <c r="DJ48" i="1" s="1"/>
  <c r="CQ48" i="1"/>
  <c r="DJ13" i="1"/>
  <c r="BF31" i="1"/>
  <c r="DJ31" i="1" s="1"/>
  <c r="BH54" i="4"/>
  <c r="AE54" i="4"/>
  <c r="CI54" i="4" s="1"/>
  <c r="BH25" i="4"/>
  <c r="AE25" i="4"/>
  <c r="CI25" i="4" s="1"/>
  <c r="BH20" i="4"/>
  <c r="AE20" i="4"/>
  <c r="CI20" i="4" s="1"/>
  <c r="CQ10" i="1"/>
  <c r="CH10" i="1"/>
  <c r="DJ10" i="1" s="1"/>
  <c r="CQ28" i="1"/>
  <c r="CH28" i="1"/>
  <c r="DJ28" i="1" s="1"/>
  <c r="CQ46" i="1"/>
  <c r="CH46" i="1"/>
  <c r="DJ46" i="1" s="1"/>
  <c r="CH23" i="1"/>
  <c r="DJ23" i="1" s="1"/>
  <c r="CQ23" i="1"/>
  <c r="BH43" i="4"/>
  <c r="AE43" i="4"/>
  <c r="CI43" i="4" s="1"/>
  <c r="AE8" i="4"/>
  <c r="CI8" i="4" s="1"/>
  <c r="BH8" i="4"/>
  <c r="AE44" i="4"/>
  <c r="CI44" i="4" s="1"/>
  <c r="BH44" i="4"/>
  <c r="CH17" i="1"/>
  <c r="DJ17" i="1" s="1"/>
  <c r="CQ17" i="1"/>
  <c r="BH56" i="4"/>
  <c r="AE56" i="4"/>
  <c r="CI56" i="4" s="1"/>
  <c r="CH16" i="2"/>
  <c r="DJ16" i="2" s="1"/>
  <c r="CQ16" i="2"/>
  <c r="CI52" i="4"/>
  <c r="CH15" i="2"/>
  <c r="DJ15" i="2" s="1"/>
  <c r="CQ15" i="2"/>
  <c r="CQ14" i="1"/>
  <c r="CH14" i="1"/>
  <c r="DJ14" i="1" s="1"/>
  <c r="CI34" i="4"/>
  <c r="BH48" i="4"/>
  <c r="AE48" i="4"/>
  <c r="CI48" i="4" s="1"/>
  <c r="BH37" i="4"/>
  <c r="AE37" i="4"/>
  <c r="CI37" i="4" s="1"/>
  <c r="CQ8" i="2"/>
  <c r="CH8" i="2"/>
  <c r="DJ8" i="2" s="1"/>
  <c r="CH17" i="2"/>
  <c r="DJ17" i="2" s="1"/>
  <c r="CQ20" i="1"/>
  <c r="CH20" i="1"/>
  <c r="DJ20" i="1" s="1"/>
  <c r="CH18" i="1"/>
  <c r="DJ18" i="1" s="1"/>
  <c r="CQ18" i="1"/>
  <c r="CH36" i="1"/>
  <c r="DJ36" i="1" s="1"/>
  <c r="CQ36" i="1"/>
  <c r="BH36" i="4"/>
  <c r="AE36" i="4"/>
  <c r="CI36" i="4" s="1"/>
  <c r="CQ40" i="1"/>
  <c r="CH40" i="1"/>
  <c r="DJ40" i="1" s="1"/>
  <c r="AE57" i="4"/>
  <c r="CI57" i="4" s="1"/>
  <c r="CI16" i="4"/>
  <c r="CI51" i="4"/>
  <c r="BH26" i="4"/>
  <c r="AE26" i="4"/>
  <c r="CI26" i="4" s="1"/>
  <c r="BH12" i="4"/>
  <c r="AE12" i="4"/>
  <c r="CI12" i="4" s="1"/>
  <c r="BH30" i="4"/>
  <c r="AE30" i="4"/>
  <c r="CI30" i="4" s="1"/>
  <c r="BH19" i="4"/>
  <c r="AE19" i="4"/>
  <c r="CI19" i="4" s="1"/>
  <c r="BH55" i="4"/>
  <c r="AE55" i="4"/>
  <c r="CI55" i="4" s="1"/>
  <c r="AE32" i="4"/>
  <c r="CI32" i="4" s="1"/>
  <c r="BH32" i="4"/>
  <c r="AE33" i="4"/>
  <c r="CI33" i="4" s="1"/>
  <c r="BP9" i="4"/>
  <c r="AE9" i="4"/>
  <c r="CI9" i="4" s="1"/>
  <c r="CQ14" i="2"/>
  <c r="CH14" i="2"/>
  <c r="DJ14" i="2" s="1"/>
  <c r="AE28" i="4"/>
  <c r="CI28" i="4" s="1"/>
  <c r="CQ26" i="1"/>
  <c r="CH26" i="1"/>
  <c r="DJ26" i="1" s="1"/>
  <c r="CQ16" i="1"/>
  <c r="CH16" i="1"/>
  <c r="DJ16" i="1" s="1"/>
  <c r="CQ34" i="1"/>
  <c r="CH34" i="1"/>
  <c r="DJ34" i="1" s="1"/>
  <c r="CH11" i="1"/>
  <c r="DJ11" i="1" s="1"/>
  <c r="CQ11" i="1"/>
  <c r="CH29" i="1"/>
  <c r="DJ29" i="1" s="1"/>
  <c r="CQ29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U7" i="2" s="1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S7" i="2" s="1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DD7" i="2"/>
  <c r="DG7" i="1"/>
  <c r="CT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Z7" i="1"/>
  <c r="AN7" i="1"/>
  <c r="CK7" i="1"/>
  <c r="AD7" i="1"/>
  <c r="CL7" i="2"/>
  <c r="AB7" i="1"/>
  <c r="BP7" i="2" l="1"/>
  <c r="BO7" i="4"/>
  <c r="BX7" i="4"/>
  <c r="CW7" i="2"/>
  <c r="BJ7" i="4"/>
  <c r="BY7" i="4"/>
  <c r="Y7" i="2"/>
  <c r="DH7" i="2"/>
  <c r="AA7" i="2"/>
  <c r="DC7" i="2"/>
  <c r="DA7" i="2"/>
  <c r="DI7" i="2"/>
  <c r="CX7" i="2"/>
  <c r="N7" i="2"/>
  <c r="M7" i="2" s="1"/>
  <c r="CS7" i="2"/>
  <c r="CY7" i="2"/>
  <c r="Z7" i="2"/>
  <c r="CM7" i="2"/>
  <c r="BZ7" i="2"/>
  <c r="BO7" i="2" s="1"/>
  <c r="D7" i="6"/>
  <c r="Y7" i="3"/>
  <c r="AC7" i="3"/>
  <c r="DF7" i="1"/>
  <c r="CM7" i="1"/>
  <c r="CU7" i="1"/>
  <c r="DI7" i="1"/>
  <c r="BR7" i="4"/>
  <c r="CF7" i="4"/>
  <c r="Z7" i="3"/>
  <c r="V7" i="5"/>
  <c r="BW7" i="4"/>
  <c r="AC7" i="1"/>
  <c r="CY7" i="1"/>
  <c r="W7" i="4"/>
  <c r="AD7" i="5"/>
  <c r="E7" i="1"/>
  <c r="D7" i="1" s="1"/>
  <c r="AT7" i="5"/>
  <c r="BM7" i="4"/>
  <c r="BN7" i="4"/>
  <c r="CD7" i="4"/>
  <c r="AB7" i="3"/>
  <c r="AA7" i="3"/>
  <c r="CO7" i="1"/>
  <c r="CX7" i="1"/>
  <c r="CL7" i="1"/>
  <c r="CV7" i="1"/>
  <c r="AT7" i="4"/>
  <c r="AG7" i="4"/>
  <c r="AF7" i="4" s="1"/>
  <c r="BK7" i="4"/>
  <c r="AO7" i="4"/>
  <c r="BL7" i="4"/>
  <c r="CB7" i="4"/>
  <c r="N7" i="5"/>
  <c r="AL7" i="5"/>
  <c r="BE7" i="5"/>
  <c r="R7" i="4"/>
  <c r="BZ7" i="4"/>
  <c r="CC7" i="4"/>
  <c r="Q7" i="5"/>
  <c r="BB7" i="5"/>
  <c r="BT7" i="4"/>
  <c r="CH7" i="4"/>
  <c r="N7" i="1"/>
  <c r="H7" i="5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V7" i="2" l="1"/>
  <c r="CH7" i="2"/>
  <c r="W7" i="2"/>
  <c r="DB7" i="2"/>
  <c r="AM7" i="2"/>
  <c r="CQ7" i="2" s="1"/>
  <c r="CI7" i="2"/>
  <c r="CJ7" i="2"/>
  <c r="CA7" i="4"/>
  <c r="DB7" i="1"/>
  <c r="BV7" i="4"/>
  <c r="AN7" i="4"/>
  <c r="BG7" i="4" s="1"/>
  <c r="W7" i="1"/>
  <c r="CW7" i="1"/>
  <c r="AM7" i="1"/>
  <c r="BF7" i="1" s="1"/>
  <c r="CI7" i="1"/>
  <c r="I7" i="5"/>
  <c r="V7" i="3"/>
  <c r="M7" i="1"/>
  <c r="V7" i="1" s="1"/>
  <c r="BI7" i="4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Q7" i="1"/>
  <c r="CI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<sst xmlns="http://schemas.openxmlformats.org/spreadsheetml/2006/main" count="2396" uniqueCount="430">
  <si>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</si>
  <si>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</si>
  <si>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</si>
  <si>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</si>
  <si>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</si>
  <si>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</si>
  <si>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</si>
  <si>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</si>
  <si>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</si>
  <si>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</si>
  <si>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</si>
  <si>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</si>
  <si>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</si>
  <si>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</si>
  <si>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</si>
  <si>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</si>
  <si>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</si>
  <si>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</si>
  <si>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</si>
  <si>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</si>
  <si>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</si>
  <si>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</si>
  <si>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</si>
  <si>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</si>
  <si>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</si>
  <si>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</si>
  <si>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</si>
  <si>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</si>
  <si>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</si>
  <si>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</si>
  <si>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</si>
  <si>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</si>
  <si>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</si>
  <si>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</si>
  <si>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</si>
  <si>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</si>
  <si>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</si>
  <si>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</si>
  <si>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</si>
  <si>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</si>
  <si>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</si>
  <si>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</si>
  <si>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</si>
  <si>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</si>
  <si>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</si>
  <si>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</si>
  <si>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</si>
  <si>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</si>
  <si>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</si>
  <si>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</si>
  <si>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</si>
  <si>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</si>
  <si>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</si>
  <si>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</si>
  <si>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</si>
  <si>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</si>
  <si>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</si>
  <si>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</si>
  <si>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</si>
  <si>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</si>
  <si>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</si>
  <si>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</si>
  <si>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</si>
  <si>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</si>
  <si>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</si>
  <si>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</si>
  <si>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</si>
  <si>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</si>
  <si>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</si>
  <si>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</si>
  <si>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</si>
  <si>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</si>
  <si>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</si>
  <si>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</si>
  <si>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</si>
  <si>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</si>
  <si>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</si>
  <si>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</si>
  <si>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</si>
  <si>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</si>
  <si>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</si>
  <si>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</si>
  <si>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</si>
  <si>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</si>
  <si>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</si>
  <si>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</si>
  <si>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</si>
  <si>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</si>
  <si>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</si>
  <si>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</si>
  <si>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</si>
  <si>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</si>
  <si>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</si>
  <si>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</si>
  <si>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</si>
  <si>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</si>
  <si>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</si>
  <si>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</si>
  <si>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</si>
  <si>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</si>
  <si>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</si>
  <si>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</si>
  <si>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</si>
  <si>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</si>
  <si>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</si>
  <si>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</si>
  <si>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</si>
  <si>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</si>
  <si>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</si>
  <si>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</si>
  <si>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</si>
  <si>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</si>
  <si>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</si>
  <si>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</si>
  <si>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</si>
  <si>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</si>
  <si>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</si>
  <si>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</si>
  <si>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</si>
  <si>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</si>
  <si>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</si>
  <si>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</si>
  <si>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</si>
  <si>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</si>
  <si>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</si>
  <si>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</si>
  <si>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</si>
  <si>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</si>
  <si>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</si>
  <si>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</si>
  <si>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</si>
  <si>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</si>
  <si>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</si>
  <si>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</si>
  <si>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</si>
  <si>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</si>
  <si>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</si>
  <si>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</si>
  <si>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</si>
  <si>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</si>
  <si>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</si>
  <si>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</si>
  <si>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</si>
  <si>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</si>
  <si>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</si>
  <si>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</si>
  <si>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</si>
  <si>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</si>
  <si>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</si>
  <si>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</si>
  <si>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</si>
  <si>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</si>
  <si>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</si>
  <si>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</si>
  <si>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</si>
  <si>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</si>
  <si>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</si>
  <si>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</si>
  <si>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</si>
  <si>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</si>
  <si>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</si>
  <si>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</si>
  <si>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</si>
  <si>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</si>
  <si>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</si>
  <si>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</si>
  <si>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</si>
  <si>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</si>
  <si>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</si>
  <si>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</si>
  <si>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</si>
  <si>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</si>
  <si>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</si>
  <si>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</si>
  <si>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</si>
  <si>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</si>
  <si>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</si>
  <si>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</si>
  <si>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</si>
  <si>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</si>
  <si>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</si>
  <si>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</si>
  <si>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</si>
  <si>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</si>
  <si>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</si>
  <si>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</si>
  <si>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</si>
  <si>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</si>
  <si>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</si>
  <si>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</si>
  <si>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</si>
  <si>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</si>
  <si>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</si>
  <si>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</si>
  <si>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</si>
  <si>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</si>
  <si>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</si>
  <si>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</si>
  <si>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</si>
  <si>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</si>
  <si>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</si>
  <si>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</si>
  <si>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</si>
  <si>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</si>
  <si>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</si>
  <si>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</si>
  <si>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</si>
  <si>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</si>
  <si>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</si>
  <si>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</si>
  <si>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</si>
  <si>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</si>
  <si>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</si>
  <si>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</si>
  <si>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</si>
  <si>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</si>
  <si>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</si>
  <si>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</si>
  <si>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</si>
  <si>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</si>
  <si>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</si>
  <si>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</si>
  <si>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</si>
  <si>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</si>
  <si>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</si>
  <si>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</si>
  <si>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</si>
  <si>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</si>
  <si>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</si>
  <si>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</si>
  <si>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</si>
  <si>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</si>
  <si>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</si>
  <si>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</si>
  <si>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</si>
  <si>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</si>
  <si>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</si>
  <si>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</si>
  <si>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</si>
  <si>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</si>
  <si>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</si>
  <si>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</si>
  <si>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</si>
  <si>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</si>
  <si>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</si>
  <si>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</si>
  <si>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</si>
  <si>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</si>
  <si>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</si>
  <si>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</si>
  <si>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</si>
  <si>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</si>
  <si>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</si>
  <si>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</si>
  <si>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</si>
  <si>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</si>
  <si>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</si>
  <si>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</si>
  <si>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</si>
  <si>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</si>
  <si>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</si>
  <si>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</si>
  <si>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</si>
  <si>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</si>
  <si>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</si>
  <si>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</si>
  <si>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</si>
  <si>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</si>
  <si>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</si>
  <si>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</si>
  <si>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</si>
  <si>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</si>
  <si>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</si>
  <si>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</si>
  <si>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</si>
  <si>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</si>
  <si>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</si>
  <si>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</si>
  <si>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</si>
  <si>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</si>
  <si>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</si>
  <si>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</si>
  <si>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</si>
  <si>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</si>
  <si>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</si>
  <si>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</si>
  <si>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</si>
  <si>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</si>
  <si>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</si>
  <si>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</si>
  <si>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</si>
  <si>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</si>
  <si>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</si>
  <si>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</si>
  <si>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</si>
  <si>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</si>
  <si>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</si>
  <si>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</si>
  <si>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</si>
  <si>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</si>
  <si>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</si>
  <si>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</si>
  <si>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</si>
  <si>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</si>
  <si>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</si>
  <si>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</si>
  <si>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</si>
  <si>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</si>
  <si>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</si>
  <si>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</si>
  <si>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</si>
  <si>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</si>
  <si>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</si>
  <si>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</si>
  <si>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</si>
  <si>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</si>
  <si>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</si>
  <si>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47000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</si>
  <si>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</si>
  <si>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</si>
  <si>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</si>
  <si>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</si>
  <si>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</si>
  <si>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</si>
  <si>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47201</t>
  </si>
  <si>
    <t>那覇市</t>
  </si>
  <si>
    <t/>
  </si>
  <si>
    <t>47842</t>
  </si>
  <si>
    <t>那覇市・南風原町環境施設組合</t>
  </si>
  <si>
    <t>47205</t>
  </si>
  <si>
    <t>宜野湾市</t>
  </si>
  <si>
    <t>47803</t>
  </si>
  <si>
    <t>倉浜衛生施設組合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</si>
  <si>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</si>
  <si>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</si>
  <si>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</si>
  <si>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</si>
  <si>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</si>
  <si>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</si>
  <si>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</si>
  <si>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</si>
  <si>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47830</t>
  </si>
  <si>
    <t>南部広域行政組合</t>
  </si>
  <si>
    <t>47211</t>
  </si>
  <si>
    <t>沖縄市</t>
  </si>
  <si>
    <t>47212</t>
  </si>
  <si>
    <t>豊見城市</t>
  </si>
  <si>
    <t>47213</t>
  </si>
  <si>
    <t>うるま市</t>
  </si>
  <si>
    <t>47840</t>
  </si>
  <si>
    <t>中部北環境説組合</t>
  </si>
  <si>
    <t>47823</t>
  </si>
  <si>
    <t>中部衛生施設組合</t>
  </si>
  <si>
    <t>47214</t>
  </si>
  <si>
    <t>宮古島市</t>
  </si>
  <si>
    <t>47215</t>
  </si>
  <si>
    <t>南城市</t>
  </si>
  <si>
    <t>47301</t>
  </si>
  <si>
    <t>国頭村</t>
  </si>
  <si>
    <t>47829</t>
  </si>
  <si>
    <t>国頭地区行政事務組合</t>
  </si>
  <si>
    <t>47302</t>
  </si>
  <si>
    <t>大宜味村</t>
  </si>
  <si>
    <t>47303</t>
  </si>
  <si>
    <t>東村</t>
  </si>
  <si>
    <t>47306</t>
  </si>
  <si>
    <t>今帰仁村</t>
  </si>
  <si>
    <t>47809</t>
  </si>
  <si>
    <t>本部町今帰仁村清掃施設組合</t>
  </si>
  <si>
    <t>47308</t>
  </si>
  <si>
    <t>本部町</t>
  </si>
  <si>
    <t>本部町今帰仁祖清掃施設組合</t>
  </si>
  <si>
    <t>47311</t>
  </si>
  <si>
    <t>恩納村</t>
  </si>
  <si>
    <t>中部北環境施設組合</t>
  </si>
  <si>
    <t>47313</t>
  </si>
  <si>
    <t>宜野座村</t>
  </si>
  <si>
    <t>47825</t>
  </si>
  <si>
    <t>金武地区消防衛生組合</t>
  </si>
  <si>
    <t>47314</t>
  </si>
  <si>
    <t>金武町</t>
  </si>
  <si>
    <t>47315</t>
  </si>
  <si>
    <t>伊江村</t>
  </si>
  <si>
    <t>47324</t>
  </si>
  <si>
    <t>読谷村</t>
  </si>
  <si>
    <t>47839</t>
  </si>
  <si>
    <t>比謝川行政事務組合</t>
  </si>
  <si>
    <t>47325</t>
  </si>
  <si>
    <t>嘉手納町</t>
  </si>
  <si>
    <t>47326</t>
  </si>
  <si>
    <t>北谷町</t>
  </si>
  <si>
    <t>47327</t>
  </si>
  <si>
    <t>北中城村</t>
  </si>
  <si>
    <t>47822</t>
  </si>
  <si>
    <t>中城村北中城村清掃事務組合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</si>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</sst>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52</v>
      </c>
      <c r="B7" s="154" t="s">
        <v>317</v>
      </c>
      <c r="C7" s="138" t="s">
        <v>33</v>
      </c>
      <c r="D7" s="140">
        <f>SUM(E7,+L7)</f>
        <v>17767134</v>
      </c>
      <c r="E7" s="140">
        <f>SUM(F7:I7,K7)</f>
        <v>4340867</v>
      </c>
      <c r="F7" s="140">
        <f>SUM(F$8:F$207)</f>
        <v>1431873</v>
      </c>
      <c r="G7" s="140">
        <f>SUM(G$8:G$207)</f>
        <v>36741</v>
      </c>
      <c r="H7" s="140">
        <f>SUM(H$8:H$207)</f>
        <v>295330</v>
      </c>
      <c r="I7" s="140">
        <f>SUM(I$8:I$207)</f>
        <v>2408320</v>
      </c>
      <c r="J7" s="143" t="s">
        <v>314</v>
      </c>
      <c r="K7" s="140">
        <f>SUM(K$8:K$207)</f>
        <v>168603</v>
      </c>
      <c r="L7" s="140">
        <f>SUM(L$8:L$207)</f>
        <v>13426267</v>
      </c>
      <c r="M7" s="140">
        <f>SUM(N7,+U7)</f>
        <v>1069923</v>
      </c>
      <c r="N7" s="140">
        <f>SUM(O7:R7,T7)</f>
        <v>117258</v>
      </c>
      <c r="O7" s="140">
        <f>SUM(O$8:O$207)</f>
        <v>0</v>
      </c>
      <c r="P7" s="140">
        <f>SUM(P$8:P$207)</f>
        <v>0</v>
      </c>
      <c r="Q7" s="140">
        <f>SUM(Q$8:Q$207)</f>
        <v>0</v>
      </c>
      <c r="R7" s="140">
        <f>SUM(R$8:R$207)</f>
        <v>96905</v>
      </c>
      <c r="S7" s="143" t="s">
        <v>314</v>
      </c>
      <c r="T7" s="140">
        <f>SUM(T$8:T$207)</f>
        <v>20353</v>
      </c>
      <c r="U7" s="140">
        <f>SUM(U$8:U$207)</f>
        <v>952665</v>
      </c>
      <c r="V7" s="140">
        <f t="shared" ref="V7:AA7" si="0">+SUM(D7,M7)</f>
        <v>18837057</v>
      </c>
      <c r="W7" s="140">
        <f t="shared" si="0"/>
        <v>4458125</v>
      </c>
      <c r="X7" s="140">
        <f t="shared" si="0"/>
        <v>1431873</v>
      </c>
      <c r="Y7" s="140">
        <f t="shared" si="0"/>
        <v>36741</v>
      </c>
      <c r="Z7" s="140">
        <f t="shared" si="0"/>
        <v>295330</v>
      </c>
      <c r="AA7" s="140">
        <f t="shared" si="0"/>
        <v>2505225</v>
      </c>
      <c r="AB7" s="142" t="str">
        <f>IF(+SUM(J7,S7)=0,"-",+SUM(J7,S7))</f>
        <v>-</v>
      </c>
      <c r="AC7" s="140">
        <f>+SUM(K7,T7)</f>
        <v>188956</v>
      </c>
      <c r="AD7" s="140">
        <f>+SUM(L7,U7)</f>
        <v>14378932</v>
      </c>
      <c r="AE7" s="140">
        <f>SUM(AF7,+AK7)</f>
        <v>2110297</v>
      </c>
      <c r="AF7" s="140">
        <f>SUM(AG7:AJ7)</f>
        <v>2098448</v>
      </c>
      <c r="AG7" s="140">
        <f t="shared" ref="AG7:AL7" si="1">SUM(AG$8:AG$207)</f>
        <v>242</v>
      </c>
      <c r="AH7" s="140">
        <f t="shared" si="1"/>
        <v>1369422</v>
      </c>
      <c r="AI7" s="140">
        <f t="shared" si="1"/>
        <v>728784</v>
      </c>
      <c r="AJ7" s="140">
        <f t="shared" si="1"/>
        <v>0</v>
      </c>
      <c r="AK7" s="140">
        <f t="shared" si="1"/>
        <v>11849</v>
      </c>
      <c r="AL7" s="140">
        <f t="shared" si="1"/>
        <v>155077</v>
      </c>
      <c r="AM7" s="140">
        <f>SUM(AN7,AS7,AW7,AX7,BD7)</f>
        <v>8505499</v>
      </c>
      <c r="AN7" s="140">
        <f>SUM(AO7:AR7)</f>
        <v>1283853</v>
      </c>
      <c r="AO7" s="140">
        <f>SUM(AO$8:AO$207)</f>
        <v>743105</v>
      </c>
      <c r="AP7" s="140">
        <f>SUM(AP$8:AP$207)</f>
        <v>441572</v>
      </c>
      <c r="AQ7" s="140">
        <f>SUM(AQ$8:AQ$207)</f>
        <v>99176</v>
      </c>
      <c r="AR7" s="140">
        <f>SUM(AR$8:AR$207)</f>
        <v>0</v>
      </c>
      <c r="AS7" s="140">
        <f>SUM(AT7:AV7)</f>
        <v>1635050</v>
      </c>
      <c r="AT7" s="140">
        <f>SUM(AT$8:AT$207)</f>
        <v>453742</v>
      </c>
      <c r="AU7" s="140">
        <f>SUM(AU$8:AU$207)</f>
        <v>986549</v>
      </c>
      <c r="AV7" s="140">
        <f>SUM(AV$8:AV$207)</f>
        <v>194759</v>
      </c>
      <c r="AW7" s="140">
        <f>SUM(AW$8:AW$207)</f>
        <v>25071</v>
      </c>
      <c r="AX7" s="140">
        <f>SUM(AY7:BB7)</f>
        <v>5558995</v>
      </c>
      <c r="AY7" s="140">
        <f t="shared" ref="AY7:BE7" si="2">SUM(AY$8:AY$207)</f>
        <v>3539275</v>
      </c>
      <c r="AZ7" s="140">
        <f t="shared" si="2"/>
        <v>1233771</v>
      </c>
      <c r="BA7" s="140">
        <f t="shared" si="2"/>
        <v>307832</v>
      </c>
      <c r="BB7" s="140">
        <f t="shared" si="2"/>
        <v>478117</v>
      </c>
      <c r="BC7" s="140">
        <f t="shared" si="2"/>
        <v>6263430</v>
      </c>
      <c r="BD7" s="140">
        <f t="shared" si="2"/>
        <v>2530</v>
      </c>
      <c r="BE7" s="140">
        <f t="shared" si="2"/>
        <v>732831</v>
      </c>
      <c r="BF7" s="140">
        <f>SUM(AE7,+AM7,+BE7)</f>
        <v>11348627</v>
      </c>
      <c r="BG7" s="140">
        <f>SUM(BH7,+BM7)</f>
        <v>11855</v>
      </c>
      <c r="BH7" s="140">
        <f>SUM(BI7:BL7)</f>
        <v>11855</v>
      </c>
      <c r="BI7" s="140">
        <f t="shared" ref="BI7:BN7" si="3">SUM(BI$8:BI$207)</f>
        <v>0</v>
      </c>
      <c r="BJ7" s="140">
        <f t="shared" si="3"/>
        <v>11855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141664</v>
      </c>
      <c r="BO7" s="140">
        <f>SUM(BP7,BU7,BY7,BZ7,CF7)</f>
        <v>325798</v>
      </c>
      <c r="BP7" s="140">
        <f>SUM(BQ7:BT7)</f>
        <v>54791</v>
      </c>
      <c r="BQ7" s="140">
        <f>SUM(BQ$8:BQ$207)</f>
        <v>54546</v>
      </c>
      <c r="BR7" s="140">
        <f>SUM(BR$8:BR$207)</f>
        <v>245</v>
      </c>
      <c r="BS7" s="140">
        <f>SUM(BS$8:BS$207)</f>
        <v>0</v>
      </c>
      <c r="BT7" s="140">
        <f>SUM(BT$8:BT$207)</f>
        <v>0</v>
      </c>
      <c r="BU7" s="140">
        <f>SUM(BV7:BX7)</f>
        <v>40671</v>
      </c>
      <c r="BV7" s="140">
        <f>SUM(BV$8:BV$207)</f>
        <v>595</v>
      </c>
      <c r="BW7" s="140">
        <f>SUM(BW$8:BW$207)</f>
        <v>39251</v>
      </c>
      <c r="BX7" s="140">
        <f>SUM(BX$8:BX$207)</f>
        <v>825</v>
      </c>
      <c r="BY7" s="140">
        <f>SUM(BY$8:BY$207)</f>
        <v>0</v>
      </c>
      <c r="BZ7" s="140">
        <f>SUM(CA7:CD7)</f>
        <v>230336</v>
      </c>
      <c r="CA7" s="140">
        <f t="shared" ref="CA7:CG7" si="4">SUM(CA$8:CA$207)</f>
        <v>1161</v>
      </c>
      <c r="CB7" s="140">
        <f t="shared" si="4"/>
        <v>164635</v>
      </c>
      <c r="CC7" s="140">
        <f t="shared" si="4"/>
        <v>20990</v>
      </c>
      <c r="CD7" s="140">
        <f t="shared" si="4"/>
        <v>43550</v>
      </c>
      <c r="CE7" s="140">
        <f t="shared" si="4"/>
        <v>567886</v>
      </c>
      <c r="CF7" s="140">
        <f t="shared" si="4"/>
        <v>0</v>
      </c>
      <c r="CG7" s="140">
        <f t="shared" si="4"/>
        <v>22720</v>
      </c>
      <c r="CH7" s="140">
        <f>SUM(BG7,+BO7,+CG7)</f>
        <v>360373</v>
      </c>
      <c r="CI7" s="140">
        <f t="shared" ref="CI7:DJ7" si="5">SUM(AE7,+BG7)</f>
        <v>2122152</v>
      </c>
      <c r="CJ7" s="140">
        <f t="shared" si="5"/>
        <v>2110303</v>
      </c>
      <c r="CK7" s="140">
        <f t="shared" si="5"/>
        <v>242</v>
      </c>
      <c r="CL7" s="140">
        <f t="shared" si="5"/>
        <v>1381277</v>
      </c>
      <c r="CM7" s="140">
        <f t="shared" si="5"/>
        <v>728784</v>
      </c>
      <c r="CN7" s="140">
        <f t="shared" si="5"/>
        <v>0</v>
      </c>
      <c r="CO7" s="140">
        <f t="shared" si="5"/>
        <v>11849</v>
      </c>
      <c r="CP7" s="140">
        <f t="shared" si="5"/>
        <v>296741</v>
      </c>
      <c r="CQ7" s="140">
        <f t="shared" si="5"/>
        <v>8831297</v>
      </c>
      <c r="CR7" s="140">
        <f t="shared" si="5"/>
        <v>1338644</v>
      </c>
      <c r="CS7" s="140">
        <f t="shared" si="5"/>
        <v>797651</v>
      </c>
      <c r="CT7" s="140">
        <f t="shared" si="5"/>
        <v>441817</v>
      </c>
      <c r="CU7" s="140">
        <f t="shared" si="5"/>
        <v>99176</v>
      </c>
      <c r="CV7" s="140">
        <f t="shared" si="5"/>
        <v>0</v>
      </c>
      <c r="CW7" s="140">
        <f t="shared" si="5"/>
        <v>1675721</v>
      </c>
      <c r="CX7" s="140">
        <f t="shared" si="5"/>
        <v>454337</v>
      </c>
      <c r="CY7" s="140">
        <f t="shared" si="5"/>
        <v>1025800</v>
      </c>
      <c r="CZ7" s="140">
        <f t="shared" si="5"/>
        <v>195584</v>
      </c>
      <c r="DA7" s="140">
        <f t="shared" si="5"/>
        <v>25071</v>
      </c>
      <c r="DB7" s="140">
        <f t="shared" si="5"/>
        <v>5789331</v>
      </c>
      <c r="DC7" s="140">
        <f t="shared" si="5"/>
        <v>3540436</v>
      </c>
      <c r="DD7" s="140">
        <f t="shared" si="5"/>
        <v>1398406</v>
      </c>
      <c r="DE7" s="140">
        <f t="shared" si="5"/>
        <v>328822</v>
      </c>
      <c r="DF7" s="140">
        <f t="shared" si="5"/>
        <v>521667</v>
      </c>
      <c r="DG7" s="140">
        <f t="shared" si="5"/>
        <v>6831316</v>
      </c>
      <c r="DH7" s="140">
        <f t="shared" si="5"/>
        <v>2530</v>
      </c>
      <c r="DI7" s="140">
        <f t="shared" si="5"/>
        <v>755551</v>
      </c>
      <c r="DJ7" s="140">
        <f t="shared" si="5"/>
        <v>11709000</v>
      </c>
    </row>
    <row r="8" spans="1:114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SUM(E8,+L8)</f>
        <v>2913220</v>
      </c>
      <c r="E8" s="121">
        <f>SUM(F8:I8,K8)</f>
        <v>580898</v>
      </c>
      <c r="F8" s="121">
        <v>0</v>
      </c>
      <c r="G8" s="121">
        <v>0</v>
      </c>
      <c r="H8" s="121">
        <v>0</v>
      </c>
      <c r="I8" s="121">
        <v>473566</v>
      </c>
      <c r="J8" s="122" t="s">
        <v>429</v>
      </c>
      <c r="K8" s="121">
        <v>107332</v>
      </c>
      <c r="L8" s="121">
        <v>2332322</v>
      </c>
      <c r="M8" s="121">
        <f>SUM(N8,+U8)</f>
        <v>55277</v>
      </c>
      <c r="N8" s="121">
        <f>SUM(O8:R8,T8)</f>
        <v>25572</v>
      </c>
      <c r="O8" s="121">
        <v>0</v>
      </c>
      <c r="P8" s="121">
        <v>0</v>
      </c>
      <c r="Q8" s="121">
        <v>0</v>
      </c>
      <c r="R8" s="121">
        <v>19119</v>
      </c>
      <c r="S8" s="122" t="s">
        <v>429</v>
      </c>
      <c r="T8" s="121">
        <v>6453</v>
      </c>
      <c r="U8" s="121">
        <v>29705</v>
      </c>
      <c r="V8" s="121">
        <f>+SUM(D8,M8)</f>
        <v>2968497</v>
      </c>
      <c r="W8" s="121">
        <f>+SUM(E8,N8)</f>
        <v>606470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492685</v>
      </c>
      <c r="AB8" s="122" t="str">
        <f>IF(+SUM(J8,S8)=0,"-",+SUM(J8,S8))</f>
        <v>-</v>
      </c>
      <c r="AC8" s="121">
        <f>+SUM(K8,T8)</f>
        <v>113785</v>
      </c>
      <c r="AD8" s="121">
        <f>+SUM(L8,U8)</f>
        <v>2362027</v>
      </c>
      <c r="AE8" s="121">
        <f>SUM(AF8,+AK8)</f>
        <v>21461</v>
      </c>
      <c r="AF8" s="121">
        <f>SUM(AG8:AJ8)</f>
        <v>21461</v>
      </c>
      <c r="AG8" s="121">
        <v>0</v>
      </c>
      <c r="AH8" s="121">
        <v>0</v>
      </c>
      <c r="AI8" s="121">
        <v>21461</v>
      </c>
      <c r="AJ8" s="121">
        <v>0</v>
      </c>
      <c r="AK8" s="121">
        <v>0</v>
      </c>
      <c r="AL8" s="121">
        <v>0</v>
      </c>
      <c r="AM8" s="121">
        <f>SUM(AN8,AS8,AW8,AX8,BD8)</f>
        <v>2054749</v>
      </c>
      <c r="AN8" s="121">
        <f>SUM(AO8:AR8)</f>
        <v>735266</v>
      </c>
      <c r="AO8" s="121">
        <v>359901</v>
      </c>
      <c r="AP8" s="121">
        <v>375365</v>
      </c>
      <c r="AQ8" s="121">
        <v>0</v>
      </c>
      <c r="AR8" s="121">
        <v>0</v>
      </c>
      <c r="AS8" s="121">
        <f>SUM(AT8:AV8)</f>
        <v>76954</v>
      </c>
      <c r="AT8" s="121">
        <v>23385</v>
      </c>
      <c r="AU8" s="121">
        <v>18136</v>
      </c>
      <c r="AV8" s="121">
        <v>35433</v>
      </c>
      <c r="AW8" s="121">
        <v>0</v>
      </c>
      <c r="AX8" s="121">
        <f>SUM(AY8:BB8)</f>
        <v>1242529</v>
      </c>
      <c r="AY8" s="121">
        <v>1025681</v>
      </c>
      <c r="AZ8" s="121">
        <v>96068</v>
      </c>
      <c r="BA8" s="121">
        <v>7178</v>
      </c>
      <c r="BB8" s="121">
        <v>113602</v>
      </c>
      <c r="BC8" s="121">
        <v>746267</v>
      </c>
      <c r="BD8" s="121">
        <v>0</v>
      </c>
      <c r="BE8" s="121">
        <v>90743</v>
      </c>
      <c r="BF8" s="121">
        <f>SUM(AE8,+AM8,+BE8)</f>
        <v>2166953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53669</v>
      </c>
      <c r="BP8" s="121">
        <f>SUM(BQ8:BT8)</f>
        <v>11485</v>
      </c>
      <c r="BQ8" s="121">
        <v>11485</v>
      </c>
      <c r="BR8" s="121">
        <v>0</v>
      </c>
      <c r="BS8" s="121">
        <v>0</v>
      </c>
      <c r="BT8" s="121">
        <v>0</v>
      </c>
      <c r="BU8" s="121">
        <f>SUM(BV8:BX8)</f>
        <v>17958</v>
      </c>
      <c r="BV8" s="121">
        <v>0</v>
      </c>
      <c r="BW8" s="121">
        <v>17958</v>
      </c>
      <c r="BX8" s="121">
        <v>0</v>
      </c>
      <c r="BY8" s="121">
        <v>0</v>
      </c>
      <c r="BZ8" s="121">
        <f>SUM(CA8:CD8)</f>
        <v>24226</v>
      </c>
      <c r="CA8" s="121">
        <v>0</v>
      </c>
      <c r="CB8" s="121">
        <v>19651</v>
      </c>
      <c r="CC8" s="121">
        <v>0</v>
      </c>
      <c r="CD8" s="121">
        <v>4575</v>
      </c>
      <c r="CE8" s="121">
        <v>0</v>
      </c>
      <c r="CF8" s="121">
        <v>0</v>
      </c>
      <c r="CG8" s="121">
        <v>1608</v>
      </c>
      <c r="CH8" s="121">
        <f>SUM(BG8,+BO8,+CG8)</f>
        <v>55277</v>
      </c>
      <c r="CI8" s="121">
        <f>SUM(AE8,+BG8)</f>
        <v>21461</v>
      </c>
      <c r="CJ8" s="121">
        <f>SUM(AF8,+BH8)</f>
        <v>21461</v>
      </c>
      <c r="CK8" s="121">
        <f>SUM(AG8,+BI8)</f>
        <v>0</v>
      </c>
      <c r="CL8" s="121">
        <f>SUM(AH8,+BJ8)</f>
        <v>0</v>
      </c>
      <c r="CM8" s="121">
        <f>SUM(AI8,+BK8)</f>
        <v>21461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2108418</v>
      </c>
      <c r="CR8" s="121">
        <f>SUM(AN8,+BP8)</f>
        <v>746751</v>
      </c>
      <c r="CS8" s="121">
        <f>SUM(AO8,+BQ8)</f>
        <v>371386</v>
      </c>
      <c r="CT8" s="121">
        <f>SUM(AP8,+BR8)</f>
        <v>375365</v>
      </c>
      <c r="CU8" s="121">
        <f>SUM(AQ8,+BS8)</f>
        <v>0</v>
      </c>
      <c r="CV8" s="121">
        <f>SUM(AR8,+BT8)</f>
        <v>0</v>
      </c>
      <c r="CW8" s="121">
        <f>SUM(AS8,+BU8)</f>
        <v>94912</v>
      </c>
      <c r="CX8" s="121">
        <f>SUM(AT8,+BV8)</f>
        <v>23385</v>
      </c>
      <c r="CY8" s="121">
        <f>SUM(AU8,+BW8)</f>
        <v>36094</v>
      </c>
      <c r="CZ8" s="121">
        <f>SUM(AV8,+BX8)</f>
        <v>35433</v>
      </c>
      <c r="DA8" s="121">
        <f>SUM(AW8,+BY8)</f>
        <v>0</v>
      </c>
      <c r="DB8" s="121">
        <f>SUM(AX8,+BZ8)</f>
        <v>1266755</v>
      </c>
      <c r="DC8" s="121">
        <f>SUM(AY8,+CA8)</f>
        <v>1025681</v>
      </c>
      <c r="DD8" s="121">
        <f>SUM(AZ8,+CB8)</f>
        <v>115719</v>
      </c>
      <c r="DE8" s="121">
        <f>SUM(BA8,+CC8)</f>
        <v>7178</v>
      </c>
      <c r="DF8" s="121">
        <f>SUM(BB8,+CD8)</f>
        <v>118177</v>
      </c>
      <c r="DG8" s="121">
        <f>SUM(BC8,+CE8)</f>
        <v>746267</v>
      </c>
      <c r="DH8" s="121">
        <f>SUM(BD8,+CF8)</f>
        <v>0</v>
      </c>
      <c r="DI8" s="121">
        <f>SUM(BE8,+CG8)</f>
        <v>92351</v>
      </c>
      <c r="DJ8" s="121">
        <f>SUM(BF8,+CH8)</f>
        <v>2222230</v>
      </c>
    </row>
    <row r="9" spans="1:114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SUM(E9,+L9)</f>
        <v>806960</v>
      </c>
      <c r="E9" s="121">
        <f>SUM(F9:I9,K9)</f>
        <v>145669</v>
      </c>
      <c r="F9" s="121">
        <v>0</v>
      </c>
      <c r="G9" s="121">
        <v>0</v>
      </c>
      <c r="H9" s="121">
        <v>0</v>
      </c>
      <c r="I9" s="121">
        <v>145669</v>
      </c>
      <c r="J9" s="122" t="s">
        <v>429</v>
      </c>
      <c r="K9" s="121">
        <v>0</v>
      </c>
      <c r="L9" s="121">
        <v>661291</v>
      </c>
      <c r="M9" s="121">
        <f>SUM(N9,+U9)</f>
        <v>100317</v>
      </c>
      <c r="N9" s="121">
        <f>SUM(O9:R9,T9)</f>
        <v>2</v>
      </c>
      <c r="O9" s="121">
        <v>0</v>
      </c>
      <c r="P9" s="121">
        <v>0</v>
      </c>
      <c r="Q9" s="121">
        <v>0</v>
      </c>
      <c r="R9" s="121">
        <v>2</v>
      </c>
      <c r="S9" s="122" t="s">
        <v>429</v>
      </c>
      <c r="T9" s="121">
        <v>0</v>
      </c>
      <c r="U9" s="121">
        <v>100315</v>
      </c>
      <c r="V9" s="121">
        <f>+SUM(D9,M9)</f>
        <v>907277</v>
      </c>
      <c r="W9" s="121">
        <f>+SUM(E9,N9)</f>
        <v>145671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145671</v>
      </c>
      <c r="AB9" s="122" t="str">
        <f>IF(+SUM(J9,S9)=0,"-",+SUM(J9,S9))</f>
        <v>-</v>
      </c>
      <c r="AC9" s="121">
        <f>+SUM(K9,T9)</f>
        <v>0</v>
      </c>
      <c r="AD9" s="121">
        <f>+SUM(L9,U9)</f>
        <v>761606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305981</v>
      </c>
      <c r="AN9" s="121">
        <f>SUM(AO9:AR9)</f>
        <v>29447</v>
      </c>
      <c r="AO9" s="121">
        <v>29447</v>
      </c>
      <c r="AP9" s="121">
        <v>0</v>
      </c>
      <c r="AQ9" s="121">
        <v>0</v>
      </c>
      <c r="AR9" s="121">
        <v>0</v>
      </c>
      <c r="AS9" s="121">
        <f>SUM(AT9:AV9)</f>
        <v>276534</v>
      </c>
      <c r="AT9" s="121">
        <v>276534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1">
        <v>500979</v>
      </c>
      <c r="BD9" s="121">
        <v>0</v>
      </c>
      <c r="BE9" s="121">
        <v>0</v>
      </c>
      <c r="BF9" s="121">
        <f>SUM(AE9,+AM9,+BE9)</f>
        <v>305981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49579</v>
      </c>
      <c r="BO9" s="121">
        <f>SUM(BP9,BU9,BY9,BZ9,CF9)</f>
        <v>3272</v>
      </c>
      <c r="BP9" s="121">
        <f>SUM(BQ9:BT9)</f>
        <v>3272</v>
      </c>
      <c r="BQ9" s="121">
        <v>3272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47466</v>
      </c>
      <c r="CF9" s="121">
        <v>0</v>
      </c>
      <c r="CG9" s="121">
        <v>0</v>
      </c>
      <c r="CH9" s="121">
        <f>SUM(BG9,+BO9,+CG9)</f>
        <v>3272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49579</v>
      </c>
      <c r="CQ9" s="121">
        <f>SUM(AM9,+BO9)</f>
        <v>309253</v>
      </c>
      <c r="CR9" s="121">
        <f>SUM(AN9,+BP9)</f>
        <v>32719</v>
      </c>
      <c r="CS9" s="121">
        <f>SUM(AO9,+BQ9)</f>
        <v>32719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276534</v>
      </c>
      <c r="CX9" s="121">
        <f>SUM(AT9,+BV9)</f>
        <v>276534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1">
        <f>SUM(BC9,+CE9)</f>
        <v>548445</v>
      </c>
      <c r="DH9" s="121">
        <f>SUM(BD9,+CF9)</f>
        <v>0</v>
      </c>
      <c r="DI9" s="121">
        <f>SUM(BE9,+CG9)</f>
        <v>0</v>
      </c>
      <c r="DJ9" s="121">
        <f>SUM(BF9,+CH9)</f>
        <v>309253</v>
      </c>
    </row>
    <row r="10" spans="1:114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SUM(E10,+L10)</f>
        <v>1447370</v>
      </c>
      <c r="E10" s="121">
        <f>SUM(F10:I10,K10)</f>
        <v>759602</v>
      </c>
      <c r="F10" s="121">
        <v>464733</v>
      </c>
      <c r="G10" s="121">
        <v>0</v>
      </c>
      <c r="H10" s="121">
        <v>224530</v>
      </c>
      <c r="I10" s="121">
        <v>70339</v>
      </c>
      <c r="J10" s="122" t="s">
        <v>429</v>
      </c>
      <c r="K10" s="121">
        <v>0</v>
      </c>
      <c r="L10" s="121">
        <v>687768</v>
      </c>
      <c r="M10" s="121">
        <f>SUM(N10,+U10)</f>
        <v>51364</v>
      </c>
      <c r="N10" s="121">
        <f>SUM(O10:R10,T10)</f>
        <v>4537</v>
      </c>
      <c r="O10" s="121">
        <v>0</v>
      </c>
      <c r="P10" s="121">
        <v>0</v>
      </c>
      <c r="Q10" s="121">
        <v>0</v>
      </c>
      <c r="R10" s="121">
        <v>4537</v>
      </c>
      <c r="S10" s="122" t="s">
        <v>429</v>
      </c>
      <c r="T10" s="121">
        <v>0</v>
      </c>
      <c r="U10" s="121">
        <v>46827</v>
      </c>
      <c r="V10" s="121">
        <f>+SUM(D10,M10)</f>
        <v>1498734</v>
      </c>
      <c r="W10" s="121">
        <f>+SUM(E10,N10)</f>
        <v>764139</v>
      </c>
      <c r="X10" s="121">
        <f>+SUM(F10,O10)</f>
        <v>464733</v>
      </c>
      <c r="Y10" s="121">
        <f>+SUM(G10,P10)</f>
        <v>0</v>
      </c>
      <c r="Z10" s="121">
        <f>+SUM(H10,Q10)</f>
        <v>224530</v>
      </c>
      <c r="AA10" s="121">
        <f>+SUM(I10,R10)</f>
        <v>74876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734595</v>
      </c>
      <c r="AE10" s="121">
        <f>SUM(AF10,+AK10)</f>
        <v>705949</v>
      </c>
      <c r="AF10" s="121">
        <f>SUM(AG10:AJ10)</f>
        <v>694100</v>
      </c>
      <c r="AG10" s="121">
        <v>0</v>
      </c>
      <c r="AH10" s="121">
        <v>0</v>
      </c>
      <c r="AI10" s="121">
        <v>694100</v>
      </c>
      <c r="AJ10" s="121">
        <v>0</v>
      </c>
      <c r="AK10" s="121">
        <v>11849</v>
      </c>
      <c r="AL10" s="121">
        <v>0</v>
      </c>
      <c r="AM10" s="121">
        <f>SUM(AN10,AS10,AW10,AX10,BD10)</f>
        <v>715918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289126</v>
      </c>
      <c r="AT10" s="121">
        <v>0</v>
      </c>
      <c r="AU10" s="121">
        <v>281679</v>
      </c>
      <c r="AV10" s="121">
        <v>7447</v>
      </c>
      <c r="AW10" s="121">
        <v>0</v>
      </c>
      <c r="AX10" s="121">
        <f>SUM(AY10:BB10)</f>
        <v>426792</v>
      </c>
      <c r="AY10" s="121">
        <v>144307</v>
      </c>
      <c r="AZ10" s="121">
        <v>142967</v>
      </c>
      <c r="BA10" s="121">
        <v>139518</v>
      </c>
      <c r="BB10" s="121">
        <v>0</v>
      </c>
      <c r="BC10" s="121">
        <v>0</v>
      </c>
      <c r="BD10" s="121">
        <v>0</v>
      </c>
      <c r="BE10" s="121">
        <v>25503</v>
      </c>
      <c r="BF10" s="121">
        <f>SUM(AE10,+AM10,+BE10)</f>
        <v>1447370</v>
      </c>
      <c r="BG10" s="121">
        <f>SUM(BH10,+BM10)</f>
        <v>11855</v>
      </c>
      <c r="BH10" s="121">
        <f>SUM(BI10:BL10)</f>
        <v>11855</v>
      </c>
      <c r="BI10" s="121">
        <v>0</v>
      </c>
      <c r="BJ10" s="121">
        <v>11855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39499</v>
      </c>
      <c r="BP10" s="121">
        <f>SUM(BQ10:BT10)</f>
        <v>13339</v>
      </c>
      <c r="BQ10" s="121">
        <v>13339</v>
      </c>
      <c r="BR10" s="121">
        <v>0</v>
      </c>
      <c r="BS10" s="121">
        <v>0</v>
      </c>
      <c r="BT10" s="121">
        <v>0</v>
      </c>
      <c r="BU10" s="121">
        <f>SUM(BV10:BX10)</f>
        <v>8840</v>
      </c>
      <c r="BV10" s="121">
        <v>0</v>
      </c>
      <c r="BW10" s="121">
        <v>8840</v>
      </c>
      <c r="BX10" s="121">
        <v>0</v>
      </c>
      <c r="BY10" s="121">
        <v>0</v>
      </c>
      <c r="BZ10" s="121">
        <f>SUM(CA10:CD10)</f>
        <v>17320</v>
      </c>
      <c r="CA10" s="121">
        <v>0</v>
      </c>
      <c r="CB10" s="121">
        <v>0</v>
      </c>
      <c r="CC10" s="121">
        <v>17320</v>
      </c>
      <c r="CD10" s="121">
        <v>0</v>
      </c>
      <c r="CE10" s="121">
        <v>0</v>
      </c>
      <c r="CF10" s="121">
        <v>0</v>
      </c>
      <c r="CG10" s="121">
        <v>10</v>
      </c>
      <c r="CH10" s="121">
        <f>SUM(BG10,+BO10,+CG10)</f>
        <v>51364</v>
      </c>
      <c r="CI10" s="121">
        <f>SUM(AE10,+BG10)</f>
        <v>717804</v>
      </c>
      <c r="CJ10" s="121">
        <f>SUM(AF10,+BH10)</f>
        <v>705955</v>
      </c>
      <c r="CK10" s="121">
        <f>SUM(AG10,+BI10)</f>
        <v>0</v>
      </c>
      <c r="CL10" s="121">
        <f>SUM(AH10,+BJ10)</f>
        <v>11855</v>
      </c>
      <c r="CM10" s="121">
        <f>SUM(AI10,+BK10)</f>
        <v>694100</v>
      </c>
      <c r="CN10" s="121">
        <f>SUM(AJ10,+BL10)</f>
        <v>0</v>
      </c>
      <c r="CO10" s="121">
        <f>SUM(AK10,+BM10)</f>
        <v>11849</v>
      </c>
      <c r="CP10" s="121">
        <f>SUM(AL10,+BN10)</f>
        <v>0</v>
      </c>
      <c r="CQ10" s="121">
        <f>SUM(AM10,+BO10)</f>
        <v>755417</v>
      </c>
      <c r="CR10" s="121">
        <f>SUM(AN10,+BP10)</f>
        <v>13339</v>
      </c>
      <c r="CS10" s="121">
        <f>SUM(AO10,+BQ10)</f>
        <v>13339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297966</v>
      </c>
      <c r="CX10" s="121">
        <f>SUM(AT10,+BV10)</f>
        <v>0</v>
      </c>
      <c r="CY10" s="121">
        <f>SUM(AU10,+BW10)</f>
        <v>290519</v>
      </c>
      <c r="CZ10" s="121">
        <f>SUM(AV10,+BX10)</f>
        <v>7447</v>
      </c>
      <c r="DA10" s="121">
        <f>SUM(AW10,+BY10)</f>
        <v>0</v>
      </c>
      <c r="DB10" s="121">
        <f>SUM(AX10,+BZ10)</f>
        <v>444112</v>
      </c>
      <c r="DC10" s="121">
        <f>SUM(AY10,+CA10)</f>
        <v>144307</v>
      </c>
      <c r="DD10" s="121">
        <f>SUM(AZ10,+CB10)</f>
        <v>142967</v>
      </c>
      <c r="DE10" s="121">
        <f>SUM(BA10,+CC10)</f>
        <v>156838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25513</v>
      </c>
      <c r="DJ10" s="121">
        <f>SUM(BF10,+CH10)</f>
        <v>1498734</v>
      </c>
    </row>
    <row r="11" spans="1:114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SUM(E11,+L11)</f>
        <v>1268357</v>
      </c>
      <c r="E11" s="121">
        <f>SUM(F11:I11,K11)</f>
        <v>290874</v>
      </c>
      <c r="F11" s="121">
        <v>0</v>
      </c>
      <c r="G11" s="121">
        <v>0</v>
      </c>
      <c r="H11" s="121">
        <v>0</v>
      </c>
      <c r="I11" s="121">
        <v>261236</v>
      </c>
      <c r="J11" s="122" t="s">
        <v>429</v>
      </c>
      <c r="K11" s="121">
        <v>29638</v>
      </c>
      <c r="L11" s="121">
        <v>977483</v>
      </c>
      <c r="M11" s="121">
        <f>SUM(N11,+U11)</f>
        <v>10142</v>
      </c>
      <c r="N11" s="121">
        <f>SUM(O11:R11,T11)</f>
        <v>6634</v>
      </c>
      <c r="O11" s="121">
        <v>0</v>
      </c>
      <c r="P11" s="121">
        <v>0</v>
      </c>
      <c r="Q11" s="121">
        <v>0</v>
      </c>
      <c r="R11" s="121">
        <v>6634</v>
      </c>
      <c r="S11" s="122" t="s">
        <v>429</v>
      </c>
      <c r="T11" s="121">
        <v>0</v>
      </c>
      <c r="U11" s="121">
        <v>3508</v>
      </c>
      <c r="V11" s="121">
        <f>+SUM(D11,M11)</f>
        <v>1278499</v>
      </c>
      <c r="W11" s="121">
        <f>+SUM(E11,N11)</f>
        <v>297508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267870</v>
      </c>
      <c r="AB11" s="122" t="str">
        <f>IF(+SUM(J11,S11)=0,"-",+SUM(J11,S11))</f>
        <v>-</v>
      </c>
      <c r="AC11" s="121">
        <f>+SUM(K11,T11)</f>
        <v>29638</v>
      </c>
      <c r="AD11" s="121">
        <f>+SUM(L11,U11)</f>
        <v>980991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1265290</v>
      </c>
      <c r="AN11" s="121">
        <f>SUM(AO11:AR11)</f>
        <v>70725</v>
      </c>
      <c r="AO11" s="121">
        <v>70725</v>
      </c>
      <c r="AP11" s="121">
        <v>0</v>
      </c>
      <c r="AQ11" s="121">
        <v>0</v>
      </c>
      <c r="AR11" s="121">
        <v>0</v>
      </c>
      <c r="AS11" s="121">
        <f>SUM(AT11:AV11)</f>
        <v>427730</v>
      </c>
      <c r="AT11" s="121">
        <v>0</v>
      </c>
      <c r="AU11" s="121">
        <v>427730</v>
      </c>
      <c r="AV11" s="121">
        <v>0</v>
      </c>
      <c r="AW11" s="121">
        <v>747</v>
      </c>
      <c r="AX11" s="121">
        <f>SUM(AY11:BB11)</f>
        <v>766088</v>
      </c>
      <c r="AY11" s="121">
        <v>198722</v>
      </c>
      <c r="AZ11" s="121">
        <v>484370</v>
      </c>
      <c r="BA11" s="121">
        <v>0</v>
      </c>
      <c r="BB11" s="121">
        <v>82996</v>
      </c>
      <c r="BC11" s="121">
        <v>0</v>
      </c>
      <c r="BD11" s="121">
        <v>0</v>
      </c>
      <c r="BE11" s="121">
        <v>3067</v>
      </c>
      <c r="BF11" s="121">
        <f>SUM(AE11,+AM11,+BE11)</f>
        <v>1268357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9323</v>
      </c>
      <c r="BP11" s="121">
        <f>SUM(BQ11:BT11)</f>
        <v>2699</v>
      </c>
      <c r="BQ11" s="121">
        <v>2699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6624</v>
      </c>
      <c r="CA11" s="121">
        <v>0</v>
      </c>
      <c r="CB11" s="121">
        <v>6623</v>
      </c>
      <c r="CC11" s="121">
        <v>0</v>
      </c>
      <c r="CD11" s="121">
        <v>1</v>
      </c>
      <c r="CE11" s="121">
        <v>0</v>
      </c>
      <c r="CF11" s="121">
        <v>0</v>
      </c>
      <c r="CG11" s="121">
        <v>819</v>
      </c>
      <c r="CH11" s="121">
        <f>SUM(BG11,+BO11,+CG11)</f>
        <v>10142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1274613</v>
      </c>
      <c r="CR11" s="121">
        <f>SUM(AN11,+BP11)</f>
        <v>73424</v>
      </c>
      <c r="CS11" s="121">
        <f>SUM(AO11,+BQ11)</f>
        <v>73424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427730</v>
      </c>
      <c r="CX11" s="121">
        <f>SUM(AT11,+BV11)</f>
        <v>0</v>
      </c>
      <c r="CY11" s="121">
        <f>SUM(AU11,+BW11)</f>
        <v>427730</v>
      </c>
      <c r="CZ11" s="121">
        <f>SUM(AV11,+BX11)</f>
        <v>0</v>
      </c>
      <c r="DA11" s="121">
        <f>SUM(AW11,+BY11)</f>
        <v>747</v>
      </c>
      <c r="DB11" s="121">
        <f>SUM(AX11,+BZ11)</f>
        <v>772712</v>
      </c>
      <c r="DC11" s="121">
        <f>SUM(AY11,+CA11)</f>
        <v>198722</v>
      </c>
      <c r="DD11" s="121">
        <f>SUM(AZ11,+CB11)</f>
        <v>490993</v>
      </c>
      <c r="DE11" s="121">
        <f>SUM(BA11,+CC11)</f>
        <v>0</v>
      </c>
      <c r="DF11" s="121">
        <f>SUM(BB11,+CD11)</f>
        <v>82997</v>
      </c>
      <c r="DG11" s="121">
        <f>SUM(BC11,+CE11)</f>
        <v>0</v>
      </c>
      <c r="DH11" s="121">
        <f>SUM(BD11,+CF11)</f>
        <v>0</v>
      </c>
      <c r="DI11" s="121">
        <f>SUM(BE11,+CG11)</f>
        <v>3886</v>
      </c>
      <c r="DJ11" s="121">
        <f>SUM(BF11,+CH11)</f>
        <v>1278499</v>
      </c>
    </row>
    <row r="12" spans="1:114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SUM(E12,+L12)</f>
        <v>1841185</v>
      </c>
      <c r="E12" s="121">
        <f>SUM(F12:I12,K12)</f>
        <v>941483</v>
      </c>
      <c r="F12" s="121">
        <v>881444</v>
      </c>
      <c r="G12" s="121">
        <v>0</v>
      </c>
      <c r="H12" s="121">
        <v>0</v>
      </c>
      <c r="I12" s="121">
        <v>60039</v>
      </c>
      <c r="J12" s="122" t="s">
        <v>429</v>
      </c>
      <c r="K12" s="121">
        <v>0</v>
      </c>
      <c r="L12" s="121">
        <v>899702</v>
      </c>
      <c r="M12" s="121">
        <f>SUM(N12,+U12)</f>
        <v>37594</v>
      </c>
      <c r="N12" s="121">
        <f>SUM(O12:R12,T12)</f>
        <v>18867</v>
      </c>
      <c r="O12" s="121">
        <v>0</v>
      </c>
      <c r="P12" s="121">
        <v>0</v>
      </c>
      <c r="Q12" s="121">
        <v>0</v>
      </c>
      <c r="R12" s="121">
        <v>5007</v>
      </c>
      <c r="S12" s="122" t="s">
        <v>429</v>
      </c>
      <c r="T12" s="121">
        <v>13860</v>
      </c>
      <c r="U12" s="121">
        <v>18727</v>
      </c>
      <c r="V12" s="121">
        <f>+SUM(D12,M12)</f>
        <v>1878779</v>
      </c>
      <c r="W12" s="121">
        <f>+SUM(E12,N12)</f>
        <v>960350</v>
      </c>
      <c r="X12" s="121">
        <f>+SUM(F12,O12)</f>
        <v>881444</v>
      </c>
      <c r="Y12" s="121">
        <f>+SUM(G12,P12)</f>
        <v>0</v>
      </c>
      <c r="Z12" s="121">
        <f>+SUM(H12,Q12)</f>
        <v>0</v>
      </c>
      <c r="AA12" s="121">
        <f>+SUM(I12,R12)</f>
        <v>65046</v>
      </c>
      <c r="AB12" s="122" t="str">
        <f>IF(+SUM(J12,S12)=0,"-",+SUM(J12,S12))</f>
        <v>-</v>
      </c>
      <c r="AC12" s="121">
        <f>+SUM(K12,T12)</f>
        <v>13860</v>
      </c>
      <c r="AD12" s="121">
        <f>+SUM(L12,U12)</f>
        <v>918429</v>
      </c>
      <c r="AE12" s="121">
        <f>SUM(AF12,+AK12)</f>
        <v>1192003</v>
      </c>
      <c r="AF12" s="121">
        <f>SUM(AG12:AJ12)</f>
        <v>1192003</v>
      </c>
      <c r="AG12" s="121">
        <v>0</v>
      </c>
      <c r="AH12" s="121">
        <v>1192003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347306</v>
      </c>
      <c r="AN12" s="121">
        <f>SUM(AO12:AR12)</f>
        <v>5750</v>
      </c>
      <c r="AO12" s="121">
        <v>5750</v>
      </c>
      <c r="AP12" s="121">
        <v>0</v>
      </c>
      <c r="AQ12" s="121">
        <v>0</v>
      </c>
      <c r="AR12" s="121">
        <v>0</v>
      </c>
      <c r="AS12" s="121">
        <f>SUM(AT12:AV12)</f>
        <v>110769</v>
      </c>
      <c r="AT12" s="121">
        <v>0</v>
      </c>
      <c r="AU12" s="121">
        <v>0</v>
      </c>
      <c r="AV12" s="121">
        <v>110769</v>
      </c>
      <c r="AW12" s="121">
        <v>15985</v>
      </c>
      <c r="AX12" s="121">
        <f>SUM(AY12:BB12)</f>
        <v>214802</v>
      </c>
      <c r="AY12" s="121">
        <v>134314</v>
      </c>
      <c r="AZ12" s="121">
        <v>14499</v>
      </c>
      <c r="BA12" s="121">
        <v>65989</v>
      </c>
      <c r="BB12" s="121">
        <v>0</v>
      </c>
      <c r="BC12" s="121">
        <v>0</v>
      </c>
      <c r="BD12" s="121">
        <v>0</v>
      </c>
      <c r="BE12" s="121">
        <v>301876</v>
      </c>
      <c r="BF12" s="121">
        <f>SUM(AE12,+AM12,+BE12)</f>
        <v>1841185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26046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26046</v>
      </c>
      <c r="CA12" s="121">
        <v>0</v>
      </c>
      <c r="CB12" s="121">
        <v>21681</v>
      </c>
      <c r="CC12" s="121">
        <v>3544</v>
      </c>
      <c r="CD12" s="121">
        <v>821</v>
      </c>
      <c r="CE12" s="121">
        <v>0</v>
      </c>
      <c r="CF12" s="121">
        <v>0</v>
      </c>
      <c r="CG12" s="121">
        <v>11548</v>
      </c>
      <c r="CH12" s="121">
        <f>SUM(BG12,+BO12,+CG12)</f>
        <v>37594</v>
      </c>
      <c r="CI12" s="121">
        <f>SUM(AE12,+BG12)</f>
        <v>1192003</v>
      </c>
      <c r="CJ12" s="121">
        <f>SUM(AF12,+BH12)</f>
        <v>1192003</v>
      </c>
      <c r="CK12" s="121">
        <f>SUM(AG12,+BI12)</f>
        <v>0</v>
      </c>
      <c r="CL12" s="121">
        <f>SUM(AH12,+BJ12)</f>
        <v>1192003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373352</v>
      </c>
      <c r="CR12" s="121">
        <f>SUM(AN12,+BP12)</f>
        <v>5750</v>
      </c>
      <c r="CS12" s="121">
        <f>SUM(AO12,+BQ12)</f>
        <v>5750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110769</v>
      </c>
      <c r="CX12" s="121">
        <f>SUM(AT12,+BV12)</f>
        <v>0</v>
      </c>
      <c r="CY12" s="121">
        <f>SUM(AU12,+BW12)</f>
        <v>0</v>
      </c>
      <c r="CZ12" s="121">
        <f>SUM(AV12,+BX12)</f>
        <v>110769</v>
      </c>
      <c r="DA12" s="121">
        <f>SUM(AW12,+BY12)</f>
        <v>15985</v>
      </c>
      <c r="DB12" s="121">
        <f>SUM(AX12,+BZ12)</f>
        <v>240848</v>
      </c>
      <c r="DC12" s="121">
        <f>SUM(AY12,+CA12)</f>
        <v>134314</v>
      </c>
      <c r="DD12" s="121">
        <f>SUM(AZ12,+CB12)</f>
        <v>36180</v>
      </c>
      <c r="DE12" s="121">
        <f>SUM(BA12,+CC12)</f>
        <v>69533</v>
      </c>
      <c r="DF12" s="121">
        <f>SUM(BB12,+CD12)</f>
        <v>821</v>
      </c>
      <c r="DG12" s="121">
        <f>SUM(BC12,+CE12)</f>
        <v>0</v>
      </c>
      <c r="DH12" s="121">
        <f>SUM(BD12,+CF12)</f>
        <v>0</v>
      </c>
      <c r="DI12" s="121">
        <f>SUM(BE12,+CG12)</f>
        <v>313424</v>
      </c>
      <c r="DJ12" s="121">
        <f>SUM(BF12,+CH12)</f>
        <v>1878779</v>
      </c>
    </row>
    <row r="13" spans="1:114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SUM(E13,+L13)</f>
        <v>532930</v>
      </c>
      <c r="E13" s="121">
        <f>SUM(F13:I13,K13)</f>
        <v>82324</v>
      </c>
      <c r="F13" s="121">
        <v>0</v>
      </c>
      <c r="G13" s="121">
        <v>0</v>
      </c>
      <c r="H13" s="121">
        <v>0</v>
      </c>
      <c r="I13" s="121">
        <v>82279</v>
      </c>
      <c r="J13" s="122" t="s">
        <v>429</v>
      </c>
      <c r="K13" s="121">
        <v>45</v>
      </c>
      <c r="L13" s="121">
        <v>450606</v>
      </c>
      <c r="M13" s="121">
        <f>SUM(N13,+U13)</f>
        <v>40403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429</v>
      </c>
      <c r="T13" s="121">
        <v>0</v>
      </c>
      <c r="U13" s="121">
        <v>40403</v>
      </c>
      <c r="V13" s="121">
        <f>+SUM(D13,M13)</f>
        <v>573333</v>
      </c>
      <c r="W13" s="121">
        <f>+SUM(E13,N13)</f>
        <v>82324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82279</v>
      </c>
      <c r="AB13" s="122" t="str">
        <f>IF(+SUM(J13,S13)=0,"-",+SUM(J13,S13))</f>
        <v>-</v>
      </c>
      <c r="AC13" s="121">
        <f>+SUM(K13,T13)</f>
        <v>45</v>
      </c>
      <c r="AD13" s="121">
        <f>+SUM(L13,U13)</f>
        <v>491009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33917</v>
      </c>
      <c r="AM13" s="121">
        <f>SUM(AN13,AS13,AW13,AX13,BD13)</f>
        <v>169990</v>
      </c>
      <c r="AN13" s="121">
        <f>SUM(AO13:AR13)</f>
        <v>28782</v>
      </c>
      <c r="AO13" s="121">
        <v>19333</v>
      </c>
      <c r="AP13" s="121">
        <v>9449</v>
      </c>
      <c r="AQ13" s="121">
        <v>0</v>
      </c>
      <c r="AR13" s="121">
        <v>0</v>
      </c>
      <c r="AS13" s="121">
        <f>SUM(AT13:AV13)</f>
        <v>1991</v>
      </c>
      <c r="AT13" s="121">
        <v>1991</v>
      </c>
      <c r="AU13" s="121">
        <v>0</v>
      </c>
      <c r="AV13" s="121">
        <v>0</v>
      </c>
      <c r="AW13" s="121">
        <v>0</v>
      </c>
      <c r="AX13" s="121">
        <f>SUM(AY13:BB13)</f>
        <v>139217</v>
      </c>
      <c r="AY13" s="121">
        <v>101328</v>
      </c>
      <c r="AZ13" s="121">
        <v>9346</v>
      </c>
      <c r="BA13" s="121">
        <v>0</v>
      </c>
      <c r="BB13" s="121">
        <v>28543</v>
      </c>
      <c r="BC13" s="121">
        <v>328956</v>
      </c>
      <c r="BD13" s="121">
        <v>0</v>
      </c>
      <c r="BE13" s="121">
        <v>67</v>
      </c>
      <c r="BF13" s="121">
        <f>SUM(AE13,+AM13,+BE13)</f>
        <v>170057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40403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33917</v>
      </c>
      <c r="CQ13" s="121">
        <f>SUM(AM13,+BO13)</f>
        <v>169990</v>
      </c>
      <c r="CR13" s="121">
        <f>SUM(AN13,+BP13)</f>
        <v>28782</v>
      </c>
      <c r="CS13" s="121">
        <f>SUM(AO13,+BQ13)</f>
        <v>19333</v>
      </c>
      <c r="CT13" s="121">
        <f>SUM(AP13,+BR13)</f>
        <v>9449</v>
      </c>
      <c r="CU13" s="121">
        <f>SUM(AQ13,+BS13)</f>
        <v>0</v>
      </c>
      <c r="CV13" s="121">
        <f>SUM(AR13,+BT13)</f>
        <v>0</v>
      </c>
      <c r="CW13" s="121">
        <f>SUM(AS13,+BU13)</f>
        <v>1991</v>
      </c>
      <c r="CX13" s="121">
        <f>SUM(AT13,+BV13)</f>
        <v>1991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139217</v>
      </c>
      <c r="DC13" s="121">
        <f>SUM(AY13,+CA13)</f>
        <v>101328</v>
      </c>
      <c r="DD13" s="121">
        <f>SUM(AZ13,+CB13)</f>
        <v>9346</v>
      </c>
      <c r="DE13" s="121">
        <f>SUM(BA13,+CC13)</f>
        <v>0</v>
      </c>
      <c r="DF13" s="121">
        <f>SUM(BB13,+CD13)</f>
        <v>28543</v>
      </c>
      <c r="DG13" s="121">
        <f>SUM(BC13,+CE13)</f>
        <v>369359</v>
      </c>
      <c r="DH13" s="121">
        <f>SUM(BD13,+CF13)</f>
        <v>0</v>
      </c>
      <c r="DI13" s="121">
        <f>SUM(BE13,+CG13)</f>
        <v>67</v>
      </c>
      <c r="DJ13" s="121">
        <f>SUM(BF13,+CH13)</f>
        <v>170057</v>
      </c>
    </row>
    <row r="14" spans="1:114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SUM(E14,+L14)</f>
        <v>1357538</v>
      </c>
      <c r="E14" s="121">
        <f>SUM(F14:I14,K14)</f>
        <v>198877</v>
      </c>
      <c r="F14" s="121">
        <v>0</v>
      </c>
      <c r="G14" s="121">
        <v>0</v>
      </c>
      <c r="H14" s="121">
        <v>0</v>
      </c>
      <c r="I14" s="121">
        <v>198877</v>
      </c>
      <c r="J14" s="122" t="s">
        <v>429</v>
      </c>
      <c r="K14" s="121">
        <v>0</v>
      </c>
      <c r="L14" s="121">
        <v>1158661</v>
      </c>
      <c r="M14" s="121">
        <f>SUM(N14,+U14)</f>
        <v>142685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429</v>
      </c>
      <c r="T14" s="121">
        <v>0</v>
      </c>
      <c r="U14" s="121">
        <v>142685</v>
      </c>
      <c r="V14" s="121">
        <f>+SUM(D14,M14)</f>
        <v>1500223</v>
      </c>
      <c r="W14" s="121">
        <f>+SUM(E14,N14)</f>
        <v>198877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198877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1301346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617729</v>
      </c>
      <c r="AN14" s="121">
        <f>SUM(AO14:AR14)</f>
        <v>48605</v>
      </c>
      <c r="AO14" s="121">
        <v>48605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569124</v>
      </c>
      <c r="AY14" s="121">
        <v>519684</v>
      </c>
      <c r="AZ14" s="121">
        <v>0</v>
      </c>
      <c r="BA14" s="121">
        <v>0</v>
      </c>
      <c r="BB14" s="121">
        <v>49440</v>
      </c>
      <c r="BC14" s="121">
        <v>690356</v>
      </c>
      <c r="BD14" s="121">
        <v>0</v>
      </c>
      <c r="BE14" s="121">
        <v>49453</v>
      </c>
      <c r="BF14" s="121">
        <f>SUM(AE14,+AM14,+BE14)</f>
        <v>667182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71753</v>
      </c>
      <c r="BO14" s="121">
        <f>SUM(BP14,BU14,BY14,BZ14,CF14)</f>
        <v>2234</v>
      </c>
      <c r="BP14" s="121">
        <f>SUM(BQ14:BT14)</f>
        <v>2234</v>
      </c>
      <c r="BQ14" s="121">
        <v>2234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68698</v>
      </c>
      <c r="CF14" s="121">
        <v>0</v>
      </c>
      <c r="CG14" s="121">
        <v>0</v>
      </c>
      <c r="CH14" s="121">
        <f>SUM(BG14,+BO14,+CG14)</f>
        <v>2234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71753</v>
      </c>
      <c r="CQ14" s="121">
        <f>SUM(AM14,+BO14)</f>
        <v>619963</v>
      </c>
      <c r="CR14" s="121">
        <f>SUM(AN14,+BP14)</f>
        <v>50839</v>
      </c>
      <c r="CS14" s="121">
        <f>SUM(AO14,+BQ14)</f>
        <v>50839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569124</v>
      </c>
      <c r="DC14" s="121">
        <f>SUM(AY14,+CA14)</f>
        <v>519684</v>
      </c>
      <c r="DD14" s="121">
        <f>SUM(AZ14,+CB14)</f>
        <v>0</v>
      </c>
      <c r="DE14" s="121">
        <f>SUM(BA14,+CC14)</f>
        <v>0</v>
      </c>
      <c r="DF14" s="121">
        <f>SUM(BB14,+CD14)</f>
        <v>49440</v>
      </c>
      <c r="DG14" s="121">
        <f>SUM(BC14,+CE14)</f>
        <v>759054</v>
      </c>
      <c r="DH14" s="121">
        <f>SUM(BD14,+CF14)</f>
        <v>0</v>
      </c>
      <c r="DI14" s="121">
        <f>SUM(BE14,+CG14)</f>
        <v>49453</v>
      </c>
      <c r="DJ14" s="121">
        <f>SUM(BF14,+CH14)</f>
        <v>669416</v>
      </c>
    </row>
    <row r="15" spans="1:114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SUM(E15,+L15)</f>
        <v>446554</v>
      </c>
      <c r="E15" s="121">
        <f>SUM(F15:I15,K15)</f>
        <v>80644</v>
      </c>
      <c r="F15" s="121">
        <v>0</v>
      </c>
      <c r="G15" s="121">
        <v>0</v>
      </c>
      <c r="H15" s="121">
        <v>0</v>
      </c>
      <c r="I15" s="121">
        <v>78625</v>
      </c>
      <c r="J15" s="122" t="s">
        <v>429</v>
      </c>
      <c r="K15" s="121">
        <v>2019</v>
      </c>
      <c r="L15" s="121">
        <v>365910</v>
      </c>
      <c r="M15" s="121">
        <f>SUM(N15,+U15)</f>
        <v>37595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429</v>
      </c>
      <c r="T15" s="121">
        <v>0</v>
      </c>
      <c r="U15" s="121">
        <v>37595</v>
      </c>
      <c r="V15" s="121">
        <f>+SUM(D15,M15)</f>
        <v>484149</v>
      </c>
      <c r="W15" s="121">
        <f>+SUM(E15,N15)</f>
        <v>80644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78625</v>
      </c>
      <c r="AB15" s="122" t="str">
        <f>IF(+SUM(J15,S15)=0,"-",+SUM(J15,S15))</f>
        <v>-</v>
      </c>
      <c r="AC15" s="121">
        <f>+SUM(K15,T15)</f>
        <v>2019</v>
      </c>
      <c r="AD15" s="121">
        <f>+SUM(L15,U15)</f>
        <v>403505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30429</v>
      </c>
      <c r="AM15" s="121">
        <f>SUM(AN15,AS15,AW15,AX15,BD15)</f>
        <v>110030</v>
      </c>
      <c r="AN15" s="121">
        <f>SUM(AO15:AR15)</f>
        <v>6026</v>
      </c>
      <c r="AO15" s="121">
        <v>6026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104004</v>
      </c>
      <c r="AY15" s="121">
        <v>104004</v>
      </c>
      <c r="AZ15" s="121">
        <v>0</v>
      </c>
      <c r="BA15" s="121">
        <v>0</v>
      </c>
      <c r="BB15" s="121">
        <v>0</v>
      </c>
      <c r="BC15" s="121">
        <v>306095</v>
      </c>
      <c r="BD15" s="121">
        <v>0</v>
      </c>
      <c r="BE15" s="121">
        <v>0</v>
      </c>
      <c r="BF15" s="121">
        <f>SUM(AE15,+AM15,+BE15)</f>
        <v>110030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37595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30429</v>
      </c>
      <c r="CQ15" s="121">
        <f>SUM(AM15,+BO15)</f>
        <v>110030</v>
      </c>
      <c r="CR15" s="121">
        <f>SUM(AN15,+BP15)</f>
        <v>6026</v>
      </c>
      <c r="CS15" s="121">
        <f>SUM(AO15,+BQ15)</f>
        <v>6026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104004</v>
      </c>
      <c r="DC15" s="121">
        <f>SUM(AY15,+CA15)</f>
        <v>104004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343690</v>
      </c>
      <c r="DH15" s="121">
        <f>SUM(BD15,+CF15)</f>
        <v>0</v>
      </c>
      <c r="DI15" s="121">
        <f>SUM(BE15,+CG15)</f>
        <v>0</v>
      </c>
      <c r="DJ15" s="121">
        <f>SUM(BF15,+CH15)</f>
        <v>110030</v>
      </c>
    </row>
    <row r="16" spans="1:114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SUM(E16,+L16)</f>
        <v>1573798</v>
      </c>
      <c r="E16" s="121">
        <f>SUM(F16:I16,K16)</f>
        <v>296284</v>
      </c>
      <c r="F16" s="121">
        <v>0</v>
      </c>
      <c r="G16" s="121">
        <v>997</v>
      </c>
      <c r="H16" s="121">
        <v>0</v>
      </c>
      <c r="I16" s="121">
        <v>295213</v>
      </c>
      <c r="J16" s="122" t="s">
        <v>429</v>
      </c>
      <c r="K16" s="121">
        <v>74</v>
      </c>
      <c r="L16" s="121">
        <v>1277514</v>
      </c>
      <c r="M16" s="121">
        <f>SUM(N16,+U16)</f>
        <v>72559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429</v>
      </c>
      <c r="T16" s="121">
        <v>0</v>
      </c>
      <c r="U16" s="121">
        <v>72559</v>
      </c>
      <c r="V16" s="121">
        <f>+SUM(D16,M16)</f>
        <v>1646357</v>
      </c>
      <c r="W16" s="121">
        <f>+SUM(E16,N16)</f>
        <v>296284</v>
      </c>
      <c r="X16" s="121">
        <f>+SUM(F16,O16)</f>
        <v>0</v>
      </c>
      <c r="Y16" s="121">
        <f>+SUM(G16,P16)</f>
        <v>997</v>
      </c>
      <c r="Z16" s="121">
        <f>+SUM(H16,Q16)</f>
        <v>0</v>
      </c>
      <c r="AA16" s="121">
        <f>+SUM(I16,R16)</f>
        <v>295213</v>
      </c>
      <c r="AB16" s="122" t="str">
        <f>IF(+SUM(J16,S16)=0,"-",+SUM(J16,S16))</f>
        <v>-</v>
      </c>
      <c r="AC16" s="121">
        <f>+SUM(K16,T16)</f>
        <v>74</v>
      </c>
      <c r="AD16" s="121">
        <f>+SUM(L16,U16)</f>
        <v>1350073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368323</v>
      </c>
      <c r="AN16" s="121">
        <f>SUM(AO16:AR16)</f>
        <v>49379</v>
      </c>
      <c r="AO16" s="121">
        <v>29848</v>
      </c>
      <c r="AP16" s="121">
        <v>19531</v>
      </c>
      <c r="AQ16" s="121">
        <v>0</v>
      </c>
      <c r="AR16" s="121">
        <v>0</v>
      </c>
      <c r="AS16" s="121">
        <f>SUM(AT16:AV16)</f>
        <v>2719</v>
      </c>
      <c r="AT16" s="121">
        <v>1834</v>
      </c>
      <c r="AU16" s="121">
        <v>0</v>
      </c>
      <c r="AV16" s="121">
        <v>885</v>
      </c>
      <c r="AW16" s="121">
        <v>0</v>
      </c>
      <c r="AX16" s="121">
        <f>SUM(AY16:BB16)</f>
        <v>316225</v>
      </c>
      <c r="AY16" s="121">
        <v>254675</v>
      </c>
      <c r="AZ16" s="121">
        <v>5761</v>
      </c>
      <c r="BA16" s="121">
        <v>0</v>
      </c>
      <c r="BB16" s="121">
        <v>55789</v>
      </c>
      <c r="BC16" s="121">
        <v>1205475</v>
      </c>
      <c r="BD16" s="121">
        <v>0</v>
      </c>
      <c r="BE16" s="121">
        <v>0</v>
      </c>
      <c r="BF16" s="121">
        <f>SUM(AE16,+AM16,+BE16)</f>
        <v>368323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5379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5379</v>
      </c>
      <c r="BV16" s="121">
        <v>0</v>
      </c>
      <c r="BW16" s="121">
        <v>5379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67180</v>
      </c>
      <c r="CF16" s="121">
        <v>0</v>
      </c>
      <c r="CG16" s="121">
        <v>0</v>
      </c>
      <c r="CH16" s="121">
        <f>SUM(BG16,+BO16,+CG16)</f>
        <v>5379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373702</v>
      </c>
      <c r="CR16" s="121">
        <f>SUM(AN16,+BP16)</f>
        <v>49379</v>
      </c>
      <c r="CS16" s="121">
        <f>SUM(AO16,+BQ16)</f>
        <v>29848</v>
      </c>
      <c r="CT16" s="121">
        <f>SUM(AP16,+BR16)</f>
        <v>19531</v>
      </c>
      <c r="CU16" s="121">
        <f>SUM(AQ16,+BS16)</f>
        <v>0</v>
      </c>
      <c r="CV16" s="121">
        <f>SUM(AR16,+BT16)</f>
        <v>0</v>
      </c>
      <c r="CW16" s="121">
        <f>SUM(AS16,+BU16)</f>
        <v>8098</v>
      </c>
      <c r="CX16" s="121">
        <f>SUM(AT16,+BV16)</f>
        <v>1834</v>
      </c>
      <c r="CY16" s="121">
        <f>SUM(AU16,+BW16)</f>
        <v>5379</v>
      </c>
      <c r="CZ16" s="121">
        <f>SUM(AV16,+BX16)</f>
        <v>885</v>
      </c>
      <c r="DA16" s="121">
        <f>SUM(AW16,+BY16)</f>
        <v>0</v>
      </c>
      <c r="DB16" s="121">
        <f>SUM(AX16,+BZ16)</f>
        <v>316225</v>
      </c>
      <c r="DC16" s="121">
        <f>SUM(AY16,+CA16)</f>
        <v>254675</v>
      </c>
      <c r="DD16" s="121">
        <f>SUM(AZ16,+CB16)</f>
        <v>5761</v>
      </c>
      <c r="DE16" s="121">
        <f>SUM(BA16,+CC16)</f>
        <v>0</v>
      </c>
      <c r="DF16" s="121">
        <f>SUM(BB16,+CD16)</f>
        <v>55789</v>
      </c>
      <c r="DG16" s="121">
        <f>SUM(BC16,+CE16)</f>
        <v>1272655</v>
      </c>
      <c r="DH16" s="121">
        <f>SUM(BD16,+CF16)</f>
        <v>0</v>
      </c>
      <c r="DI16" s="121">
        <f>SUM(BE16,+CG16)</f>
        <v>0</v>
      </c>
      <c r="DJ16" s="121">
        <f>SUM(BF16,+CH16)</f>
        <v>373702</v>
      </c>
    </row>
    <row r="17" spans="1:114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SUM(E17,+L17)</f>
        <v>770237</v>
      </c>
      <c r="E17" s="121">
        <f>SUM(F17:I17,K17)</f>
        <v>115530</v>
      </c>
      <c r="F17" s="121">
        <v>0</v>
      </c>
      <c r="G17" s="121">
        <v>0</v>
      </c>
      <c r="H17" s="121">
        <v>0</v>
      </c>
      <c r="I17" s="121">
        <v>115530</v>
      </c>
      <c r="J17" s="122" t="s">
        <v>429</v>
      </c>
      <c r="K17" s="121">
        <v>0</v>
      </c>
      <c r="L17" s="121">
        <v>654707</v>
      </c>
      <c r="M17" s="121">
        <f>SUM(N17,+U17)</f>
        <v>56482</v>
      </c>
      <c r="N17" s="121">
        <f>SUM(O17:R17,T17)</f>
        <v>13342</v>
      </c>
      <c r="O17" s="121">
        <v>0</v>
      </c>
      <c r="P17" s="121">
        <v>0</v>
      </c>
      <c r="Q17" s="121">
        <v>0</v>
      </c>
      <c r="R17" s="121">
        <v>13342</v>
      </c>
      <c r="S17" s="122" t="s">
        <v>429</v>
      </c>
      <c r="T17" s="121">
        <v>0</v>
      </c>
      <c r="U17" s="121">
        <v>43140</v>
      </c>
      <c r="V17" s="121">
        <f>+SUM(D17,M17)</f>
        <v>826719</v>
      </c>
      <c r="W17" s="121">
        <f>+SUM(E17,N17)</f>
        <v>128872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128872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697847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770237</v>
      </c>
      <c r="AN17" s="121">
        <f>SUM(AO17:AR17)</f>
        <v>16192</v>
      </c>
      <c r="AO17" s="121">
        <v>16192</v>
      </c>
      <c r="AP17" s="121">
        <v>0</v>
      </c>
      <c r="AQ17" s="121">
        <v>0</v>
      </c>
      <c r="AR17" s="121">
        <v>0</v>
      </c>
      <c r="AS17" s="121">
        <f>SUM(AT17:AV17)</f>
        <v>174620</v>
      </c>
      <c r="AT17" s="121">
        <v>352</v>
      </c>
      <c r="AU17" s="121">
        <v>172615</v>
      </c>
      <c r="AV17" s="121">
        <v>1653</v>
      </c>
      <c r="AW17" s="121">
        <v>0</v>
      </c>
      <c r="AX17" s="121">
        <f>SUM(AY17:BB17)</f>
        <v>579425</v>
      </c>
      <c r="AY17" s="121">
        <v>270125</v>
      </c>
      <c r="AZ17" s="121">
        <v>289737</v>
      </c>
      <c r="BA17" s="121">
        <v>10051</v>
      </c>
      <c r="BB17" s="121">
        <v>9512</v>
      </c>
      <c r="BC17" s="121">
        <v>0</v>
      </c>
      <c r="BD17" s="121">
        <v>0</v>
      </c>
      <c r="BE17" s="121">
        <v>0</v>
      </c>
      <c r="BF17" s="121">
        <f>SUM(AE17,+AM17,+BE17)</f>
        <v>770237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56482</v>
      </c>
      <c r="BP17" s="121">
        <f>SUM(BQ17:BT17)</f>
        <v>2838</v>
      </c>
      <c r="BQ17" s="121">
        <v>2838</v>
      </c>
      <c r="BR17" s="121">
        <v>0</v>
      </c>
      <c r="BS17" s="121">
        <v>0</v>
      </c>
      <c r="BT17" s="121">
        <v>0</v>
      </c>
      <c r="BU17" s="121">
        <f>SUM(BV17:BX17)</f>
        <v>1816</v>
      </c>
      <c r="BV17" s="121">
        <v>0</v>
      </c>
      <c r="BW17" s="121">
        <v>1816</v>
      </c>
      <c r="BX17" s="121">
        <v>0</v>
      </c>
      <c r="BY17" s="121">
        <v>0</v>
      </c>
      <c r="BZ17" s="121">
        <f>SUM(CA17:CD17)</f>
        <v>51828</v>
      </c>
      <c r="CA17" s="121">
        <v>0</v>
      </c>
      <c r="CB17" s="121">
        <v>51828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56482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826719</v>
      </c>
      <c r="CR17" s="121">
        <f>SUM(AN17,+BP17)</f>
        <v>19030</v>
      </c>
      <c r="CS17" s="121">
        <f>SUM(AO17,+BQ17)</f>
        <v>19030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176436</v>
      </c>
      <c r="CX17" s="121">
        <f>SUM(AT17,+BV17)</f>
        <v>352</v>
      </c>
      <c r="CY17" s="121">
        <f>SUM(AU17,+BW17)</f>
        <v>174431</v>
      </c>
      <c r="CZ17" s="121">
        <f>SUM(AV17,+BX17)</f>
        <v>1653</v>
      </c>
      <c r="DA17" s="121">
        <f>SUM(AW17,+BY17)</f>
        <v>0</v>
      </c>
      <c r="DB17" s="121">
        <f>SUM(AX17,+BZ17)</f>
        <v>631253</v>
      </c>
      <c r="DC17" s="121">
        <f>SUM(AY17,+CA17)</f>
        <v>270125</v>
      </c>
      <c r="DD17" s="121">
        <f>SUM(AZ17,+CB17)</f>
        <v>341565</v>
      </c>
      <c r="DE17" s="121">
        <f>SUM(BA17,+CC17)</f>
        <v>10051</v>
      </c>
      <c r="DF17" s="121">
        <f>SUM(BB17,+CD17)</f>
        <v>9512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826719</v>
      </c>
    </row>
    <row r="18" spans="1:114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SUM(E18,+L18)</f>
        <v>331342</v>
      </c>
      <c r="E18" s="121">
        <f>SUM(F18:I18,K18)</f>
        <v>56289</v>
      </c>
      <c r="F18" s="121">
        <v>0</v>
      </c>
      <c r="G18" s="121">
        <v>0</v>
      </c>
      <c r="H18" s="121">
        <v>0</v>
      </c>
      <c r="I18" s="121">
        <v>56274</v>
      </c>
      <c r="J18" s="122" t="s">
        <v>429</v>
      </c>
      <c r="K18" s="121">
        <v>15</v>
      </c>
      <c r="L18" s="121">
        <v>275053</v>
      </c>
      <c r="M18" s="121">
        <f>SUM(N18,+U18)</f>
        <v>39177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429</v>
      </c>
      <c r="T18" s="121">
        <v>0</v>
      </c>
      <c r="U18" s="121">
        <v>39177</v>
      </c>
      <c r="V18" s="121">
        <f>+SUM(D18,M18)</f>
        <v>370519</v>
      </c>
      <c r="W18" s="121">
        <f>+SUM(E18,N18)</f>
        <v>56289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56274</v>
      </c>
      <c r="AB18" s="122" t="str">
        <f>IF(+SUM(J18,S18)=0,"-",+SUM(J18,S18))</f>
        <v>-</v>
      </c>
      <c r="AC18" s="121">
        <f>+SUM(K18,T18)</f>
        <v>15</v>
      </c>
      <c r="AD18" s="121">
        <f>+SUM(L18,U18)</f>
        <v>314230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154730</v>
      </c>
      <c r="AN18" s="121">
        <f>SUM(AO18:AR18)</f>
        <v>13327</v>
      </c>
      <c r="AO18" s="121">
        <v>10600</v>
      </c>
      <c r="AP18" s="121">
        <v>2727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141403</v>
      </c>
      <c r="AY18" s="121">
        <v>124589</v>
      </c>
      <c r="AZ18" s="121">
        <v>0</v>
      </c>
      <c r="BA18" s="121">
        <v>0</v>
      </c>
      <c r="BB18" s="121">
        <v>16814</v>
      </c>
      <c r="BC18" s="121">
        <v>172729</v>
      </c>
      <c r="BD18" s="121">
        <v>0</v>
      </c>
      <c r="BE18" s="121">
        <v>3883</v>
      </c>
      <c r="BF18" s="121">
        <f>SUM(AE18,+AM18,+BE18)</f>
        <v>158613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944</v>
      </c>
      <c r="BP18" s="121">
        <f>SUM(BQ18:BT18)</f>
        <v>944</v>
      </c>
      <c r="BQ18" s="121">
        <v>944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38221</v>
      </c>
      <c r="CF18" s="121">
        <v>0</v>
      </c>
      <c r="CG18" s="121">
        <v>12</v>
      </c>
      <c r="CH18" s="121">
        <f>SUM(BG18,+BO18,+CG18)</f>
        <v>956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155674</v>
      </c>
      <c r="CR18" s="121">
        <f>SUM(AN18,+BP18)</f>
        <v>14271</v>
      </c>
      <c r="CS18" s="121">
        <f>SUM(AO18,+BQ18)</f>
        <v>11544</v>
      </c>
      <c r="CT18" s="121">
        <f>SUM(AP18,+BR18)</f>
        <v>2727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141403</v>
      </c>
      <c r="DC18" s="121">
        <f>SUM(AY18,+CA18)</f>
        <v>124589</v>
      </c>
      <c r="DD18" s="121">
        <f>SUM(AZ18,+CB18)</f>
        <v>0</v>
      </c>
      <c r="DE18" s="121">
        <f>SUM(BA18,+CC18)</f>
        <v>0</v>
      </c>
      <c r="DF18" s="121">
        <f>SUM(BB18,+CD18)</f>
        <v>16814</v>
      </c>
      <c r="DG18" s="121">
        <f>SUM(BC18,+CE18)</f>
        <v>210950</v>
      </c>
      <c r="DH18" s="121">
        <f>SUM(BD18,+CF18)</f>
        <v>0</v>
      </c>
      <c r="DI18" s="121">
        <f>SUM(BE18,+CG18)</f>
        <v>3895</v>
      </c>
      <c r="DJ18" s="121">
        <f>SUM(BF18,+CH18)</f>
        <v>159569</v>
      </c>
    </row>
    <row r="19" spans="1:114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SUM(E19,+L19)</f>
        <v>88119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429</v>
      </c>
      <c r="K19" s="121">
        <v>0</v>
      </c>
      <c r="L19" s="121">
        <v>88119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429</v>
      </c>
      <c r="T19" s="121">
        <v>0</v>
      </c>
      <c r="U19" s="121">
        <v>0</v>
      </c>
      <c r="V19" s="121">
        <f>+SUM(D19,M19)</f>
        <v>88119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88119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88119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88119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SUM(E20,+L20)</f>
        <v>62167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429</v>
      </c>
      <c r="K20" s="121">
        <v>0</v>
      </c>
      <c r="L20" s="121">
        <v>62167</v>
      </c>
      <c r="M20" s="121">
        <f>SUM(N20,+U20)</f>
        <v>6159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429</v>
      </c>
      <c r="T20" s="121">
        <v>0</v>
      </c>
      <c r="U20" s="121">
        <v>6159</v>
      </c>
      <c r="V20" s="121">
        <f>+SUM(D20,M20)</f>
        <v>68326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68326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62167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6159</v>
      </c>
      <c r="CH20" s="121">
        <f>SUM(BG20,+BO20,+CG20)</f>
        <v>6159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62167</v>
      </c>
      <c r="DH20" s="121">
        <f>SUM(BD20,+CF20)</f>
        <v>0</v>
      </c>
      <c r="DI20" s="121">
        <f>SUM(BE20,+CG20)</f>
        <v>6159</v>
      </c>
      <c r="DJ20" s="121">
        <f>SUM(BF20,+CH20)</f>
        <v>6159</v>
      </c>
    </row>
    <row r="21" spans="1:114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SUM(E21,+L21)</f>
        <v>43382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429</v>
      </c>
      <c r="K21" s="121">
        <v>0</v>
      </c>
      <c r="L21" s="121">
        <v>43382</v>
      </c>
      <c r="M21" s="121">
        <f>SUM(N21,+U21)</f>
        <v>3960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429</v>
      </c>
      <c r="T21" s="121">
        <v>0</v>
      </c>
      <c r="U21" s="121">
        <v>3960</v>
      </c>
      <c r="V21" s="121">
        <f>+SUM(D21,M21)</f>
        <v>47342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47342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43382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3960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3960</v>
      </c>
      <c r="BV21" s="121">
        <v>0</v>
      </c>
      <c r="BW21" s="121">
        <v>3960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3960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3960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3960</v>
      </c>
      <c r="CX21" s="121">
        <f>SUM(AT21,+BV21)</f>
        <v>0</v>
      </c>
      <c r="CY21" s="121">
        <f>SUM(AU21,+BW21)</f>
        <v>3960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43382</v>
      </c>
      <c r="DH21" s="121">
        <f>SUM(BD21,+CF21)</f>
        <v>0</v>
      </c>
      <c r="DI21" s="121">
        <f>SUM(BE21,+CG21)</f>
        <v>0</v>
      </c>
      <c r="DJ21" s="121">
        <f>SUM(BF21,+CH21)</f>
        <v>3960</v>
      </c>
    </row>
    <row r="22" spans="1:114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SUM(E22,+L22)</f>
        <v>125266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429</v>
      </c>
      <c r="K22" s="121">
        <v>0</v>
      </c>
      <c r="L22" s="121">
        <v>125266</v>
      </c>
      <c r="M22" s="121">
        <f>SUM(N22,+U22)</f>
        <v>31736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429</v>
      </c>
      <c r="T22" s="121">
        <v>0</v>
      </c>
      <c r="U22" s="121">
        <v>31736</v>
      </c>
      <c r="V22" s="121">
        <f>+SUM(D22,M22)</f>
        <v>157002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157002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4595</v>
      </c>
      <c r="AM22" s="121">
        <f>SUM(AN22,AS22,AW22,AX22,BD22)</f>
        <v>17477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17477</v>
      </c>
      <c r="AY22" s="121">
        <v>17477</v>
      </c>
      <c r="AZ22" s="121">
        <v>0</v>
      </c>
      <c r="BA22" s="121">
        <v>0</v>
      </c>
      <c r="BB22" s="121">
        <v>0</v>
      </c>
      <c r="BC22" s="121">
        <v>103194</v>
      </c>
      <c r="BD22" s="121">
        <v>0</v>
      </c>
      <c r="BE22" s="121">
        <v>0</v>
      </c>
      <c r="BF22" s="121">
        <f>SUM(AE22,+AM22,+BE22)</f>
        <v>17477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31736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4595</v>
      </c>
      <c r="CQ22" s="121">
        <f>SUM(AM22,+BO22)</f>
        <v>17477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17477</v>
      </c>
      <c r="DC22" s="121">
        <f>SUM(AY22,+CA22)</f>
        <v>17477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134930</v>
      </c>
      <c r="DH22" s="121">
        <f>SUM(BD22,+CF22)</f>
        <v>0</v>
      </c>
      <c r="DI22" s="121">
        <f>SUM(BE22,+CG22)</f>
        <v>0</v>
      </c>
      <c r="DJ22" s="121">
        <f>SUM(BF22,+CH22)</f>
        <v>17477</v>
      </c>
    </row>
    <row r="23" spans="1:114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SUM(E23,+L23)</f>
        <v>139927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429</v>
      </c>
      <c r="K23" s="121">
        <v>0</v>
      </c>
      <c r="L23" s="121">
        <v>139927</v>
      </c>
      <c r="M23" s="121">
        <f>SUM(N23,+U23)</f>
        <v>41199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429</v>
      </c>
      <c r="T23" s="121">
        <v>0</v>
      </c>
      <c r="U23" s="121">
        <v>41199</v>
      </c>
      <c r="V23" s="121">
        <f>+SUM(D23,M23)</f>
        <v>181126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181126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5965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133962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41199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5965</v>
      </c>
      <c r="CQ23" s="121">
        <f>SUM(AM23,+BO23)</f>
        <v>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175161</v>
      </c>
      <c r="DH23" s="121">
        <f>SUM(BD23,+CF23)</f>
        <v>0</v>
      </c>
      <c r="DI23" s="121">
        <f>SUM(BE23,+CG23)</f>
        <v>0</v>
      </c>
      <c r="DJ23" s="121">
        <f>SUM(BF23,+CH23)</f>
        <v>0</v>
      </c>
    </row>
    <row r="24" spans="1:114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SUM(E24,+L24)</f>
        <v>254037</v>
      </c>
      <c r="E24" s="121">
        <f>SUM(F24:I24,K24)</f>
        <v>76362</v>
      </c>
      <c r="F24" s="121">
        <v>0</v>
      </c>
      <c r="G24" s="121">
        <v>0</v>
      </c>
      <c r="H24" s="121">
        <v>0</v>
      </c>
      <c r="I24" s="121">
        <v>75707</v>
      </c>
      <c r="J24" s="122" t="s">
        <v>429</v>
      </c>
      <c r="K24" s="121">
        <v>655</v>
      </c>
      <c r="L24" s="121">
        <v>177675</v>
      </c>
      <c r="M24" s="121">
        <f>SUM(N24,+U24)</f>
        <v>64605</v>
      </c>
      <c r="N24" s="121">
        <f>SUM(O24:R24,T24)</f>
        <v>36163</v>
      </c>
      <c r="O24" s="121">
        <v>0</v>
      </c>
      <c r="P24" s="121">
        <v>0</v>
      </c>
      <c r="Q24" s="121">
        <v>0</v>
      </c>
      <c r="R24" s="121">
        <v>36145</v>
      </c>
      <c r="S24" s="122" t="s">
        <v>429</v>
      </c>
      <c r="T24" s="121">
        <v>18</v>
      </c>
      <c r="U24" s="121">
        <v>28442</v>
      </c>
      <c r="V24" s="121">
        <f>+SUM(D24,M24)</f>
        <v>318642</v>
      </c>
      <c r="W24" s="121">
        <f>+SUM(E24,N24)</f>
        <v>112525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111852</v>
      </c>
      <c r="AB24" s="122" t="str">
        <f>IF(+SUM(J24,S24)=0,"-",+SUM(J24,S24))</f>
        <v>-</v>
      </c>
      <c r="AC24" s="121">
        <f>+SUM(K24,T24)</f>
        <v>673</v>
      </c>
      <c r="AD24" s="121">
        <f>+SUM(L24,U24)</f>
        <v>206117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60186</v>
      </c>
      <c r="AN24" s="121">
        <f>SUM(AO24:AR24)</f>
        <v>4355</v>
      </c>
      <c r="AO24" s="121">
        <v>1333</v>
      </c>
      <c r="AP24" s="121">
        <v>3022</v>
      </c>
      <c r="AQ24" s="121">
        <v>0</v>
      </c>
      <c r="AR24" s="121">
        <v>0</v>
      </c>
      <c r="AS24" s="121">
        <f>SUM(AT24:AV24)</f>
        <v>13865</v>
      </c>
      <c r="AT24" s="121">
        <v>3023</v>
      </c>
      <c r="AU24" s="121">
        <v>257</v>
      </c>
      <c r="AV24" s="121">
        <v>10585</v>
      </c>
      <c r="AW24" s="121">
        <v>0</v>
      </c>
      <c r="AX24" s="121">
        <f>SUM(AY24:BB24)</f>
        <v>41966</v>
      </c>
      <c r="AY24" s="121">
        <v>24325</v>
      </c>
      <c r="AZ24" s="121">
        <v>358</v>
      </c>
      <c r="BA24" s="121">
        <v>9165</v>
      </c>
      <c r="BB24" s="121">
        <v>8118</v>
      </c>
      <c r="BC24" s="121">
        <v>189402</v>
      </c>
      <c r="BD24" s="121">
        <v>0</v>
      </c>
      <c r="BE24" s="121">
        <v>4449</v>
      </c>
      <c r="BF24" s="121">
        <f>SUM(AE24,+AM24,+BE24)</f>
        <v>64635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64595</v>
      </c>
      <c r="BP24" s="121">
        <f>SUM(BQ24:BT24)</f>
        <v>1333</v>
      </c>
      <c r="BQ24" s="121">
        <v>1333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63262</v>
      </c>
      <c r="CA24" s="121">
        <v>0</v>
      </c>
      <c r="CB24" s="121">
        <v>63262</v>
      </c>
      <c r="CC24" s="121">
        <v>0</v>
      </c>
      <c r="CD24" s="121">
        <v>0</v>
      </c>
      <c r="CE24" s="121">
        <v>0</v>
      </c>
      <c r="CF24" s="121">
        <v>0</v>
      </c>
      <c r="CG24" s="121">
        <v>10</v>
      </c>
      <c r="CH24" s="121">
        <f>SUM(BG24,+BO24,+CG24)</f>
        <v>64605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124781</v>
      </c>
      <c r="CR24" s="121">
        <f>SUM(AN24,+BP24)</f>
        <v>5688</v>
      </c>
      <c r="CS24" s="121">
        <f>SUM(AO24,+BQ24)</f>
        <v>2666</v>
      </c>
      <c r="CT24" s="121">
        <f>SUM(AP24,+BR24)</f>
        <v>3022</v>
      </c>
      <c r="CU24" s="121">
        <f>SUM(AQ24,+BS24)</f>
        <v>0</v>
      </c>
      <c r="CV24" s="121">
        <f>SUM(AR24,+BT24)</f>
        <v>0</v>
      </c>
      <c r="CW24" s="121">
        <f>SUM(AS24,+BU24)</f>
        <v>13865</v>
      </c>
      <c r="CX24" s="121">
        <f>SUM(AT24,+BV24)</f>
        <v>3023</v>
      </c>
      <c r="CY24" s="121">
        <f>SUM(AU24,+BW24)</f>
        <v>257</v>
      </c>
      <c r="CZ24" s="121">
        <f>SUM(AV24,+BX24)</f>
        <v>10585</v>
      </c>
      <c r="DA24" s="121">
        <f>SUM(AW24,+BY24)</f>
        <v>0</v>
      </c>
      <c r="DB24" s="121">
        <f>SUM(AX24,+BZ24)</f>
        <v>105228</v>
      </c>
      <c r="DC24" s="121">
        <f>SUM(AY24,+CA24)</f>
        <v>24325</v>
      </c>
      <c r="DD24" s="121">
        <f>SUM(AZ24,+CB24)</f>
        <v>63620</v>
      </c>
      <c r="DE24" s="121">
        <f>SUM(BA24,+CC24)</f>
        <v>9165</v>
      </c>
      <c r="DF24" s="121">
        <f>SUM(BB24,+CD24)</f>
        <v>8118</v>
      </c>
      <c r="DG24" s="121">
        <f>SUM(BC24,+CE24)</f>
        <v>189402</v>
      </c>
      <c r="DH24" s="121">
        <f>SUM(BD24,+CF24)</f>
        <v>0</v>
      </c>
      <c r="DI24" s="121">
        <f>SUM(BE24,+CG24)</f>
        <v>4459</v>
      </c>
      <c r="DJ24" s="121">
        <f>SUM(BF24,+CH24)</f>
        <v>129240</v>
      </c>
    </row>
    <row r="25" spans="1:114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SUM(E25,+L25)</f>
        <v>143455</v>
      </c>
      <c r="E25" s="121">
        <f>SUM(F25:I25,K25)</f>
        <v>14725</v>
      </c>
      <c r="F25" s="121">
        <v>0</v>
      </c>
      <c r="G25" s="121">
        <v>0</v>
      </c>
      <c r="H25" s="121">
        <v>0</v>
      </c>
      <c r="I25" s="121">
        <v>14725</v>
      </c>
      <c r="J25" s="122" t="s">
        <v>429</v>
      </c>
      <c r="K25" s="121">
        <v>0</v>
      </c>
      <c r="L25" s="121">
        <v>128730</v>
      </c>
      <c r="M25" s="121">
        <f>SUM(N25,+U25)</f>
        <v>3205</v>
      </c>
      <c r="N25" s="121">
        <f>SUM(O25:R25,T25)</f>
        <v>3205</v>
      </c>
      <c r="O25" s="121">
        <v>0</v>
      </c>
      <c r="P25" s="121">
        <v>0</v>
      </c>
      <c r="Q25" s="121">
        <v>0</v>
      </c>
      <c r="R25" s="121">
        <v>3205</v>
      </c>
      <c r="S25" s="122" t="s">
        <v>429</v>
      </c>
      <c r="T25" s="121">
        <v>0</v>
      </c>
      <c r="U25" s="121">
        <v>0</v>
      </c>
      <c r="V25" s="121">
        <f>+SUM(D25,M25)</f>
        <v>146660</v>
      </c>
      <c r="W25" s="121">
        <f>+SUM(E25,N25)</f>
        <v>17930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17930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128730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6381</v>
      </c>
      <c r="AM25" s="121">
        <f>SUM(AN25,AS25,AW25,AX25,BD25)</f>
        <v>9174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9174</v>
      </c>
      <c r="AY25" s="121">
        <v>9174</v>
      </c>
      <c r="AZ25" s="121">
        <v>0</v>
      </c>
      <c r="BA25" s="121">
        <v>0</v>
      </c>
      <c r="BB25" s="121">
        <v>0</v>
      </c>
      <c r="BC25" s="121">
        <v>96718</v>
      </c>
      <c r="BD25" s="121">
        <v>0</v>
      </c>
      <c r="BE25" s="121">
        <v>31182</v>
      </c>
      <c r="BF25" s="121">
        <f>SUM(AE25,+AM25,+BE25)</f>
        <v>40356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3205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3205</v>
      </c>
      <c r="CA25" s="121">
        <v>0</v>
      </c>
      <c r="CB25" s="121">
        <v>0</v>
      </c>
      <c r="CC25" s="121">
        <v>0</v>
      </c>
      <c r="CD25" s="121">
        <v>3205</v>
      </c>
      <c r="CE25" s="121">
        <v>0</v>
      </c>
      <c r="CF25" s="121">
        <v>0</v>
      </c>
      <c r="CG25" s="121">
        <v>0</v>
      </c>
      <c r="CH25" s="121">
        <f>SUM(BG25,+BO25,+CG25)</f>
        <v>3205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6381</v>
      </c>
      <c r="CQ25" s="121">
        <f>SUM(AM25,+BO25)</f>
        <v>12379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12379</v>
      </c>
      <c r="DC25" s="121">
        <f>SUM(AY25,+CA25)</f>
        <v>9174</v>
      </c>
      <c r="DD25" s="121">
        <f>SUM(AZ25,+CB25)</f>
        <v>0</v>
      </c>
      <c r="DE25" s="121">
        <f>SUM(BA25,+CC25)</f>
        <v>0</v>
      </c>
      <c r="DF25" s="121">
        <f>SUM(BB25,+CD25)</f>
        <v>3205</v>
      </c>
      <c r="DG25" s="121">
        <f>SUM(BC25,+CE25)</f>
        <v>96718</v>
      </c>
      <c r="DH25" s="121">
        <f>SUM(BD25,+CF25)</f>
        <v>0</v>
      </c>
      <c r="DI25" s="121">
        <f>SUM(BE25,+CG25)</f>
        <v>31182</v>
      </c>
      <c r="DJ25" s="121">
        <f>SUM(BF25,+CH25)</f>
        <v>43561</v>
      </c>
    </row>
    <row r="26" spans="1:114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SUM(E26,+L26)</f>
        <v>181603</v>
      </c>
      <c r="E26" s="121">
        <f>SUM(F26:I26,K26)</f>
        <v>30047</v>
      </c>
      <c r="F26" s="121">
        <v>0</v>
      </c>
      <c r="G26" s="121">
        <v>0</v>
      </c>
      <c r="H26" s="121">
        <v>0</v>
      </c>
      <c r="I26" s="121">
        <v>30047</v>
      </c>
      <c r="J26" s="122" t="s">
        <v>429</v>
      </c>
      <c r="K26" s="121">
        <v>0</v>
      </c>
      <c r="L26" s="121">
        <v>151556</v>
      </c>
      <c r="M26" s="121">
        <f>SUM(N26,+U26)</f>
        <v>36571</v>
      </c>
      <c r="N26" s="121">
        <f>SUM(O26:R26,T26)</f>
        <v>8035</v>
      </c>
      <c r="O26" s="121">
        <v>0</v>
      </c>
      <c r="P26" s="121">
        <v>0</v>
      </c>
      <c r="Q26" s="121">
        <v>0</v>
      </c>
      <c r="R26" s="121">
        <v>8035</v>
      </c>
      <c r="S26" s="122" t="s">
        <v>429</v>
      </c>
      <c r="T26" s="121">
        <v>0</v>
      </c>
      <c r="U26" s="121">
        <v>28536</v>
      </c>
      <c r="V26" s="121">
        <f>+SUM(D26,M26)</f>
        <v>218174</v>
      </c>
      <c r="W26" s="121">
        <f>+SUM(E26,N26)</f>
        <v>38082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38082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180092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9400</v>
      </c>
      <c r="AM26" s="121">
        <f>SUM(AN26,AS26,AW26,AX26,BD26)</f>
        <v>29711</v>
      </c>
      <c r="AN26" s="121">
        <f>SUM(AO26:AR26)</f>
        <v>4971</v>
      </c>
      <c r="AO26" s="121">
        <v>4971</v>
      </c>
      <c r="AP26" s="121">
        <v>0</v>
      </c>
      <c r="AQ26" s="121">
        <v>0</v>
      </c>
      <c r="AR26" s="121">
        <v>0</v>
      </c>
      <c r="AS26" s="121">
        <f>SUM(AT26:AV26)</f>
        <v>1817</v>
      </c>
      <c r="AT26" s="121">
        <v>1817</v>
      </c>
      <c r="AU26" s="121">
        <v>0</v>
      </c>
      <c r="AV26" s="121">
        <v>0</v>
      </c>
      <c r="AW26" s="121">
        <v>0</v>
      </c>
      <c r="AX26" s="121">
        <f>SUM(AY26:BB26)</f>
        <v>22923</v>
      </c>
      <c r="AY26" s="121">
        <v>22923</v>
      </c>
      <c r="AZ26" s="121">
        <v>0</v>
      </c>
      <c r="BA26" s="121">
        <v>0</v>
      </c>
      <c r="BB26" s="121">
        <v>0</v>
      </c>
      <c r="BC26" s="121">
        <v>142492</v>
      </c>
      <c r="BD26" s="121">
        <v>0</v>
      </c>
      <c r="BE26" s="121">
        <v>0</v>
      </c>
      <c r="BF26" s="121">
        <f>SUM(AE26,+AM26,+BE26)</f>
        <v>29711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36571</v>
      </c>
      <c r="BP26" s="121">
        <f>SUM(BQ26:BT26)</f>
        <v>2789</v>
      </c>
      <c r="BQ26" s="121">
        <v>2789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33782</v>
      </c>
      <c r="CA26" s="121">
        <v>0</v>
      </c>
      <c r="CB26" s="121">
        <v>0</v>
      </c>
      <c r="CC26" s="121">
        <v>0</v>
      </c>
      <c r="CD26" s="121">
        <v>33782</v>
      </c>
      <c r="CE26" s="121">
        <v>0</v>
      </c>
      <c r="CF26" s="121">
        <v>0</v>
      </c>
      <c r="CG26" s="121">
        <v>0</v>
      </c>
      <c r="CH26" s="121">
        <f>SUM(BG26,+BO26,+CG26)</f>
        <v>36571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9400</v>
      </c>
      <c r="CQ26" s="121">
        <f>SUM(AM26,+BO26)</f>
        <v>66282</v>
      </c>
      <c r="CR26" s="121">
        <f>SUM(AN26,+BP26)</f>
        <v>7760</v>
      </c>
      <c r="CS26" s="121">
        <f>SUM(AO26,+BQ26)</f>
        <v>7760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1817</v>
      </c>
      <c r="CX26" s="121">
        <f>SUM(AT26,+BV26)</f>
        <v>1817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56705</v>
      </c>
      <c r="DC26" s="121">
        <f>SUM(AY26,+CA26)</f>
        <v>22923</v>
      </c>
      <c r="DD26" s="121">
        <f>SUM(AZ26,+CB26)</f>
        <v>0</v>
      </c>
      <c r="DE26" s="121">
        <f>SUM(BA26,+CC26)</f>
        <v>0</v>
      </c>
      <c r="DF26" s="121">
        <f>SUM(BB26,+CD26)</f>
        <v>33782</v>
      </c>
      <c r="DG26" s="121">
        <f>SUM(BC26,+CE26)</f>
        <v>142492</v>
      </c>
      <c r="DH26" s="121">
        <f>SUM(BD26,+CF26)</f>
        <v>0</v>
      </c>
      <c r="DI26" s="121">
        <f>SUM(BE26,+CG26)</f>
        <v>0</v>
      </c>
      <c r="DJ26" s="121">
        <f>SUM(BF26,+CH26)</f>
        <v>66282</v>
      </c>
    </row>
    <row r="27" spans="1:114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SUM(E27,+L27)</f>
        <v>58868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429</v>
      </c>
      <c r="K27" s="121">
        <v>0</v>
      </c>
      <c r="L27" s="121">
        <v>58868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429</v>
      </c>
      <c r="T27" s="121">
        <v>0</v>
      </c>
      <c r="U27" s="121">
        <v>0</v>
      </c>
      <c r="V27" s="121">
        <f>+SUM(D27,M27)</f>
        <v>58868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58868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58868</v>
      </c>
      <c r="AN27" s="121">
        <f>SUM(AO27:AR27)</f>
        <v>20381</v>
      </c>
      <c r="AO27" s="121">
        <v>14632</v>
      </c>
      <c r="AP27" s="121">
        <v>0</v>
      </c>
      <c r="AQ27" s="121">
        <v>5749</v>
      </c>
      <c r="AR27" s="121">
        <v>0</v>
      </c>
      <c r="AS27" s="121">
        <f>SUM(AT27:AV27)</f>
        <v>28315</v>
      </c>
      <c r="AT27" s="121">
        <v>0</v>
      </c>
      <c r="AU27" s="121">
        <v>28315</v>
      </c>
      <c r="AV27" s="121">
        <v>0</v>
      </c>
      <c r="AW27" s="121">
        <v>0</v>
      </c>
      <c r="AX27" s="121">
        <f>SUM(AY27:BB27)</f>
        <v>10172</v>
      </c>
      <c r="AY27" s="121">
        <v>6240</v>
      </c>
      <c r="AZ27" s="121">
        <v>3932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58868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58868</v>
      </c>
      <c r="CR27" s="121">
        <f>SUM(AN27,+BP27)</f>
        <v>20381</v>
      </c>
      <c r="CS27" s="121">
        <f>SUM(AO27,+BQ27)</f>
        <v>14632</v>
      </c>
      <c r="CT27" s="121">
        <f>SUM(AP27,+BR27)</f>
        <v>0</v>
      </c>
      <c r="CU27" s="121">
        <f>SUM(AQ27,+BS27)</f>
        <v>5749</v>
      </c>
      <c r="CV27" s="121">
        <f>SUM(AR27,+BT27)</f>
        <v>0</v>
      </c>
      <c r="CW27" s="121">
        <f>SUM(AS27,+BU27)</f>
        <v>28315</v>
      </c>
      <c r="CX27" s="121">
        <f>SUM(AT27,+BV27)</f>
        <v>0</v>
      </c>
      <c r="CY27" s="121">
        <f>SUM(AU27,+BW27)</f>
        <v>28315</v>
      </c>
      <c r="CZ27" s="121">
        <f>SUM(AV27,+BX27)</f>
        <v>0</v>
      </c>
      <c r="DA27" s="121">
        <f>SUM(AW27,+BY27)</f>
        <v>0</v>
      </c>
      <c r="DB27" s="121">
        <f>SUM(AX27,+BZ27)</f>
        <v>10172</v>
      </c>
      <c r="DC27" s="121">
        <f>SUM(AY27,+CA27)</f>
        <v>6240</v>
      </c>
      <c r="DD27" s="121">
        <f>SUM(AZ27,+CB27)</f>
        <v>3932</v>
      </c>
      <c r="DE27" s="121">
        <f>SUM(BA27,+CC27)</f>
        <v>0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58868</v>
      </c>
    </row>
    <row r="28" spans="1:114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SUM(E28,+L28)</f>
        <v>450936</v>
      </c>
      <c r="E28" s="121">
        <f>SUM(F28:I28,K28)</f>
        <v>100659</v>
      </c>
      <c r="F28" s="121">
        <v>0</v>
      </c>
      <c r="G28" s="121">
        <v>0</v>
      </c>
      <c r="H28" s="121">
        <v>0</v>
      </c>
      <c r="I28" s="121">
        <v>100623</v>
      </c>
      <c r="J28" s="122" t="s">
        <v>429</v>
      </c>
      <c r="K28" s="121">
        <v>36</v>
      </c>
      <c r="L28" s="121">
        <v>350277</v>
      </c>
      <c r="M28" s="121">
        <f>SUM(N28,+U28)</f>
        <v>43697</v>
      </c>
      <c r="N28" s="121">
        <f>SUM(O28:R28,T28)</f>
        <v>12</v>
      </c>
      <c r="O28" s="121">
        <v>0</v>
      </c>
      <c r="P28" s="121">
        <v>0</v>
      </c>
      <c r="Q28" s="121">
        <v>0</v>
      </c>
      <c r="R28" s="121">
        <v>0</v>
      </c>
      <c r="S28" s="122" t="s">
        <v>429</v>
      </c>
      <c r="T28" s="121">
        <v>12</v>
      </c>
      <c r="U28" s="121">
        <v>43685</v>
      </c>
      <c r="V28" s="121">
        <f>+SUM(D28,M28)</f>
        <v>494633</v>
      </c>
      <c r="W28" s="121">
        <f>+SUM(E28,N28)</f>
        <v>100671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100623</v>
      </c>
      <c r="AB28" s="122" t="str">
        <f>IF(+SUM(J28,S28)=0,"-",+SUM(J28,S28))</f>
        <v>-</v>
      </c>
      <c r="AC28" s="121">
        <f>+SUM(K28,T28)</f>
        <v>48</v>
      </c>
      <c r="AD28" s="121">
        <f>+SUM(L28,U28)</f>
        <v>393962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172282</v>
      </c>
      <c r="AN28" s="121">
        <f>SUM(AO28:AR28)</f>
        <v>14702</v>
      </c>
      <c r="AO28" s="121">
        <v>14702</v>
      </c>
      <c r="AP28" s="121">
        <v>0</v>
      </c>
      <c r="AQ28" s="121">
        <v>0</v>
      </c>
      <c r="AR28" s="121">
        <v>0</v>
      </c>
      <c r="AS28" s="121">
        <f>SUM(AT28:AV28)</f>
        <v>123365</v>
      </c>
      <c r="AT28" s="121">
        <v>119923</v>
      </c>
      <c r="AU28" s="121">
        <v>0</v>
      </c>
      <c r="AV28" s="121">
        <v>3442</v>
      </c>
      <c r="AW28" s="121">
        <v>0</v>
      </c>
      <c r="AX28" s="121">
        <f>SUM(AY28:BB28)</f>
        <v>34215</v>
      </c>
      <c r="AY28" s="121">
        <v>0</v>
      </c>
      <c r="AZ28" s="121">
        <v>0</v>
      </c>
      <c r="BA28" s="121">
        <v>0</v>
      </c>
      <c r="BB28" s="121">
        <v>34215</v>
      </c>
      <c r="BC28" s="121">
        <v>278654</v>
      </c>
      <c r="BD28" s="121">
        <v>0</v>
      </c>
      <c r="BE28" s="121">
        <v>0</v>
      </c>
      <c r="BF28" s="121">
        <f>SUM(AE28,+AM28,+BE28)</f>
        <v>172282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43697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172282</v>
      </c>
      <c r="CR28" s="121">
        <f>SUM(AN28,+BP28)</f>
        <v>14702</v>
      </c>
      <c r="CS28" s="121">
        <f>SUM(AO28,+BQ28)</f>
        <v>14702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123365</v>
      </c>
      <c r="CX28" s="121">
        <f>SUM(AT28,+BV28)</f>
        <v>119923</v>
      </c>
      <c r="CY28" s="121">
        <f>SUM(AU28,+BW28)</f>
        <v>0</v>
      </c>
      <c r="CZ28" s="121">
        <f>SUM(AV28,+BX28)</f>
        <v>3442</v>
      </c>
      <c r="DA28" s="121">
        <f>SUM(AW28,+BY28)</f>
        <v>0</v>
      </c>
      <c r="DB28" s="121">
        <f>SUM(AX28,+BZ28)</f>
        <v>34215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34215</v>
      </c>
      <c r="DG28" s="121">
        <f>SUM(BC28,+CE28)</f>
        <v>322351</v>
      </c>
      <c r="DH28" s="121">
        <f>SUM(BD28,+CF28)</f>
        <v>0</v>
      </c>
      <c r="DI28" s="121">
        <f>SUM(BE28,+CG28)</f>
        <v>0</v>
      </c>
      <c r="DJ28" s="121">
        <f>SUM(BF28,+CH28)</f>
        <v>172282</v>
      </c>
    </row>
    <row r="29" spans="1:114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SUM(E29,+L29)</f>
        <v>148532</v>
      </c>
      <c r="E29" s="121">
        <f>SUM(F29:I29,K29)</f>
        <v>27820</v>
      </c>
      <c r="F29" s="121">
        <v>0</v>
      </c>
      <c r="G29" s="121">
        <v>0</v>
      </c>
      <c r="H29" s="121">
        <v>0</v>
      </c>
      <c r="I29" s="121">
        <v>27809</v>
      </c>
      <c r="J29" s="122" t="s">
        <v>429</v>
      </c>
      <c r="K29" s="121">
        <v>11</v>
      </c>
      <c r="L29" s="121">
        <v>120712</v>
      </c>
      <c r="M29" s="121">
        <f>SUM(N29,+U29)</f>
        <v>2408</v>
      </c>
      <c r="N29" s="121">
        <f>SUM(O29:R29,T29)</f>
        <v>8</v>
      </c>
      <c r="O29" s="121">
        <v>0</v>
      </c>
      <c r="P29" s="121">
        <v>0</v>
      </c>
      <c r="Q29" s="121">
        <v>0</v>
      </c>
      <c r="R29" s="121">
        <v>0</v>
      </c>
      <c r="S29" s="122" t="s">
        <v>429</v>
      </c>
      <c r="T29" s="121">
        <v>8</v>
      </c>
      <c r="U29" s="121">
        <v>2400</v>
      </c>
      <c r="V29" s="121">
        <f>+SUM(D29,M29)</f>
        <v>150940</v>
      </c>
      <c r="W29" s="121">
        <f>+SUM(E29,N29)</f>
        <v>27828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27809</v>
      </c>
      <c r="AB29" s="122" t="str">
        <f>IF(+SUM(J29,S29)=0,"-",+SUM(J29,S29))</f>
        <v>-</v>
      </c>
      <c r="AC29" s="121">
        <f>+SUM(K29,T29)</f>
        <v>19</v>
      </c>
      <c r="AD29" s="121">
        <f>+SUM(L29,U29)</f>
        <v>123112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34978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34978</v>
      </c>
      <c r="AY29" s="121">
        <v>34978</v>
      </c>
      <c r="AZ29" s="121">
        <v>0</v>
      </c>
      <c r="BA29" s="121">
        <v>0</v>
      </c>
      <c r="BB29" s="121">
        <v>0</v>
      </c>
      <c r="BC29" s="121">
        <v>113554</v>
      </c>
      <c r="BD29" s="121">
        <v>0</v>
      </c>
      <c r="BE29" s="121">
        <v>0</v>
      </c>
      <c r="BF29" s="121">
        <f>SUM(AE29,+AM29,+BE29)</f>
        <v>34978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2408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34978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34978</v>
      </c>
      <c r="DC29" s="121">
        <f>SUM(AY29,+CA29)</f>
        <v>34978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115962</v>
      </c>
      <c r="DH29" s="121">
        <f>SUM(BD29,+CF29)</f>
        <v>0</v>
      </c>
      <c r="DI29" s="121">
        <f>SUM(BE29,+CG29)</f>
        <v>0</v>
      </c>
      <c r="DJ29" s="121">
        <f>SUM(BF29,+CH29)</f>
        <v>34978</v>
      </c>
    </row>
    <row r="30" spans="1:114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SUM(E30,+L30)</f>
        <v>442894</v>
      </c>
      <c r="E30" s="121">
        <f>SUM(F30:I30,K30)</f>
        <v>43563</v>
      </c>
      <c r="F30" s="121">
        <v>0</v>
      </c>
      <c r="G30" s="121">
        <v>0</v>
      </c>
      <c r="H30" s="121">
        <v>0</v>
      </c>
      <c r="I30" s="121">
        <v>43563</v>
      </c>
      <c r="J30" s="122" t="s">
        <v>429</v>
      </c>
      <c r="K30" s="121">
        <v>0</v>
      </c>
      <c r="L30" s="121">
        <v>399331</v>
      </c>
      <c r="M30" s="121">
        <f>SUM(N30,+U30)</f>
        <v>44683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429</v>
      </c>
      <c r="T30" s="121">
        <v>0</v>
      </c>
      <c r="U30" s="121">
        <v>44683</v>
      </c>
      <c r="V30" s="121">
        <f>+SUM(D30,M30)</f>
        <v>487577</v>
      </c>
      <c r="W30" s="121">
        <f>+SUM(E30,N30)</f>
        <v>43563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43563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444014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167652</v>
      </c>
      <c r="AN30" s="121">
        <f>SUM(AO30:AR30)</f>
        <v>5225</v>
      </c>
      <c r="AO30" s="121">
        <v>5225</v>
      </c>
      <c r="AP30" s="121">
        <v>0</v>
      </c>
      <c r="AQ30" s="121">
        <v>0</v>
      </c>
      <c r="AR30" s="121">
        <v>0</v>
      </c>
      <c r="AS30" s="121">
        <f>SUM(AT30:AV30)</f>
        <v>769</v>
      </c>
      <c r="AT30" s="121">
        <v>0</v>
      </c>
      <c r="AU30" s="121">
        <v>0</v>
      </c>
      <c r="AV30" s="121">
        <v>769</v>
      </c>
      <c r="AW30" s="121">
        <v>0</v>
      </c>
      <c r="AX30" s="121">
        <f>SUM(AY30:BB30)</f>
        <v>161658</v>
      </c>
      <c r="AY30" s="121">
        <v>146449</v>
      </c>
      <c r="AZ30" s="121">
        <v>15209</v>
      </c>
      <c r="BA30" s="121">
        <v>0</v>
      </c>
      <c r="BB30" s="121">
        <v>0</v>
      </c>
      <c r="BC30" s="121">
        <v>275242</v>
      </c>
      <c r="BD30" s="121">
        <v>0</v>
      </c>
      <c r="BE30" s="121">
        <v>0</v>
      </c>
      <c r="BF30" s="121">
        <f>SUM(AE30,+AM30,+BE30)</f>
        <v>167652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20332</v>
      </c>
      <c r="BO30" s="121">
        <f>SUM(BP30,BU30,BY30,BZ30,CF30)</f>
        <v>4884</v>
      </c>
      <c r="BP30" s="121">
        <f>SUM(BQ30:BT30)</f>
        <v>4884</v>
      </c>
      <c r="BQ30" s="121">
        <v>4884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19467</v>
      </c>
      <c r="CF30" s="121">
        <v>0</v>
      </c>
      <c r="CG30" s="121">
        <v>0</v>
      </c>
      <c r="CH30" s="121">
        <f>SUM(BG30,+BO30,+CG30)</f>
        <v>4884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20332</v>
      </c>
      <c r="CQ30" s="121">
        <f>SUM(AM30,+BO30)</f>
        <v>172536</v>
      </c>
      <c r="CR30" s="121">
        <f>SUM(AN30,+BP30)</f>
        <v>10109</v>
      </c>
      <c r="CS30" s="121">
        <f>SUM(AO30,+BQ30)</f>
        <v>10109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769</v>
      </c>
      <c r="CX30" s="121">
        <f>SUM(AT30,+BV30)</f>
        <v>0</v>
      </c>
      <c r="CY30" s="121">
        <f>SUM(AU30,+BW30)</f>
        <v>0</v>
      </c>
      <c r="CZ30" s="121">
        <f>SUM(AV30,+BX30)</f>
        <v>769</v>
      </c>
      <c r="DA30" s="121">
        <f>SUM(AW30,+BY30)</f>
        <v>0</v>
      </c>
      <c r="DB30" s="121">
        <f>SUM(AX30,+BZ30)</f>
        <v>161658</v>
      </c>
      <c r="DC30" s="121">
        <f>SUM(AY30,+CA30)</f>
        <v>146449</v>
      </c>
      <c r="DD30" s="121">
        <f>SUM(AZ30,+CB30)</f>
        <v>15209</v>
      </c>
      <c r="DE30" s="121">
        <f>SUM(BA30,+CC30)</f>
        <v>0</v>
      </c>
      <c r="DF30" s="121">
        <f>SUM(BB30,+CD30)</f>
        <v>0</v>
      </c>
      <c r="DG30" s="121">
        <f>SUM(BC30,+CE30)</f>
        <v>294709</v>
      </c>
      <c r="DH30" s="121">
        <f>SUM(BD30,+CF30)</f>
        <v>0</v>
      </c>
      <c r="DI30" s="121">
        <f>SUM(BE30,+CG30)</f>
        <v>0</v>
      </c>
      <c r="DJ30" s="121">
        <f>SUM(BF30,+CH30)</f>
        <v>172536</v>
      </c>
    </row>
    <row r="31" spans="1:114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SUM(E31,+L31)</f>
        <v>295997</v>
      </c>
      <c r="E31" s="121">
        <f>SUM(F31:I31,K31)</f>
        <v>19821</v>
      </c>
      <c r="F31" s="121">
        <v>0</v>
      </c>
      <c r="G31" s="121">
        <v>0</v>
      </c>
      <c r="H31" s="121">
        <v>0</v>
      </c>
      <c r="I31" s="121">
        <v>19811</v>
      </c>
      <c r="J31" s="122" t="s">
        <v>429</v>
      </c>
      <c r="K31" s="121">
        <v>10</v>
      </c>
      <c r="L31" s="121">
        <v>276176</v>
      </c>
      <c r="M31" s="121">
        <f>SUM(N31,+U31)</f>
        <v>7945</v>
      </c>
      <c r="N31" s="121">
        <f>SUM(O31:R31,T31)</f>
        <v>2</v>
      </c>
      <c r="O31" s="121">
        <v>0</v>
      </c>
      <c r="P31" s="121">
        <v>0</v>
      </c>
      <c r="Q31" s="121">
        <v>0</v>
      </c>
      <c r="R31" s="121">
        <v>0</v>
      </c>
      <c r="S31" s="122" t="s">
        <v>429</v>
      </c>
      <c r="T31" s="121">
        <v>2</v>
      </c>
      <c r="U31" s="121">
        <v>7943</v>
      </c>
      <c r="V31" s="121">
        <f>+SUM(D31,M31)</f>
        <v>303942</v>
      </c>
      <c r="W31" s="121">
        <f>+SUM(E31,N31)</f>
        <v>19823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19811</v>
      </c>
      <c r="AB31" s="122" t="str">
        <f>IF(+SUM(J31,S31)=0,"-",+SUM(J31,S31))</f>
        <v>-</v>
      </c>
      <c r="AC31" s="121">
        <f>+SUM(K31,T31)</f>
        <v>12</v>
      </c>
      <c r="AD31" s="121">
        <f>+SUM(L31,U31)</f>
        <v>284119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89510</v>
      </c>
      <c r="AN31" s="121">
        <f>SUM(AO31:AR31)</f>
        <v>15503</v>
      </c>
      <c r="AO31" s="121">
        <v>15503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74007</v>
      </c>
      <c r="AY31" s="121">
        <v>58495</v>
      </c>
      <c r="AZ31" s="121">
        <v>0</v>
      </c>
      <c r="BA31" s="121">
        <v>0</v>
      </c>
      <c r="BB31" s="121">
        <v>15512</v>
      </c>
      <c r="BC31" s="121">
        <v>206487</v>
      </c>
      <c r="BD31" s="121">
        <v>0</v>
      </c>
      <c r="BE31" s="121">
        <v>0</v>
      </c>
      <c r="BF31" s="121">
        <f>SUM(AE31,+AM31,+BE31)</f>
        <v>89510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7945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89510</v>
      </c>
      <c r="CR31" s="121">
        <f>SUM(AN31,+BP31)</f>
        <v>15503</v>
      </c>
      <c r="CS31" s="121">
        <f>SUM(AO31,+BQ31)</f>
        <v>15503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74007</v>
      </c>
      <c r="DC31" s="121">
        <f>SUM(AY31,+CA31)</f>
        <v>58495</v>
      </c>
      <c r="DD31" s="121">
        <f>SUM(AZ31,+CB31)</f>
        <v>0</v>
      </c>
      <c r="DE31" s="121">
        <f>SUM(BA31,+CC31)</f>
        <v>0</v>
      </c>
      <c r="DF31" s="121">
        <f>SUM(BB31,+CD31)</f>
        <v>15512</v>
      </c>
      <c r="DG31" s="121">
        <f>SUM(BC31,+CE31)</f>
        <v>214432</v>
      </c>
      <c r="DH31" s="121">
        <f>SUM(BD31,+CF31)</f>
        <v>0</v>
      </c>
      <c r="DI31" s="121">
        <f>SUM(BE31,+CG31)</f>
        <v>0</v>
      </c>
      <c r="DJ31" s="121">
        <f>SUM(BF31,+CH31)</f>
        <v>89510</v>
      </c>
    </row>
    <row r="32" spans="1:114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SUM(E32,+L32)</f>
        <v>272264</v>
      </c>
      <c r="E32" s="121">
        <f>SUM(F32:I32,K32)</f>
        <v>26603</v>
      </c>
      <c r="F32" s="121">
        <v>0</v>
      </c>
      <c r="G32" s="121">
        <v>0</v>
      </c>
      <c r="H32" s="121">
        <v>0</v>
      </c>
      <c r="I32" s="121">
        <v>26126</v>
      </c>
      <c r="J32" s="122" t="s">
        <v>429</v>
      </c>
      <c r="K32" s="121">
        <v>477</v>
      </c>
      <c r="L32" s="121">
        <v>245661</v>
      </c>
      <c r="M32" s="121">
        <f>SUM(N32,+U32)</f>
        <v>18374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429</v>
      </c>
      <c r="T32" s="121">
        <v>0</v>
      </c>
      <c r="U32" s="121">
        <v>18374</v>
      </c>
      <c r="V32" s="121">
        <f>+SUM(D32,M32)</f>
        <v>290638</v>
      </c>
      <c r="W32" s="121">
        <f>+SUM(E32,N32)</f>
        <v>26603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26126</v>
      </c>
      <c r="AB32" s="122" t="str">
        <f>IF(+SUM(J32,S32)=0,"-",+SUM(J32,S32))</f>
        <v>-</v>
      </c>
      <c r="AC32" s="121">
        <f>+SUM(K32,T32)</f>
        <v>477</v>
      </c>
      <c r="AD32" s="121">
        <f>+SUM(L32,U32)</f>
        <v>264035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60887</v>
      </c>
      <c r="AN32" s="121">
        <f>SUM(AO32:AR32)</f>
        <v>13528</v>
      </c>
      <c r="AO32" s="121">
        <v>13528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47359</v>
      </c>
      <c r="AY32" s="121">
        <v>40936</v>
      </c>
      <c r="AZ32" s="121">
        <v>0</v>
      </c>
      <c r="BA32" s="121">
        <v>0</v>
      </c>
      <c r="BB32" s="121">
        <v>6423</v>
      </c>
      <c r="BC32" s="121">
        <v>211377</v>
      </c>
      <c r="BD32" s="121">
        <v>0</v>
      </c>
      <c r="BE32" s="121">
        <v>0</v>
      </c>
      <c r="BF32" s="121">
        <f>SUM(AE32,+AM32,+BE32)</f>
        <v>60887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18374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60887</v>
      </c>
      <c r="CR32" s="121">
        <f>SUM(AN32,+BP32)</f>
        <v>13528</v>
      </c>
      <c r="CS32" s="121">
        <f>SUM(AO32,+BQ32)</f>
        <v>13528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47359</v>
      </c>
      <c r="DC32" s="121">
        <f>SUM(AY32,+CA32)</f>
        <v>40936</v>
      </c>
      <c r="DD32" s="121">
        <f>SUM(AZ32,+CB32)</f>
        <v>0</v>
      </c>
      <c r="DE32" s="121">
        <f>SUM(BA32,+CC32)</f>
        <v>0</v>
      </c>
      <c r="DF32" s="121">
        <f>SUM(BB32,+CD32)</f>
        <v>6423</v>
      </c>
      <c r="DG32" s="121">
        <f>SUM(BC32,+CE32)</f>
        <v>229751</v>
      </c>
      <c r="DH32" s="121">
        <f>SUM(BD32,+CF32)</f>
        <v>0</v>
      </c>
      <c r="DI32" s="121">
        <f>SUM(BE32,+CG32)</f>
        <v>0</v>
      </c>
      <c r="DJ32" s="121">
        <f>SUM(BF32,+CH32)</f>
        <v>60887</v>
      </c>
    </row>
    <row r="33" spans="1:114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SUM(E33,+L33)</f>
        <v>256311</v>
      </c>
      <c r="E33" s="121">
        <f>SUM(F33:I33,K33)</f>
        <v>85704</v>
      </c>
      <c r="F33" s="121">
        <v>0</v>
      </c>
      <c r="G33" s="121">
        <v>0</v>
      </c>
      <c r="H33" s="121">
        <v>0</v>
      </c>
      <c r="I33" s="121">
        <v>85704</v>
      </c>
      <c r="J33" s="122" t="s">
        <v>429</v>
      </c>
      <c r="K33" s="121">
        <v>0</v>
      </c>
      <c r="L33" s="121">
        <v>170607</v>
      </c>
      <c r="M33" s="121">
        <f>SUM(N33,+U33)</f>
        <v>27127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429</v>
      </c>
      <c r="T33" s="121">
        <v>0</v>
      </c>
      <c r="U33" s="121">
        <v>27127</v>
      </c>
      <c r="V33" s="121">
        <f>+SUM(D33,M33)</f>
        <v>283438</v>
      </c>
      <c r="W33" s="121">
        <f>+SUM(E33,N33)</f>
        <v>85704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85704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197734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89460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2639</v>
      </c>
      <c r="AT33" s="121">
        <v>0</v>
      </c>
      <c r="AU33" s="121">
        <v>2639</v>
      </c>
      <c r="AV33" s="121">
        <v>0</v>
      </c>
      <c r="AW33" s="121">
        <v>0</v>
      </c>
      <c r="AX33" s="121">
        <f>SUM(AY33:BB33)</f>
        <v>86821</v>
      </c>
      <c r="AY33" s="121">
        <v>49500</v>
      </c>
      <c r="AZ33" s="121">
        <v>37321</v>
      </c>
      <c r="BA33" s="121">
        <v>0</v>
      </c>
      <c r="BB33" s="121">
        <v>0</v>
      </c>
      <c r="BC33" s="121">
        <v>136551</v>
      </c>
      <c r="BD33" s="121">
        <v>0</v>
      </c>
      <c r="BE33" s="121">
        <v>30300</v>
      </c>
      <c r="BF33" s="121">
        <f>SUM(AE33,+AM33,+BE33)</f>
        <v>119760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27127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89460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2639</v>
      </c>
      <c r="CX33" s="121">
        <f>SUM(AT33,+BV33)</f>
        <v>0</v>
      </c>
      <c r="CY33" s="121">
        <f>SUM(AU33,+BW33)</f>
        <v>2639</v>
      </c>
      <c r="CZ33" s="121">
        <f>SUM(AV33,+BX33)</f>
        <v>0</v>
      </c>
      <c r="DA33" s="121">
        <f>SUM(AW33,+BY33)</f>
        <v>0</v>
      </c>
      <c r="DB33" s="121">
        <f>SUM(AX33,+BZ33)</f>
        <v>86821</v>
      </c>
      <c r="DC33" s="121">
        <f>SUM(AY33,+CA33)</f>
        <v>49500</v>
      </c>
      <c r="DD33" s="121">
        <f>SUM(AZ33,+CB33)</f>
        <v>37321</v>
      </c>
      <c r="DE33" s="121">
        <f>SUM(BA33,+CC33)</f>
        <v>0</v>
      </c>
      <c r="DF33" s="121">
        <f>SUM(BB33,+CD33)</f>
        <v>0</v>
      </c>
      <c r="DG33" s="121">
        <f>SUM(BC33,+CE33)</f>
        <v>163678</v>
      </c>
      <c r="DH33" s="121">
        <f>SUM(BD33,+CF33)</f>
        <v>0</v>
      </c>
      <c r="DI33" s="121">
        <f>SUM(BE33,+CG33)</f>
        <v>30300</v>
      </c>
      <c r="DJ33" s="121">
        <f>SUM(BF33,+CH33)</f>
        <v>119760</v>
      </c>
    </row>
    <row r="34" spans="1:114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SUM(E34,+L34)</f>
        <v>143314</v>
      </c>
      <c r="E34" s="121">
        <f>SUM(F34:I34,K34)</f>
        <v>35361</v>
      </c>
      <c r="F34" s="121">
        <v>0</v>
      </c>
      <c r="G34" s="121">
        <v>0</v>
      </c>
      <c r="H34" s="121">
        <v>0</v>
      </c>
      <c r="I34" s="121">
        <v>34483</v>
      </c>
      <c r="J34" s="122" t="s">
        <v>429</v>
      </c>
      <c r="K34" s="121">
        <v>878</v>
      </c>
      <c r="L34" s="121">
        <v>107953</v>
      </c>
      <c r="M34" s="121">
        <f>SUM(N34,+U34)</f>
        <v>7075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429</v>
      </c>
      <c r="T34" s="121">
        <v>0</v>
      </c>
      <c r="U34" s="121">
        <v>7075</v>
      </c>
      <c r="V34" s="121">
        <f>+SUM(D34,M34)</f>
        <v>150389</v>
      </c>
      <c r="W34" s="121">
        <f>+SUM(E34,N34)</f>
        <v>35361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34483</v>
      </c>
      <c r="AB34" s="122" t="str">
        <f>IF(+SUM(J34,S34)=0,"-",+SUM(J34,S34))</f>
        <v>-</v>
      </c>
      <c r="AC34" s="121">
        <f>+SUM(K34,T34)</f>
        <v>878</v>
      </c>
      <c r="AD34" s="121">
        <f>+SUM(L34,U34)</f>
        <v>115028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63719</v>
      </c>
      <c r="AN34" s="121">
        <f>SUM(AO34:AR34)</f>
        <v>2533</v>
      </c>
      <c r="AO34" s="121">
        <v>2533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61186</v>
      </c>
      <c r="AY34" s="121">
        <v>50706</v>
      </c>
      <c r="AZ34" s="121">
        <v>8267</v>
      </c>
      <c r="BA34" s="121">
        <v>0</v>
      </c>
      <c r="BB34" s="121">
        <v>2213</v>
      </c>
      <c r="BC34" s="121">
        <v>79595</v>
      </c>
      <c r="BD34" s="121">
        <v>0</v>
      </c>
      <c r="BE34" s="121">
        <v>0</v>
      </c>
      <c r="BF34" s="121">
        <f>SUM(AE34,+AM34,+BE34)</f>
        <v>63719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7075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63719</v>
      </c>
      <c r="CR34" s="121">
        <f>SUM(AN34,+BP34)</f>
        <v>2533</v>
      </c>
      <c r="CS34" s="121">
        <f>SUM(AO34,+BQ34)</f>
        <v>2533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61186</v>
      </c>
      <c r="DC34" s="121">
        <f>SUM(AY34,+CA34)</f>
        <v>50706</v>
      </c>
      <c r="DD34" s="121">
        <f>SUM(AZ34,+CB34)</f>
        <v>8267</v>
      </c>
      <c r="DE34" s="121">
        <f>SUM(BA34,+CC34)</f>
        <v>0</v>
      </c>
      <c r="DF34" s="121">
        <f>SUM(BB34,+CD34)</f>
        <v>2213</v>
      </c>
      <c r="DG34" s="121">
        <f>SUM(BC34,+CE34)</f>
        <v>86670</v>
      </c>
      <c r="DH34" s="121">
        <f>SUM(BD34,+CF34)</f>
        <v>0</v>
      </c>
      <c r="DI34" s="121">
        <f>SUM(BE34,+CG34)</f>
        <v>0</v>
      </c>
      <c r="DJ34" s="121">
        <f>SUM(BF34,+CH34)</f>
        <v>63719</v>
      </c>
    </row>
    <row r="35" spans="1:114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SUM(E35,+L35)</f>
        <v>327175</v>
      </c>
      <c r="E35" s="121">
        <f>SUM(F35:I35,K35)</f>
        <v>79166</v>
      </c>
      <c r="F35" s="121">
        <v>0</v>
      </c>
      <c r="G35" s="121">
        <v>26377</v>
      </c>
      <c r="H35" s="121">
        <v>0</v>
      </c>
      <c r="I35" s="121">
        <v>52789</v>
      </c>
      <c r="J35" s="122" t="s">
        <v>429</v>
      </c>
      <c r="K35" s="121">
        <v>0</v>
      </c>
      <c r="L35" s="121">
        <v>248009</v>
      </c>
      <c r="M35" s="121">
        <f>SUM(N35,+U35)</f>
        <v>16514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429</v>
      </c>
      <c r="T35" s="121">
        <v>0</v>
      </c>
      <c r="U35" s="121">
        <v>16514</v>
      </c>
      <c r="V35" s="121">
        <f>+SUM(D35,M35)</f>
        <v>343689</v>
      </c>
      <c r="W35" s="121">
        <f>+SUM(E35,N35)</f>
        <v>79166</v>
      </c>
      <c r="X35" s="121">
        <f>+SUM(F35,O35)</f>
        <v>0</v>
      </c>
      <c r="Y35" s="121">
        <f>+SUM(G35,P35)</f>
        <v>26377</v>
      </c>
      <c r="Z35" s="121">
        <f>+SUM(H35,Q35)</f>
        <v>0</v>
      </c>
      <c r="AA35" s="121">
        <f>+SUM(I35,R35)</f>
        <v>52789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264523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64390</v>
      </c>
      <c r="AM35" s="121">
        <f>SUM(AN35,AS35,AW35,AX35,BD35)</f>
        <v>114845</v>
      </c>
      <c r="AN35" s="121">
        <f>SUM(AO35:AR35)</f>
        <v>17989</v>
      </c>
      <c r="AO35" s="121">
        <v>17989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96856</v>
      </c>
      <c r="AY35" s="121">
        <v>56726</v>
      </c>
      <c r="AZ35" s="121">
        <v>12654</v>
      </c>
      <c r="BA35" s="121">
        <v>0</v>
      </c>
      <c r="BB35" s="121">
        <v>27476</v>
      </c>
      <c r="BC35" s="121">
        <v>10993</v>
      </c>
      <c r="BD35" s="121">
        <v>0</v>
      </c>
      <c r="BE35" s="121">
        <v>136947</v>
      </c>
      <c r="BF35" s="121">
        <f>SUM(AE35,+AM35,+BE35)</f>
        <v>251792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16514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64390</v>
      </c>
      <c r="CQ35" s="121">
        <f>SUM(AM35,+BO35)</f>
        <v>114845</v>
      </c>
      <c r="CR35" s="121">
        <f>SUM(AN35,+BP35)</f>
        <v>17989</v>
      </c>
      <c r="CS35" s="121">
        <f>SUM(AO35,+BQ35)</f>
        <v>17989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96856</v>
      </c>
      <c r="DC35" s="121">
        <f>SUM(AY35,+CA35)</f>
        <v>56726</v>
      </c>
      <c r="DD35" s="121">
        <f>SUM(AZ35,+CB35)</f>
        <v>12654</v>
      </c>
      <c r="DE35" s="121">
        <f>SUM(BA35,+CC35)</f>
        <v>0</v>
      </c>
      <c r="DF35" s="121">
        <f>SUM(BB35,+CD35)</f>
        <v>27476</v>
      </c>
      <c r="DG35" s="121">
        <f>SUM(BC35,+CE35)</f>
        <v>27507</v>
      </c>
      <c r="DH35" s="121">
        <f>SUM(BD35,+CF35)</f>
        <v>0</v>
      </c>
      <c r="DI35" s="121">
        <f>SUM(BE35,+CG35)</f>
        <v>136947</v>
      </c>
      <c r="DJ35" s="121">
        <f>SUM(BF35,+CH35)</f>
        <v>251792</v>
      </c>
    </row>
    <row r="36" spans="1:114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SUM(E36,+L36)</f>
        <v>29488</v>
      </c>
      <c r="E36" s="121">
        <f>SUM(F36:I36,K36)</f>
        <v>3438</v>
      </c>
      <c r="F36" s="121">
        <v>0</v>
      </c>
      <c r="G36" s="121">
        <v>0</v>
      </c>
      <c r="H36" s="121">
        <v>0</v>
      </c>
      <c r="I36" s="121">
        <v>3438</v>
      </c>
      <c r="J36" s="122" t="s">
        <v>429</v>
      </c>
      <c r="K36" s="121">
        <v>0</v>
      </c>
      <c r="L36" s="121">
        <v>26050</v>
      </c>
      <c r="M36" s="121">
        <f>SUM(N36,+U36)</f>
        <v>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429</v>
      </c>
      <c r="T36" s="121">
        <v>0</v>
      </c>
      <c r="U36" s="121">
        <v>0</v>
      </c>
      <c r="V36" s="121">
        <f>+SUM(D36,M36)</f>
        <v>29488</v>
      </c>
      <c r="W36" s="121">
        <f>+SUM(E36,N36)</f>
        <v>3438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3438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26050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29488</v>
      </c>
      <c r="AN36" s="121">
        <f>SUM(AO36:AR36)</f>
        <v>12864</v>
      </c>
      <c r="AO36" s="121">
        <v>451</v>
      </c>
      <c r="AP36" s="121">
        <v>6618</v>
      </c>
      <c r="AQ36" s="121">
        <v>5795</v>
      </c>
      <c r="AR36" s="121">
        <v>0</v>
      </c>
      <c r="AS36" s="121">
        <f>SUM(AT36:AV36)</f>
        <v>10251</v>
      </c>
      <c r="AT36" s="121">
        <v>754</v>
      </c>
      <c r="AU36" s="121">
        <v>8941</v>
      </c>
      <c r="AV36" s="121">
        <v>556</v>
      </c>
      <c r="AW36" s="121">
        <v>0</v>
      </c>
      <c r="AX36" s="121">
        <f>SUM(AY36:BB36)</f>
        <v>6373</v>
      </c>
      <c r="AY36" s="121">
        <v>0</v>
      </c>
      <c r="AZ36" s="121">
        <v>6373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29488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29488</v>
      </c>
      <c r="CR36" s="121">
        <f>SUM(AN36,+BP36)</f>
        <v>12864</v>
      </c>
      <c r="CS36" s="121">
        <f>SUM(AO36,+BQ36)</f>
        <v>451</v>
      </c>
      <c r="CT36" s="121">
        <f>SUM(AP36,+BR36)</f>
        <v>6618</v>
      </c>
      <c r="CU36" s="121">
        <f>SUM(AQ36,+BS36)</f>
        <v>5795</v>
      </c>
      <c r="CV36" s="121">
        <f>SUM(AR36,+BT36)</f>
        <v>0</v>
      </c>
      <c r="CW36" s="121">
        <f>SUM(AS36,+BU36)</f>
        <v>10251</v>
      </c>
      <c r="CX36" s="121">
        <f>SUM(AT36,+BV36)</f>
        <v>754</v>
      </c>
      <c r="CY36" s="121">
        <f>SUM(AU36,+BW36)</f>
        <v>8941</v>
      </c>
      <c r="CZ36" s="121">
        <f>SUM(AV36,+BX36)</f>
        <v>556</v>
      </c>
      <c r="DA36" s="121">
        <f>SUM(AW36,+BY36)</f>
        <v>0</v>
      </c>
      <c r="DB36" s="121">
        <f>SUM(AX36,+BZ36)</f>
        <v>6373</v>
      </c>
      <c r="DC36" s="121">
        <f>SUM(AY36,+CA36)</f>
        <v>0</v>
      </c>
      <c r="DD36" s="121">
        <f>SUM(AZ36,+CB36)</f>
        <v>6373</v>
      </c>
      <c r="DE36" s="121">
        <f>SUM(BA36,+CC36)</f>
        <v>0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29488</v>
      </c>
    </row>
    <row r="37" spans="1:114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SUM(E37,+L37)</f>
        <v>50444</v>
      </c>
      <c r="E37" s="121">
        <f>SUM(F37:I37,K37)</f>
        <v>2972</v>
      </c>
      <c r="F37" s="121">
        <v>0</v>
      </c>
      <c r="G37" s="121">
        <v>0</v>
      </c>
      <c r="H37" s="121">
        <v>0</v>
      </c>
      <c r="I37" s="121">
        <v>2286</v>
      </c>
      <c r="J37" s="122" t="s">
        <v>429</v>
      </c>
      <c r="K37" s="121">
        <v>686</v>
      </c>
      <c r="L37" s="121">
        <v>47472</v>
      </c>
      <c r="M37" s="121">
        <f>SUM(N37,+U37)</f>
        <v>1031</v>
      </c>
      <c r="N37" s="121">
        <f>SUM(O37:R37,T37)</f>
        <v>619</v>
      </c>
      <c r="O37" s="121">
        <v>0</v>
      </c>
      <c r="P37" s="121">
        <v>0</v>
      </c>
      <c r="Q37" s="121">
        <v>0</v>
      </c>
      <c r="R37" s="121">
        <v>619</v>
      </c>
      <c r="S37" s="122" t="s">
        <v>429</v>
      </c>
      <c r="T37" s="121">
        <v>0</v>
      </c>
      <c r="U37" s="121">
        <v>412</v>
      </c>
      <c r="V37" s="121">
        <f>+SUM(D37,M37)</f>
        <v>51475</v>
      </c>
      <c r="W37" s="121">
        <f>+SUM(E37,N37)</f>
        <v>3591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2905</v>
      </c>
      <c r="AB37" s="122" t="str">
        <f>IF(+SUM(J37,S37)=0,"-",+SUM(J37,S37))</f>
        <v>-</v>
      </c>
      <c r="AC37" s="121">
        <f>+SUM(K37,T37)</f>
        <v>686</v>
      </c>
      <c r="AD37" s="121">
        <f>+SUM(L37,U37)</f>
        <v>47884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48982</v>
      </c>
      <c r="AN37" s="121">
        <f>SUM(AO37:AR37)</f>
        <v>23626</v>
      </c>
      <c r="AO37" s="121">
        <v>3546</v>
      </c>
      <c r="AP37" s="121">
        <v>10040</v>
      </c>
      <c r="AQ37" s="121">
        <v>10040</v>
      </c>
      <c r="AR37" s="121">
        <v>0</v>
      </c>
      <c r="AS37" s="121">
        <f>SUM(AT37:AV37)</f>
        <v>11644</v>
      </c>
      <c r="AT37" s="121">
        <v>8325</v>
      </c>
      <c r="AU37" s="121">
        <v>3319</v>
      </c>
      <c r="AV37" s="121">
        <v>0</v>
      </c>
      <c r="AW37" s="121">
        <v>1800</v>
      </c>
      <c r="AX37" s="121">
        <f>SUM(AY37:BB37)</f>
        <v>11912</v>
      </c>
      <c r="AY37" s="121">
        <v>4381</v>
      </c>
      <c r="AZ37" s="121">
        <v>7531</v>
      </c>
      <c r="BA37" s="121">
        <v>0</v>
      </c>
      <c r="BB37" s="121">
        <v>0</v>
      </c>
      <c r="BC37" s="121">
        <v>0</v>
      </c>
      <c r="BD37" s="121">
        <v>0</v>
      </c>
      <c r="BE37" s="121">
        <v>1462</v>
      </c>
      <c r="BF37" s="121">
        <f>SUM(AE37,+AM37,+BE37)</f>
        <v>50444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1031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595</v>
      </c>
      <c r="BV37" s="121">
        <v>595</v>
      </c>
      <c r="BW37" s="121">
        <v>0</v>
      </c>
      <c r="BX37" s="121">
        <v>0</v>
      </c>
      <c r="BY37" s="121">
        <v>0</v>
      </c>
      <c r="BZ37" s="121">
        <f>SUM(CA37:CD37)</f>
        <v>436</v>
      </c>
      <c r="CA37" s="121">
        <v>436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1031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50013</v>
      </c>
      <c r="CR37" s="121">
        <f>SUM(AN37,+BP37)</f>
        <v>23626</v>
      </c>
      <c r="CS37" s="121">
        <f>SUM(AO37,+BQ37)</f>
        <v>3546</v>
      </c>
      <c r="CT37" s="121">
        <f>SUM(AP37,+BR37)</f>
        <v>10040</v>
      </c>
      <c r="CU37" s="121">
        <f>SUM(AQ37,+BS37)</f>
        <v>10040</v>
      </c>
      <c r="CV37" s="121">
        <f>SUM(AR37,+BT37)</f>
        <v>0</v>
      </c>
      <c r="CW37" s="121">
        <f>SUM(AS37,+BU37)</f>
        <v>12239</v>
      </c>
      <c r="CX37" s="121">
        <f>SUM(AT37,+BV37)</f>
        <v>8920</v>
      </c>
      <c r="CY37" s="121">
        <f>SUM(AU37,+BW37)</f>
        <v>3319</v>
      </c>
      <c r="CZ37" s="121">
        <f>SUM(AV37,+BX37)</f>
        <v>0</v>
      </c>
      <c r="DA37" s="121">
        <f>SUM(AW37,+BY37)</f>
        <v>1800</v>
      </c>
      <c r="DB37" s="121">
        <f>SUM(AX37,+BZ37)</f>
        <v>12348</v>
      </c>
      <c r="DC37" s="121">
        <f>SUM(AY37,+CA37)</f>
        <v>4817</v>
      </c>
      <c r="DD37" s="121">
        <f>SUM(AZ37,+CB37)</f>
        <v>7531</v>
      </c>
      <c r="DE37" s="121">
        <f>SUM(BA37,+CC37)</f>
        <v>0</v>
      </c>
      <c r="DF37" s="121">
        <f>SUM(BB37,+CD37)</f>
        <v>0</v>
      </c>
      <c r="DG37" s="121">
        <f>SUM(BC37,+CE37)</f>
        <v>0</v>
      </c>
      <c r="DH37" s="121">
        <f>SUM(BD37,+CF37)</f>
        <v>0</v>
      </c>
      <c r="DI37" s="121">
        <f>SUM(BE37,+CG37)</f>
        <v>1462</v>
      </c>
      <c r="DJ37" s="121">
        <f>SUM(BF37,+CH37)</f>
        <v>51475</v>
      </c>
    </row>
    <row r="38" spans="1:114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SUM(E38,+L38)</f>
        <v>38149</v>
      </c>
      <c r="E38" s="121">
        <f>SUM(F38:I38,K38)</f>
        <v>9367</v>
      </c>
      <c r="F38" s="121">
        <v>0</v>
      </c>
      <c r="G38" s="121">
        <v>9367</v>
      </c>
      <c r="H38" s="121">
        <v>0</v>
      </c>
      <c r="I38" s="121">
        <v>0</v>
      </c>
      <c r="J38" s="122" t="s">
        <v>429</v>
      </c>
      <c r="K38" s="121">
        <v>0</v>
      </c>
      <c r="L38" s="121">
        <v>28782</v>
      </c>
      <c r="M38" s="121">
        <f>SUM(N38,+U38)</f>
        <v>0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429</v>
      </c>
      <c r="T38" s="121">
        <v>0</v>
      </c>
      <c r="U38" s="121">
        <v>0</v>
      </c>
      <c r="V38" s="121">
        <f>+SUM(D38,M38)</f>
        <v>38149</v>
      </c>
      <c r="W38" s="121">
        <f>+SUM(E38,N38)</f>
        <v>9367</v>
      </c>
      <c r="X38" s="121">
        <f>+SUM(F38,O38)</f>
        <v>0</v>
      </c>
      <c r="Y38" s="121">
        <f>+SUM(G38,P38)</f>
        <v>9367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28782</v>
      </c>
      <c r="AE38" s="121">
        <f>SUM(AF38,+AK38)</f>
        <v>13223</v>
      </c>
      <c r="AF38" s="121">
        <f>SUM(AG38:AJ38)</f>
        <v>13223</v>
      </c>
      <c r="AG38" s="121">
        <v>0</v>
      </c>
      <c r="AH38" s="121">
        <v>0</v>
      </c>
      <c r="AI38" s="121">
        <v>13223</v>
      </c>
      <c r="AJ38" s="121">
        <v>0</v>
      </c>
      <c r="AK38" s="121">
        <v>0</v>
      </c>
      <c r="AL38" s="121">
        <v>0</v>
      </c>
      <c r="AM38" s="121">
        <f>SUM(AN38,AS38,AW38,AX38,BD38)</f>
        <v>20559</v>
      </c>
      <c r="AN38" s="121">
        <f>SUM(AO38:AR38)</f>
        <v>11437</v>
      </c>
      <c r="AO38" s="121">
        <v>11437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9122</v>
      </c>
      <c r="AY38" s="121">
        <v>5401</v>
      </c>
      <c r="AZ38" s="121">
        <v>0</v>
      </c>
      <c r="BA38" s="121">
        <v>3721</v>
      </c>
      <c r="BB38" s="121">
        <v>0</v>
      </c>
      <c r="BC38" s="121">
        <v>0</v>
      </c>
      <c r="BD38" s="121">
        <v>0</v>
      </c>
      <c r="BE38" s="121">
        <v>4367</v>
      </c>
      <c r="BF38" s="121">
        <f>SUM(AE38,+AM38,+BE38)</f>
        <v>38149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0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13223</v>
      </c>
      <c r="CJ38" s="121">
        <f>SUM(AF38,+BH38)</f>
        <v>13223</v>
      </c>
      <c r="CK38" s="121">
        <f>SUM(AG38,+BI38)</f>
        <v>0</v>
      </c>
      <c r="CL38" s="121">
        <f>SUM(AH38,+BJ38)</f>
        <v>0</v>
      </c>
      <c r="CM38" s="121">
        <f>SUM(AI38,+BK38)</f>
        <v>13223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20559</v>
      </c>
      <c r="CR38" s="121">
        <f>SUM(AN38,+BP38)</f>
        <v>11437</v>
      </c>
      <c r="CS38" s="121">
        <f>SUM(AO38,+BQ38)</f>
        <v>11437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9122</v>
      </c>
      <c r="DC38" s="121">
        <f>SUM(AY38,+CA38)</f>
        <v>5401</v>
      </c>
      <c r="DD38" s="121">
        <f>SUM(AZ38,+CB38)</f>
        <v>0</v>
      </c>
      <c r="DE38" s="121">
        <f>SUM(BA38,+CC38)</f>
        <v>3721</v>
      </c>
      <c r="DF38" s="121">
        <f>SUM(BB38,+CD38)</f>
        <v>0</v>
      </c>
      <c r="DG38" s="121">
        <f>SUM(BC38,+CE38)</f>
        <v>0</v>
      </c>
      <c r="DH38" s="121">
        <f>SUM(BD38,+CF38)</f>
        <v>0</v>
      </c>
      <c r="DI38" s="121">
        <f>SUM(BE38,+CG38)</f>
        <v>4367</v>
      </c>
      <c r="DJ38" s="121">
        <f>SUM(BF38,+CH38)</f>
        <v>38149</v>
      </c>
    </row>
    <row r="39" spans="1:114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SUM(E39,+L39)</f>
        <v>6696</v>
      </c>
      <c r="E39" s="121">
        <f>SUM(F39:I39,K39)</f>
        <v>6020</v>
      </c>
      <c r="F39" s="121">
        <v>6020</v>
      </c>
      <c r="G39" s="121">
        <v>0</v>
      </c>
      <c r="H39" s="121">
        <v>0</v>
      </c>
      <c r="I39" s="121">
        <v>0</v>
      </c>
      <c r="J39" s="122" t="s">
        <v>429</v>
      </c>
      <c r="K39" s="121">
        <v>0</v>
      </c>
      <c r="L39" s="121">
        <v>676</v>
      </c>
      <c r="M39" s="121">
        <f>SUM(N39,+U39)</f>
        <v>0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429</v>
      </c>
      <c r="T39" s="121">
        <v>0</v>
      </c>
      <c r="U39" s="121">
        <v>0</v>
      </c>
      <c r="V39" s="121">
        <f>+SUM(D39,M39)</f>
        <v>6696</v>
      </c>
      <c r="W39" s="121">
        <f>+SUM(E39,N39)</f>
        <v>6020</v>
      </c>
      <c r="X39" s="121">
        <f>+SUM(F39,O39)</f>
        <v>6020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676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6696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6696</v>
      </c>
      <c r="AY39" s="121">
        <v>5580</v>
      </c>
      <c r="AZ39" s="121">
        <v>1116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f>SUM(AE39,+AM39,+BE39)</f>
        <v>6696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6696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6696</v>
      </c>
      <c r="DC39" s="121">
        <f>SUM(AY39,+CA39)</f>
        <v>5580</v>
      </c>
      <c r="DD39" s="121">
        <f>SUM(AZ39,+CB39)</f>
        <v>1116</v>
      </c>
      <c r="DE39" s="121">
        <f>SUM(BA39,+CC39)</f>
        <v>0</v>
      </c>
      <c r="DF39" s="121">
        <f>SUM(BB39,+CD39)</f>
        <v>0</v>
      </c>
      <c r="DG39" s="121">
        <f>SUM(BC39,+CE39)</f>
        <v>0</v>
      </c>
      <c r="DH39" s="121">
        <f>SUM(BD39,+CF39)</f>
        <v>0</v>
      </c>
      <c r="DI39" s="121">
        <f>SUM(BE39,+CG39)</f>
        <v>0</v>
      </c>
      <c r="DJ39" s="121">
        <f>SUM(BF39,+CH39)</f>
        <v>6696</v>
      </c>
    </row>
    <row r="40" spans="1:114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SUM(E40,+L40)</f>
        <v>34089</v>
      </c>
      <c r="E40" s="121">
        <f>SUM(F40:I40,K40)</f>
        <v>4152</v>
      </c>
      <c r="F40" s="121">
        <v>0</v>
      </c>
      <c r="G40" s="121">
        <v>0</v>
      </c>
      <c r="H40" s="121">
        <v>0</v>
      </c>
      <c r="I40" s="121">
        <v>4152</v>
      </c>
      <c r="J40" s="122" t="s">
        <v>429</v>
      </c>
      <c r="K40" s="121">
        <v>0</v>
      </c>
      <c r="L40" s="121">
        <v>29937</v>
      </c>
      <c r="M40" s="121">
        <f>SUM(N40,+U40)</f>
        <v>377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429</v>
      </c>
      <c r="T40" s="121">
        <v>0</v>
      </c>
      <c r="U40" s="121">
        <v>377</v>
      </c>
      <c r="V40" s="121">
        <f>+SUM(D40,M40)</f>
        <v>34466</v>
      </c>
      <c r="W40" s="121">
        <f>+SUM(E40,N40)</f>
        <v>4152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4152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30314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29312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6219</v>
      </c>
      <c r="AT40" s="121">
        <v>1056</v>
      </c>
      <c r="AU40" s="121">
        <v>499</v>
      </c>
      <c r="AV40" s="121">
        <v>4664</v>
      </c>
      <c r="AW40" s="121">
        <v>6539</v>
      </c>
      <c r="AX40" s="121">
        <f>SUM(AY40:BB40)</f>
        <v>16554</v>
      </c>
      <c r="AY40" s="121">
        <v>4840</v>
      </c>
      <c r="AZ40" s="121">
        <v>4840</v>
      </c>
      <c r="BA40" s="121">
        <v>4840</v>
      </c>
      <c r="BB40" s="121">
        <v>2034</v>
      </c>
      <c r="BC40" s="121">
        <v>0</v>
      </c>
      <c r="BD40" s="121">
        <v>0</v>
      </c>
      <c r="BE40" s="121">
        <v>4777</v>
      </c>
      <c r="BF40" s="121">
        <f>SUM(AE40,+AM40,+BE40)</f>
        <v>34089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377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377</v>
      </c>
      <c r="CA40" s="121">
        <v>125</v>
      </c>
      <c r="CB40" s="121">
        <v>126</v>
      </c>
      <c r="CC40" s="121">
        <v>126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377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29689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6219</v>
      </c>
      <c r="CX40" s="121">
        <f>SUM(AT40,+BV40)</f>
        <v>1056</v>
      </c>
      <c r="CY40" s="121">
        <f>SUM(AU40,+BW40)</f>
        <v>499</v>
      </c>
      <c r="CZ40" s="121">
        <f>SUM(AV40,+BX40)</f>
        <v>4664</v>
      </c>
      <c r="DA40" s="121">
        <f>SUM(AW40,+BY40)</f>
        <v>6539</v>
      </c>
      <c r="DB40" s="121">
        <f>SUM(AX40,+BZ40)</f>
        <v>16931</v>
      </c>
      <c r="DC40" s="121">
        <f>SUM(AY40,+CA40)</f>
        <v>4965</v>
      </c>
      <c r="DD40" s="121">
        <f>SUM(AZ40,+CB40)</f>
        <v>4966</v>
      </c>
      <c r="DE40" s="121">
        <f>SUM(BA40,+CC40)</f>
        <v>4966</v>
      </c>
      <c r="DF40" s="121">
        <f>SUM(BB40,+CD40)</f>
        <v>2034</v>
      </c>
      <c r="DG40" s="121">
        <f>SUM(BC40,+CE40)</f>
        <v>0</v>
      </c>
      <c r="DH40" s="121">
        <f>SUM(BD40,+CF40)</f>
        <v>0</v>
      </c>
      <c r="DI40" s="121">
        <f>SUM(BE40,+CG40)</f>
        <v>4777</v>
      </c>
      <c r="DJ40" s="121">
        <f>SUM(BF40,+CH40)</f>
        <v>34466</v>
      </c>
    </row>
    <row r="41" spans="1:114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SUM(E41,+L41)</f>
        <v>32284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429</v>
      </c>
      <c r="K41" s="121">
        <v>0</v>
      </c>
      <c r="L41" s="121">
        <v>32284</v>
      </c>
      <c r="M41" s="121">
        <f>SUM(N41,+U41)</f>
        <v>5745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429</v>
      </c>
      <c r="T41" s="121">
        <v>0</v>
      </c>
      <c r="U41" s="121">
        <v>5745</v>
      </c>
      <c r="V41" s="121">
        <f>+SUM(D41,M41)</f>
        <v>38029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38029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14574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3122</v>
      </c>
      <c r="AT41" s="121">
        <v>0</v>
      </c>
      <c r="AU41" s="121">
        <v>0</v>
      </c>
      <c r="AV41" s="121">
        <v>3122</v>
      </c>
      <c r="AW41" s="121">
        <v>0</v>
      </c>
      <c r="AX41" s="121">
        <f>SUM(AY41:BB41)</f>
        <v>11452</v>
      </c>
      <c r="AY41" s="121">
        <v>3000</v>
      </c>
      <c r="AZ41" s="121">
        <v>3000</v>
      </c>
      <c r="BA41" s="121">
        <v>0</v>
      </c>
      <c r="BB41" s="121">
        <v>5452</v>
      </c>
      <c r="BC41" s="121">
        <v>0</v>
      </c>
      <c r="BD41" s="121">
        <v>0</v>
      </c>
      <c r="BE41" s="121">
        <v>17710</v>
      </c>
      <c r="BF41" s="121">
        <f>SUM(AE41,+AM41,+BE41)</f>
        <v>32284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3191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825</v>
      </c>
      <c r="BV41" s="121">
        <v>0</v>
      </c>
      <c r="BW41" s="121">
        <v>0</v>
      </c>
      <c r="BX41" s="121">
        <v>825</v>
      </c>
      <c r="BY41" s="121">
        <v>0</v>
      </c>
      <c r="BZ41" s="121">
        <f>SUM(CA41:CD41)</f>
        <v>2366</v>
      </c>
      <c r="CA41" s="121">
        <v>600</v>
      </c>
      <c r="CB41" s="121">
        <v>600</v>
      </c>
      <c r="CC41" s="121">
        <v>0</v>
      </c>
      <c r="CD41" s="121">
        <v>1166</v>
      </c>
      <c r="CE41" s="121">
        <v>0</v>
      </c>
      <c r="CF41" s="121">
        <v>0</v>
      </c>
      <c r="CG41" s="121">
        <v>2554</v>
      </c>
      <c r="CH41" s="121">
        <f>SUM(BG41,+BO41,+CG41)</f>
        <v>5745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17765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3947</v>
      </c>
      <c r="CX41" s="121">
        <f>SUM(AT41,+BV41)</f>
        <v>0</v>
      </c>
      <c r="CY41" s="121">
        <f>SUM(AU41,+BW41)</f>
        <v>0</v>
      </c>
      <c r="CZ41" s="121">
        <f>SUM(AV41,+BX41)</f>
        <v>3947</v>
      </c>
      <c r="DA41" s="121">
        <f>SUM(AW41,+BY41)</f>
        <v>0</v>
      </c>
      <c r="DB41" s="121">
        <f>SUM(AX41,+BZ41)</f>
        <v>13818</v>
      </c>
      <c r="DC41" s="121">
        <f>SUM(AY41,+CA41)</f>
        <v>3600</v>
      </c>
      <c r="DD41" s="121">
        <f>SUM(AZ41,+CB41)</f>
        <v>3600</v>
      </c>
      <c r="DE41" s="121">
        <f>SUM(BA41,+CC41)</f>
        <v>0</v>
      </c>
      <c r="DF41" s="121">
        <f>SUM(BB41,+CD41)</f>
        <v>6618</v>
      </c>
      <c r="DG41" s="121">
        <f>SUM(BC41,+CE41)</f>
        <v>0</v>
      </c>
      <c r="DH41" s="121">
        <f>SUM(BD41,+CF41)</f>
        <v>0</v>
      </c>
      <c r="DI41" s="121">
        <f>SUM(BE41,+CG41)</f>
        <v>20264</v>
      </c>
      <c r="DJ41" s="121">
        <f>SUM(BF41,+CH41)</f>
        <v>38029</v>
      </c>
    </row>
    <row r="42" spans="1:114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SUM(E42,+L42)</f>
        <v>74043</v>
      </c>
      <c r="E42" s="121">
        <f>SUM(F42:I42,K42)</f>
        <v>18077</v>
      </c>
      <c r="F42" s="121">
        <v>0</v>
      </c>
      <c r="G42" s="121">
        <v>0</v>
      </c>
      <c r="H42" s="121">
        <v>16300</v>
      </c>
      <c r="I42" s="121">
        <v>1777</v>
      </c>
      <c r="J42" s="122" t="s">
        <v>429</v>
      </c>
      <c r="K42" s="121">
        <v>0</v>
      </c>
      <c r="L42" s="121">
        <v>55966</v>
      </c>
      <c r="M42" s="121">
        <f>SUM(N42,+U42)</f>
        <v>245</v>
      </c>
      <c r="N42" s="121">
        <f>SUM(O42:R42,T42)</f>
        <v>245</v>
      </c>
      <c r="O42" s="121">
        <v>0</v>
      </c>
      <c r="P42" s="121">
        <v>0</v>
      </c>
      <c r="Q42" s="121">
        <v>0</v>
      </c>
      <c r="R42" s="121">
        <v>245</v>
      </c>
      <c r="S42" s="122" t="s">
        <v>429</v>
      </c>
      <c r="T42" s="121">
        <v>0</v>
      </c>
      <c r="U42" s="121">
        <v>0</v>
      </c>
      <c r="V42" s="121">
        <f>+SUM(D42,M42)</f>
        <v>74288</v>
      </c>
      <c r="W42" s="121">
        <f>+SUM(E42,N42)</f>
        <v>18322</v>
      </c>
      <c r="X42" s="121">
        <f>+SUM(F42,O42)</f>
        <v>0</v>
      </c>
      <c r="Y42" s="121">
        <f>+SUM(G42,P42)</f>
        <v>0</v>
      </c>
      <c r="Z42" s="121">
        <f>+SUM(H42,Q42)</f>
        <v>16300</v>
      </c>
      <c r="AA42" s="121">
        <f>+SUM(I42,R42)</f>
        <v>2022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55966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74043</v>
      </c>
      <c r="AN42" s="121">
        <f>SUM(AO42:AR42)</f>
        <v>29925</v>
      </c>
      <c r="AO42" s="121">
        <v>13305</v>
      </c>
      <c r="AP42" s="121">
        <v>0</v>
      </c>
      <c r="AQ42" s="121">
        <v>16620</v>
      </c>
      <c r="AR42" s="121">
        <v>0</v>
      </c>
      <c r="AS42" s="121">
        <f>SUM(AT42:AV42)</f>
        <v>21610</v>
      </c>
      <c r="AT42" s="121">
        <v>596</v>
      </c>
      <c r="AU42" s="121">
        <v>21014</v>
      </c>
      <c r="AV42" s="121">
        <v>0</v>
      </c>
      <c r="AW42" s="121">
        <v>0</v>
      </c>
      <c r="AX42" s="121">
        <f>SUM(AY42:BB42)</f>
        <v>19978</v>
      </c>
      <c r="AY42" s="121">
        <v>0</v>
      </c>
      <c r="AZ42" s="121">
        <v>0</v>
      </c>
      <c r="BA42" s="121">
        <v>0</v>
      </c>
      <c r="BB42" s="121">
        <v>19978</v>
      </c>
      <c r="BC42" s="121">
        <v>0</v>
      </c>
      <c r="BD42" s="121">
        <v>2530</v>
      </c>
      <c r="BE42" s="121">
        <v>0</v>
      </c>
      <c r="BF42" s="121">
        <f>SUM(AE42,+AM42,+BE42)</f>
        <v>74043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245</v>
      </c>
      <c r="BP42" s="121">
        <f>SUM(BQ42:BT42)</f>
        <v>245</v>
      </c>
      <c r="BQ42" s="121">
        <v>0</v>
      </c>
      <c r="BR42" s="121">
        <v>245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245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74288</v>
      </c>
      <c r="CR42" s="121">
        <f>SUM(AN42,+BP42)</f>
        <v>30170</v>
      </c>
      <c r="CS42" s="121">
        <f>SUM(AO42,+BQ42)</f>
        <v>13305</v>
      </c>
      <c r="CT42" s="121">
        <f>SUM(AP42,+BR42)</f>
        <v>245</v>
      </c>
      <c r="CU42" s="121">
        <f>SUM(AQ42,+BS42)</f>
        <v>16620</v>
      </c>
      <c r="CV42" s="121">
        <f>SUM(AR42,+BT42)</f>
        <v>0</v>
      </c>
      <c r="CW42" s="121">
        <f>SUM(AS42,+BU42)</f>
        <v>21610</v>
      </c>
      <c r="CX42" s="121">
        <f>SUM(AT42,+BV42)</f>
        <v>596</v>
      </c>
      <c r="CY42" s="121">
        <f>SUM(AU42,+BW42)</f>
        <v>21014</v>
      </c>
      <c r="CZ42" s="121">
        <f>SUM(AV42,+BX42)</f>
        <v>0</v>
      </c>
      <c r="DA42" s="121">
        <f>SUM(AW42,+BY42)</f>
        <v>0</v>
      </c>
      <c r="DB42" s="121">
        <f>SUM(AX42,+BZ42)</f>
        <v>19978</v>
      </c>
      <c r="DC42" s="121">
        <f>SUM(AY42,+CA42)</f>
        <v>0</v>
      </c>
      <c r="DD42" s="121">
        <f>SUM(AZ42,+CB42)</f>
        <v>0</v>
      </c>
      <c r="DE42" s="121">
        <f>SUM(BA42,+CC42)</f>
        <v>0</v>
      </c>
      <c r="DF42" s="121">
        <f>SUM(BB42,+CD42)</f>
        <v>19978</v>
      </c>
      <c r="DG42" s="121">
        <f>SUM(BC42,+CE42)</f>
        <v>0</v>
      </c>
      <c r="DH42" s="121">
        <f>SUM(BD42,+CF42)</f>
        <v>2530</v>
      </c>
      <c r="DI42" s="121">
        <f>SUM(BE42,+CG42)</f>
        <v>0</v>
      </c>
      <c r="DJ42" s="121">
        <f>SUM(BF42,+CH42)</f>
        <v>74288</v>
      </c>
    </row>
    <row r="43" spans="1:114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SUM(E43,+L43)</f>
        <v>103734</v>
      </c>
      <c r="E43" s="121">
        <f>SUM(F43:I43,K43)</f>
        <v>2472</v>
      </c>
      <c r="F43" s="121">
        <v>0</v>
      </c>
      <c r="G43" s="121">
        <v>0</v>
      </c>
      <c r="H43" s="121">
        <v>0</v>
      </c>
      <c r="I43" s="121">
        <v>0</v>
      </c>
      <c r="J43" s="122" t="s">
        <v>429</v>
      </c>
      <c r="K43" s="121">
        <v>2472</v>
      </c>
      <c r="L43" s="121">
        <v>101262</v>
      </c>
      <c r="M43" s="121">
        <f>SUM(N43,+U43)</f>
        <v>0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429</v>
      </c>
      <c r="T43" s="121">
        <v>0</v>
      </c>
      <c r="U43" s="121">
        <v>0</v>
      </c>
      <c r="V43" s="121">
        <f>+SUM(D43,M43)</f>
        <v>103734</v>
      </c>
      <c r="W43" s="121">
        <f>+SUM(E43,N43)</f>
        <v>2472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2472</v>
      </c>
      <c r="AD43" s="121">
        <f>+SUM(L43,U43)</f>
        <v>101262</v>
      </c>
      <c r="AE43" s="121">
        <f>SUM(AF43,+AK43)</f>
        <v>38929</v>
      </c>
      <c r="AF43" s="121">
        <f>SUM(AG43:AJ43)</f>
        <v>38929</v>
      </c>
      <c r="AG43" s="121">
        <v>0</v>
      </c>
      <c r="AH43" s="121">
        <v>38929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37760</v>
      </c>
      <c r="AN43" s="121">
        <f>SUM(AO43:AR43)</f>
        <v>21042</v>
      </c>
      <c r="AO43" s="121">
        <v>21042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16718</v>
      </c>
      <c r="AY43" s="121">
        <v>0</v>
      </c>
      <c r="AZ43" s="121">
        <v>15398</v>
      </c>
      <c r="BA43" s="121">
        <v>1320</v>
      </c>
      <c r="BB43" s="121">
        <v>0</v>
      </c>
      <c r="BC43" s="121">
        <v>0</v>
      </c>
      <c r="BD43" s="121">
        <v>0</v>
      </c>
      <c r="BE43" s="121">
        <v>27045</v>
      </c>
      <c r="BF43" s="121">
        <f>SUM(AE43,+AM43,+BE43)</f>
        <v>103734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0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38929</v>
      </c>
      <c r="CJ43" s="121">
        <f>SUM(AF43,+BH43)</f>
        <v>38929</v>
      </c>
      <c r="CK43" s="121">
        <f>SUM(AG43,+BI43)</f>
        <v>0</v>
      </c>
      <c r="CL43" s="121">
        <f>SUM(AH43,+BJ43)</f>
        <v>38929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37760</v>
      </c>
      <c r="CR43" s="121">
        <f>SUM(AN43,+BP43)</f>
        <v>21042</v>
      </c>
      <c r="CS43" s="121">
        <f>SUM(AO43,+BQ43)</f>
        <v>21042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16718</v>
      </c>
      <c r="DC43" s="121">
        <f>SUM(AY43,+CA43)</f>
        <v>0</v>
      </c>
      <c r="DD43" s="121">
        <f>SUM(AZ43,+CB43)</f>
        <v>15398</v>
      </c>
      <c r="DE43" s="121">
        <f>SUM(BA43,+CC43)</f>
        <v>1320</v>
      </c>
      <c r="DF43" s="121">
        <f>SUM(BB43,+CD43)</f>
        <v>0</v>
      </c>
      <c r="DG43" s="121">
        <f>SUM(BC43,+CE43)</f>
        <v>0</v>
      </c>
      <c r="DH43" s="121">
        <f>SUM(BD43,+CF43)</f>
        <v>0</v>
      </c>
      <c r="DI43" s="121">
        <f>SUM(BE43,+CG43)</f>
        <v>27045</v>
      </c>
      <c r="DJ43" s="121">
        <f>SUM(BF43,+CH43)</f>
        <v>103734</v>
      </c>
    </row>
    <row r="44" spans="1:114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SUM(E44,+L44)</f>
        <v>211268</v>
      </c>
      <c r="E44" s="121">
        <f>SUM(F44:I44,K44)</f>
        <v>93701</v>
      </c>
      <c r="F44" s="121">
        <v>50526</v>
      </c>
      <c r="G44" s="121">
        <v>0</v>
      </c>
      <c r="H44" s="121">
        <v>25100</v>
      </c>
      <c r="I44" s="121">
        <v>10162</v>
      </c>
      <c r="J44" s="122" t="s">
        <v>429</v>
      </c>
      <c r="K44" s="121">
        <v>7913</v>
      </c>
      <c r="L44" s="121">
        <v>117567</v>
      </c>
      <c r="M44" s="121">
        <f>SUM(N44,+U44)</f>
        <v>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429</v>
      </c>
      <c r="T44" s="121">
        <v>0</v>
      </c>
      <c r="U44" s="121">
        <v>0</v>
      </c>
      <c r="V44" s="121">
        <f>+SUM(D44,M44)</f>
        <v>211268</v>
      </c>
      <c r="W44" s="121">
        <f>+SUM(E44,N44)</f>
        <v>93701</v>
      </c>
      <c r="X44" s="121">
        <f>+SUM(F44,O44)</f>
        <v>50526</v>
      </c>
      <c r="Y44" s="121">
        <f>+SUM(G44,P44)</f>
        <v>0</v>
      </c>
      <c r="Z44" s="121">
        <f>+SUM(H44,Q44)</f>
        <v>25100</v>
      </c>
      <c r="AA44" s="121">
        <f>+SUM(I44,R44)</f>
        <v>10162</v>
      </c>
      <c r="AB44" s="122" t="str">
        <f>IF(+SUM(J44,S44)=0,"-",+SUM(J44,S44))</f>
        <v>-</v>
      </c>
      <c r="AC44" s="121">
        <f>+SUM(K44,T44)</f>
        <v>7913</v>
      </c>
      <c r="AD44" s="121">
        <f>+SUM(L44,U44)</f>
        <v>117567</v>
      </c>
      <c r="AE44" s="121">
        <f>SUM(AF44,+AK44)</f>
        <v>75790</v>
      </c>
      <c r="AF44" s="121">
        <f>SUM(AG44:AJ44)</f>
        <v>75790</v>
      </c>
      <c r="AG44" s="121">
        <v>0</v>
      </c>
      <c r="AH44" s="121">
        <v>75790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135478</v>
      </c>
      <c r="AN44" s="121">
        <f>SUM(AO44:AR44)</f>
        <v>63270</v>
      </c>
      <c r="AO44" s="121">
        <v>0</v>
      </c>
      <c r="AP44" s="121">
        <v>2298</v>
      </c>
      <c r="AQ44" s="121">
        <v>60972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72208</v>
      </c>
      <c r="AY44" s="121">
        <v>19602</v>
      </c>
      <c r="AZ44" s="121">
        <v>52606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f>SUM(AE44,+AM44,+BE44)</f>
        <v>211268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75790</v>
      </c>
      <c r="CJ44" s="121">
        <f>SUM(AF44,+BH44)</f>
        <v>75790</v>
      </c>
      <c r="CK44" s="121">
        <f>SUM(AG44,+BI44)</f>
        <v>0</v>
      </c>
      <c r="CL44" s="121">
        <f>SUM(AH44,+BJ44)</f>
        <v>75790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135478</v>
      </c>
      <c r="CR44" s="121">
        <f>SUM(AN44,+BP44)</f>
        <v>63270</v>
      </c>
      <c r="CS44" s="121">
        <f>SUM(AO44,+BQ44)</f>
        <v>0</v>
      </c>
      <c r="CT44" s="121">
        <f>SUM(AP44,+BR44)</f>
        <v>2298</v>
      </c>
      <c r="CU44" s="121">
        <f>SUM(AQ44,+BS44)</f>
        <v>60972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72208</v>
      </c>
      <c r="DC44" s="121">
        <f>SUM(AY44,+CA44)</f>
        <v>19602</v>
      </c>
      <c r="DD44" s="121">
        <f>SUM(AZ44,+CB44)</f>
        <v>52606</v>
      </c>
      <c r="DE44" s="121">
        <f>SUM(BA44,+CC44)</f>
        <v>0</v>
      </c>
      <c r="DF44" s="121">
        <f>SUM(BB44,+CD44)</f>
        <v>0</v>
      </c>
      <c r="DG44" s="121">
        <f>SUM(BC44,+CE44)</f>
        <v>0</v>
      </c>
      <c r="DH44" s="121">
        <f>SUM(BD44,+CF44)</f>
        <v>0</v>
      </c>
      <c r="DI44" s="121">
        <f>SUM(BE44,+CG44)</f>
        <v>0</v>
      </c>
      <c r="DJ44" s="121">
        <f>SUM(BF44,+CH44)</f>
        <v>211268</v>
      </c>
    </row>
    <row r="45" spans="1:114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SUM(E45,+L45)</f>
        <v>213369</v>
      </c>
      <c r="E45" s="121">
        <f>SUM(F45:I45,K45)</f>
        <v>32986</v>
      </c>
      <c r="F45" s="121">
        <v>0</v>
      </c>
      <c r="G45" s="121">
        <v>0</v>
      </c>
      <c r="H45" s="121">
        <v>0</v>
      </c>
      <c r="I45" s="121">
        <v>32974</v>
      </c>
      <c r="J45" s="122" t="s">
        <v>429</v>
      </c>
      <c r="K45" s="121">
        <v>12</v>
      </c>
      <c r="L45" s="121">
        <v>180383</v>
      </c>
      <c r="M45" s="121">
        <f>SUM(N45,+U45)</f>
        <v>52781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429</v>
      </c>
      <c r="T45" s="121">
        <v>0</v>
      </c>
      <c r="U45" s="121">
        <v>52781</v>
      </c>
      <c r="V45" s="121">
        <f>+SUM(D45,M45)</f>
        <v>266150</v>
      </c>
      <c r="W45" s="121">
        <f>+SUM(E45,N45)</f>
        <v>32986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32974</v>
      </c>
      <c r="AB45" s="122" t="str">
        <f>IF(+SUM(J45,S45)=0,"-",+SUM(J45,S45))</f>
        <v>-</v>
      </c>
      <c r="AC45" s="121">
        <f>+SUM(K45,T45)</f>
        <v>12</v>
      </c>
      <c r="AD45" s="121">
        <f>+SUM(L45,U45)</f>
        <v>233164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72685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535</v>
      </c>
      <c r="AT45" s="121">
        <v>0</v>
      </c>
      <c r="AU45" s="121">
        <v>0</v>
      </c>
      <c r="AV45" s="121">
        <v>535</v>
      </c>
      <c r="AW45" s="121">
        <v>0</v>
      </c>
      <c r="AX45" s="121">
        <f>SUM(AY45:BB45)</f>
        <v>72150</v>
      </c>
      <c r="AY45" s="121">
        <v>72150</v>
      </c>
      <c r="AZ45" s="121">
        <v>0</v>
      </c>
      <c r="BA45" s="121">
        <v>0</v>
      </c>
      <c r="BB45" s="121">
        <v>0</v>
      </c>
      <c r="BC45" s="121">
        <v>140684</v>
      </c>
      <c r="BD45" s="121">
        <v>0</v>
      </c>
      <c r="BE45" s="121">
        <v>0</v>
      </c>
      <c r="BF45" s="121">
        <f>SUM(AE45,+AM45,+BE45)</f>
        <v>72685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52781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72685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535</v>
      </c>
      <c r="CX45" s="121">
        <f>SUM(AT45,+BV45)</f>
        <v>0</v>
      </c>
      <c r="CY45" s="121">
        <f>SUM(AU45,+BW45)</f>
        <v>0</v>
      </c>
      <c r="CZ45" s="121">
        <f>SUM(AV45,+BX45)</f>
        <v>535</v>
      </c>
      <c r="DA45" s="121">
        <f>SUM(AW45,+BY45)</f>
        <v>0</v>
      </c>
      <c r="DB45" s="121">
        <f>SUM(AX45,+BZ45)</f>
        <v>72150</v>
      </c>
      <c r="DC45" s="121">
        <f>SUM(AY45,+CA45)</f>
        <v>72150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193465</v>
      </c>
      <c r="DH45" s="121">
        <f>SUM(BD45,+CF45)</f>
        <v>0</v>
      </c>
      <c r="DI45" s="121">
        <f>SUM(BE45,+CG45)</f>
        <v>0</v>
      </c>
      <c r="DJ45" s="121">
        <f>SUM(BF45,+CH45)</f>
        <v>72685</v>
      </c>
    </row>
    <row r="46" spans="1:114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SUM(E46,+L46)</f>
        <v>33358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429</v>
      </c>
      <c r="K46" s="121">
        <v>0</v>
      </c>
      <c r="L46" s="121">
        <v>33358</v>
      </c>
      <c r="M46" s="121">
        <f>SUM(N46,+U46)</f>
        <v>2162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429</v>
      </c>
      <c r="T46" s="121">
        <v>0</v>
      </c>
      <c r="U46" s="121">
        <v>2162</v>
      </c>
      <c r="V46" s="121">
        <f>+SUM(D46,M46)</f>
        <v>35520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35520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33358</v>
      </c>
      <c r="AN46" s="121">
        <f>SUM(AO46:AR46)</f>
        <v>11188</v>
      </c>
      <c r="AO46" s="121">
        <v>0</v>
      </c>
      <c r="AP46" s="121">
        <v>11188</v>
      </c>
      <c r="AQ46" s="121">
        <v>0</v>
      </c>
      <c r="AR46" s="121">
        <v>0</v>
      </c>
      <c r="AS46" s="121">
        <f>SUM(AT46:AV46)</f>
        <v>12827</v>
      </c>
      <c r="AT46" s="121">
        <v>653</v>
      </c>
      <c r="AU46" s="121">
        <v>11586</v>
      </c>
      <c r="AV46" s="121">
        <v>588</v>
      </c>
      <c r="AW46" s="121">
        <v>0</v>
      </c>
      <c r="AX46" s="121">
        <f>SUM(AY46:BB46)</f>
        <v>9343</v>
      </c>
      <c r="AY46" s="121">
        <v>0</v>
      </c>
      <c r="AZ46" s="121">
        <v>7425</v>
      </c>
      <c r="BA46" s="121">
        <v>1918</v>
      </c>
      <c r="BB46" s="121">
        <v>0</v>
      </c>
      <c r="BC46" s="121">
        <v>0</v>
      </c>
      <c r="BD46" s="121">
        <v>0</v>
      </c>
      <c r="BE46" s="121">
        <v>0</v>
      </c>
      <c r="BF46" s="121">
        <f>SUM(AE46,+AM46,+BE46)</f>
        <v>33358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2162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1298</v>
      </c>
      <c r="BV46" s="121">
        <v>0</v>
      </c>
      <c r="BW46" s="121">
        <v>1298</v>
      </c>
      <c r="BX46" s="121">
        <v>0</v>
      </c>
      <c r="BY46" s="121">
        <v>0</v>
      </c>
      <c r="BZ46" s="121">
        <f>SUM(CA46:CD46)</f>
        <v>864</v>
      </c>
      <c r="CA46" s="121">
        <v>0</v>
      </c>
      <c r="CB46" s="121">
        <v>864</v>
      </c>
      <c r="CC46" s="121">
        <v>0</v>
      </c>
      <c r="CD46" s="121">
        <v>0</v>
      </c>
      <c r="CE46" s="121">
        <v>0</v>
      </c>
      <c r="CF46" s="121">
        <v>0</v>
      </c>
      <c r="CG46" s="121">
        <v>0</v>
      </c>
      <c r="CH46" s="121">
        <f>SUM(BG46,+BO46,+CG46)</f>
        <v>2162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35520</v>
      </c>
      <c r="CR46" s="121">
        <f>SUM(AN46,+BP46)</f>
        <v>11188</v>
      </c>
      <c r="CS46" s="121">
        <f>SUM(AO46,+BQ46)</f>
        <v>0</v>
      </c>
      <c r="CT46" s="121">
        <f>SUM(AP46,+BR46)</f>
        <v>11188</v>
      </c>
      <c r="CU46" s="121">
        <f>SUM(AQ46,+BS46)</f>
        <v>0</v>
      </c>
      <c r="CV46" s="121">
        <f>SUM(AR46,+BT46)</f>
        <v>0</v>
      </c>
      <c r="CW46" s="121">
        <f>SUM(AS46,+BU46)</f>
        <v>14125</v>
      </c>
      <c r="CX46" s="121">
        <f>SUM(AT46,+BV46)</f>
        <v>653</v>
      </c>
      <c r="CY46" s="121">
        <f>SUM(AU46,+BW46)</f>
        <v>12884</v>
      </c>
      <c r="CZ46" s="121">
        <f>SUM(AV46,+BX46)</f>
        <v>588</v>
      </c>
      <c r="DA46" s="121">
        <f>SUM(AW46,+BY46)</f>
        <v>0</v>
      </c>
      <c r="DB46" s="121">
        <f>SUM(AX46,+BZ46)</f>
        <v>10207</v>
      </c>
      <c r="DC46" s="121">
        <f>SUM(AY46,+CA46)</f>
        <v>0</v>
      </c>
      <c r="DD46" s="121">
        <f>SUM(AZ46,+CB46)</f>
        <v>8289</v>
      </c>
      <c r="DE46" s="121">
        <f>SUM(BA46,+CC46)</f>
        <v>1918</v>
      </c>
      <c r="DF46" s="121">
        <f>SUM(BB46,+CD46)</f>
        <v>0</v>
      </c>
      <c r="DG46" s="121">
        <f>SUM(BC46,+CE46)</f>
        <v>0</v>
      </c>
      <c r="DH46" s="121">
        <f>SUM(BD46,+CF46)</f>
        <v>0</v>
      </c>
      <c r="DI46" s="121">
        <f>SUM(BE46,+CG46)</f>
        <v>0</v>
      </c>
      <c r="DJ46" s="121">
        <f>SUM(BF46,+CH46)</f>
        <v>35520</v>
      </c>
    </row>
    <row r="47" spans="1:114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SUM(E47,+L47)</f>
        <v>179619</v>
      </c>
      <c r="E47" s="121">
        <f>SUM(F47:I47,K47)</f>
        <v>74910</v>
      </c>
      <c r="F47" s="121">
        <v>29150</v>
      </c>
      <c r="G47" s="121">
        <v>0</v>
      </c>
      <c r="H47" s="121">
        <v>29400</v>
      </c>
      <c r="I47" s="121">
        <v>30</v>
      </c>
      <c r="J47" s="122" t="s">
        <v>429</v>
      </c>
      <c r="K47" s="121">
        <v>16330</v>
      </c>
      <c r="L47" s="121">
        <v>104709</v>
      </c>
      <c r="M47" s="121">
        <f>SUM(N47,+U47)</f>
        <v>8729</v>
      </c>
      <c r="N47" s="121">
        <f>SUM(O47:R47,T47)</f>
        <v>15</v>
      </c>
      <c r="O47" s="121">
        <v>0</v>
      </c>
      <c r="P47" s="121">
        <v>0</v>
      </c>
      <c r="Q47" s="121">
        <v>0</v>
      </c>
      <c r="R47" s="121">
        <v>15</v>
      </c>
      <c r="S47" s="122" t="s">
        <v>429</v>
      </c>
      <c r="T47" s="121">
        <v>0</v>
      </c>
      <c r="U47" s="121">
        <v>8714</v>
      </c>
      <c r="V47" s="121">
        <f>+SUM(D47,M47)</f>
        <v>188348</v>
      </c>
      <c r="W47" s="121">
        <f>+SUM(E47,N47)</f>
        <v>74925</v>
      </c>
      <c r="X47" s="121">
        <f>+SUM(F47,O47)</f>
        <v>29150</v>
      </c>
      <c r="Y47" s="121">
        <f>+SUM(G47,P47)</f>
        <v>0</v>
      </c>
      <c r="Z47" s="121">
        <f>+SUM(H47,Q47)</f>
        <v>29400</v>
      </c>
      <c r="AA47" s="121">
        <f>+SUM(I47,R47)</f>
        <v>45</v>
      </c>
      <c r="AB47" s="122" t="str">
        <f>IF(+SUM(J47,S47)=0,"-",+SUM(J47,S47))</f>
        <v>-</v>
      </c>
      <c r="AC47" s="121">
        <f>+SUM(K47,T47)</f>
        <v>16330</v>
      </c>
      <c r="AD47" s="121">
        <f>+SUM(L47,U47)</f>
        <v>113423</v>
      </c>
      <c r="AE47" s="121">
        <f>SUM(AF47,+AK47)</f>
        <v>62942</v>
      </c>
      <c r="AF47" s="121">
        <f>SUM(AG47:AJ47)</f>
        <v>62942</v>
      </c>
      <c r="AG47" s="121">
        <v>242</v>
      </c>
      <c r="AH47" s="121">
        <v>62700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116677</v>
      </c>
      <c r="AN47" s="121">
        <f>SUM(AO47:AR47)</f>
        <v>6481</v>
      </c>
      <c r="AO47" s="121">
        <v>6481</v>
      </c>
      <c r="AP47" s="121">
        <v>0</v>
      </c>
      <c r="AQ47" s="121">
        <v>0</v>
      </c>
      <c r="AR47" s="121">
        <v>0</v>
      </c>
      <c r="AS47" s="121">
        <f>SUM(AT47:AV47)</f>
        <v>37629</v>
      </c>
      <c r="AT47" s="121">
        <v>13499</v>
      </c>
      <c r="AU47" s="121">
        <v>9819</v>
      </c>
      <c r="AV47" s="121">
        <v>14311</v>
      </c>
      <c r="AW47" s="121">
        <v>0</v>
      </c>
      <c r="AX47" s="121">
        <f>SUM(AY47:BB47)</f>
        <v>72567</v>
      </c>
      <c r="AY47" s="121">
        <v>27801</v>
      </c>
      <c r="AZ47" s="121">
        <v>14993</v>
      </c>
      <c r="BA47" s="121">
        <v>29773</v>
      </c>
      <c r="BB47" s="121">
        <v>0</v>
      </c>
      <c r="BC47" s="121">
        <v>0</v>
      </c>
      <c r="BD47" s="121">
        <v>0</v>
      </c>
      <c r="BE47" s="121">
        <v>0</v>
      </c>
      <c r="BF47" s="121">
        <f>SUM(AE47,+AM47,+BE47)</f>
        <v>179619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8729</v>
      </c>
      <c r="BP47" s="121">
        <f>SUM(BQ47:BT47)</f>
        <v>8729</v>
      </c>
      <c r="BQ47" s="121">
        <v>8729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f>SUM(BG47,+BO47,+CG47)</f>
        <v>8729</v>
      </c>
      <c r="CI47" s="121">
        <f>SUM(AE47,+BG47)</f>
        <v>62942</v>
      </c>
      <c r="CJ47" s="121">
        <f>SUM(AF47,+BH47)</f>
        <v>62942</v>
      </c>
      <c r="CK47" s="121">
        <f>SUM(AG47,+BI47)</f>
        <v>242</v>
      </c>
      <c r="CL47" s="121">
        <f>SUM(AH47,+BJ47)</f>
        <v>62700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125406</v>
      </c>
      <c r="CR47" s="121">
        <f>SUM(AN47,+BP47)</f>
        <v>15210</v>
      </c>
      <c r="CS47" s="121">
        <f>SUM(AO47,+BQ47)</f>
        <v>15210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37629</v>
      </c>
      <c r="CX47" s="121">
        <f>SUM(AT47,+BV47)</f>
        <v>13499</v>
      </c>
      <c r="CY47" s="121">
        <f>SUM(AU47,+BW47)</f>
        <v>9819</v>
      </c>
      <c r="CZ47" s="121">
        <f>SUM(AV47,+BX47)</f>
        <v>14311</v>
      </c>
      <c r="DA47" s="121">
        <f>SUM(AW47,+BY47)</f>
        <v>0</v>
      </c>
      <c r="DB47" s="121">
        <f>SUM(AX47,+BZ47)</f>
        <v>72567</v>
      </c>
      <c r="DC47" s="121">
        <f>SUM(AY47,+CA47)</f>
        <v>27801</v>
      </c>
      <c r="DD47" s="121">
        <f>SUM(AZ47,+CB47)</f>
        <v>14993</v>
      </c>
      <c r="DE47" s="121">
        <f>SUM(BA47,+CC47)</f>
        <v>29773</v>
      </c>
      <c r="DF47" s="121">
        <f>SUM(BB47,+CD47)</f>
        <v>0</v>
      </c>
      <c r="DG47" s="121">
        <f>SUM(BC47,+CE47)</f>
        <v>0</v>
      </c>
      <c r="DH47" s="121">
        <f>SUM(BD47,+CF47)</f>
        <v>0</v>
      </c>
      <c r="DI47" s="121">
        <f>SUM(BE47,+CG47)</f>
        <v>0</v>
      </c>
      <c r="DJ47" s="121">
        <f>SUM(BF47,+CH47)</f>
        <v>188348</v>
      </c>
    </row>
    <row r="48" spans="1:114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SUM(E48,+L48)</f>
        <v>36855</v>
      </c>
      <c r="E48" s="121">
        <f>SUM(F48:I48,K48)</f>
        <v>4467</v>
      </c>
      <c r="F48" s="121">
        <v>0</v>
      </c>
      <c r="G48" s="121">
        <v>0</v>
      </c>
      <c r="H48" s="121">
        <v>0</v>
      </c>
      <c r="I48" s="121">
        <v>4467</v>
      </c>
      <c r="J48" s="122" t="s">
        <v>429</v>
      </c>
      <c r="K48" s="121">
        <v>0</v>
      </c>
      <c r="L48" s="121">
        <v>32388</v>
      </c>
      <c r="M48" s="121">
        <f>SUM(N48,+U48)</f>
        <v>0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429</v>
      </c>
      <c r="T48" s="121">
        <v>0</v>
      </c>
      <c r="U48" s="121">
        <v>0</v>
      </c>
      <c r="V48" s="121">
        <f>+SUM(D48,M48)</f>
        <v>36855</v>
      </c>
      <c r="W48" s="121">
        <f>+SUM(E48,N48)</f>
        <v>4467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4467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32388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36855</v>
      </c>
      <c r="AN48" s="121">
        <f>SUM(AO48:AR48)</f>
        <v>1334</v>
      </c>
      <c r="AO48" s="121">
        <v>0</v>
      </c>
      <c r="AP48" s="121">
        <v>1334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35521</v>
      </c>
      <c r="AY48" s="121">
        <v>1162</v>
      </c>
      <c r="AZ48" s="121">
        <v>0</v>
      </c>
      <c r="BA48" s="121">
        <v>34359</v>
      </c>
      <c r="BB48" s="121">
        <v>0</v>
      </c>
      <c r="BC48" s="121">
        <v>0</v>
      </c>
      <c r="BD48" s="121">
        <v>0</v>
      </c>
      <c r="BE48" s="121">
        <v>0</v>
      </c>
      <c r="BF48" s="121">
        <f>SUM(AE48,+AM48,+BE48)</f>
        <v>36855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0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36855</v>
      </c>
      <c r="CR48" s="121">
        <f>SUM(AN48,+BP48)</f>
        <v>1334</v>
      </c>
      <c r="CS48" s="121">
        <f>SUM(AO48,+BQ48)</f>
        <v>0</v>
      </c>
      <c r="CT48" s="121">
        <f>SUM(AP48,+BR48)</f>
        <v>1334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35521</v>
      </c>
      <c r="DC48" s="121">
        <f>SUM(AY48,+CA48)</f>
        <v>1162</v>
      </c>
      <c r="DD48" s="121">
        <f>SUM(AZ48,+CB48)</f>
        <v>0</v>
      </c>
      <c r="DE48" s="121">
        <f>SUM(BA48,+CC48)</f>
        <v>34359</v>
      </c>
      <c r="DF48" s="121">
        <f>SUM(BB48,+CD48)</f>
        <v>0</v>
      </c>
      <c r="DG48" s="121">
        <f>SUM(BC48,+CE48)</f>
        <v>0</v>
      </c>
      <c r="DH48" s="121">
        <f>SUM(BD48,+CF48)</f>
        <v>0</v>
      </c>
      <c r="DI48" s="121">
        <f>SUM(BE48,+CG48)</f>
        <v>0</v>
      </c>
      <c r="DJ48" s="121">
        <f>SUM(BF48,+CH48)</f>
        <v>36855</v>
      </c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8">
    <sortCondition ref="A8:A48"/>
    <sortCondition ref="B8:B48"/>
    <sortCondition ref="C8:C4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33</v>
      </c>
      <c r="D7" s="140">
        <f>SUM(E7,+L7)</f>
        <v>3691812</v>
      </c>
      <c r="E7" s="140">
        <f>SUM(F7:I7)+K7</f>
        <v>1601805</v>
      </c>
      <c r="F7" s="140">
        <f t="shared" ref="F7:L7" si="0">SUM(F$8:F$57)</f>
        <v>194189</v>
      </c>
      <c r="G7" s="140">
        <f t="shared" si="0"/>
        <v>0</v>
      </c>
      <c r="H7" s="140">
        <f t="shared" si="0"/>
        <v>156800</v>
      </c>
      <c r="I7" s="140">
        <f t="shared" si="0"/>
        <v>951586</v>
      </c>
      <c r="J7" s="140">
        <f t="shared" si="0"/>
        <v>6418507</v>
      </c>
      <c r="K7" s="140">
        <f t="shared" si="0"/>
        <v>299230</v>
      </c>
      <c r="L7" s="140">
        <f t="shared" si="0"/>
        <v>2090007</v>
      </c>
      <c r="M7" s="140">
        <f>SUM(N7,+U7)</f>
        <v>1374096</v>
      </c>
      <c r="N7" s="140">
        <f>SUM(O7:R7,T7)</f>
        <v>1370208</v>
      </c>
      <c r="O7" s="140">
        <f t="shared" ref="O7:U7" si="1">SUM(O$8:O$57)</f>
        <v>378368</v>
      </c>
      <c r="P7" s="140">
        <f t="shared" si="1"/>
        <v>0</v>
      </c>
      <c r="Q7" s="140">
        <f t="shared" si="1"/>
        <v>789300</v>
      </c>
      <c r="R7" s="140">
        <f t="shared" si="1"/>
        <v>103531</v>
      </c>
      <c r="S7" s="140">
        <f t="shared" si="1"/>
        <v>709550</v>
      </c>
      <c r="T7" s="140">
        <f t="shared" si="1"/>
        <v>99009</v>
      </c>
      <c r="U7" s="140">
        <f t="shared" si="1"/>
        <v>3888</v>
      </c>
      <c r="V7" s="140">
        <f t="shared" ref="V7:AD7" si="2">+SUM(D7,M7)</f>
        <v>5065908</v>
      </c>
      <c r="W7" s="140">
        <f t="shared" si="2"/>
        <v>2972013</v>
      </c>
      <c r="X7" s="140">
        <f t="shared" si="2"/>
        <v>572557</v>
      </c>
      <c r="Y7" s="140">
        <f t="shared" si="2"/>
        <v>0</v>
      </c>
      <c r="Z7" s="140">
        <f t="shared" si="2"/>
        <v>946100</v>
      </c>
      <c r="AA7" s="140">
        <f t="shared" si="2"/>
        <v>1055117</v>
      </c>
      <c r="AB7" s="140">
        <f t="shared" si="2"/>
        <v>7128057</v>
      </c>
      <c r="AC7" s="140">
        <f t="shared" si="2"/>
        <v>398239</v>
      </c>
      <c r="AD7" s="140">
        <f t="shared" si="2"/>
        <v>2093895</v>
      </c>
      <c r="AE7" s="140">
        <f>SUM(AF7,+AK7)</f>
        <v>455443</v>
      </c>
      <c r="AF7" s="140">
        <f>SUM(AG7:AJ7)</f>
        <v>407046</v>
      </c>
      <c r="AG7" s="140">
        <f>SUM(AG$8:AG$57)</f>
        <v>0</v>
      </c>
      <c r="AH7" s="140">
        <f>SUM(AH$8:AH$57)</f>
        <v>162484</v>
      </c>
      <c r="AI7" s="140">
        <f>SUM(AI$8:AI$57)</f>
        <v>229472</v>
      </c>
      <c r="AJ7" s="140">
        <f>SUM(AJ$8:AJ$57)</f>
        <v>15090</v>
      </c>
      <c r="AK7" s="140">
        <f>SUM(AK$8:AK$57)</f>
        <v>48397</v>
      </c>
      <c r="AL7" s="143" t="s">
        <v>314</v>
      </c>
      <c r="AM7" s="140">
        <f>SUM(AN7,AS7,AW7,AX7,BD7)</f>
        <v>8299028</v>
      </c>
      <c r="AN7" s="140">
        <f>SUM(AO7:AR7)</f>
        <v>1043619</v>
      </c>
      <c r="AO7" s="140">
        <f>SUM(AO$8:AO$57)</f>
        <v>625362</v>
      </c>
      <c r="AP7" s="140">
        <f>SUM(AP$8:AP$57)</f>
        <v>0</v>
      </c>
      <c r="AQ7" s="140">
        <f>SUM(AQ$8:AQ$57)</f>
        <v>376438</v>
      </c>
      <c r="AR7" s="140">
        <f>SUM(AR$8:AR$57)</f>
        <v>41819</v>
      </c>
      <c r="AS7" s="140">
        <f>SUM(AT7:AV7)</f>
        <v>5015831</v>
      </c>
      <c r="AT7" s="140">
        <f>SUM(AT$8:AT$57)</f>
        <v>9747</v>
      </c>
      <c r="AU7" s="140">
        <f>SUM(AU$8:AU$57)</f>
        <v>4794119</v>
      </c>
      <c r="AV7" s="140">
        <f>SUM(AV$8:AV$57)</f>
        <v>211965</v>
      </c>
      <c r="AW7" s="140">
        <f>SUM(AW$8:AW$57)</f>
        <v>0</v>
      </c>
      <c r="AX7" s="140">
        <f>SUM(AY7:BB7)</f>
        <v>2228853</v>
      </c>
      <c r="AY7" s="140">
        <f>SUM(AY$8:AY$57)</f>
        <v>18514</v>
      </c>
      <c r="AZ7" s="140">
        <f>SUM(AZ$8:AZ$57)</f>
        <v>1968942</v>
      </c>
      <c r="BA7" s="140">
        <f>SUM(BA$8:BA$57)</f>
        <v>169593</v>
      </c>
      <c r="BB7" s="140">
        <f>SUM(BB$8:BB$57)</f>
        <v>71804</v>
      </c>
      <c r="BC7" s="143" t="s">
        <v>315</v>
      </c>
      <c r="BD7" s="140">
        <f>SUM(BD$8:BD$57)</f>
        <v>10725</v>
      </c>
      <c r="BE7" s="140">
        <f>SUM(BE$8:BE$57)</f>
        <v>1355848</v>
      </c>
      <c r="BF7" s="140">
        <f>SUM(AE7,+AM7,+BE7)</f>
        <v>10110319</v>
      </c>
      <c r="BG7" s="140">
        <f>SUM(BH7,+BM7)</f>
        <v>1336117</v>
      </c>
      <c r="BH7" s="140">
        <f>SUM(BI7:BL7)</f>
        <v>1332487</v>
      </c>
      <c r="BI7" s="140">
        <f>SUM(BI$8:BI$57)</f>
        <v>0</v>
      </c>
      <c r="BJ7" s="140">
        <f>SUM(BJ$8:BJ$57)</f>
        <v>1289764</v>
      </c>
      <c r="BK7" s="140">
        <f>SUM(BK$8:BK$57)</f>
        <v>0</v>
      </c>
      <c r="BL7" s="140">
        <f>SUM(BL$8:BL$57)</f>
        <v>42723</v>
      </c>
      <c r="BM7" s="140">
        <f>SUM(BM$8:BM$57)</f>
        <v>3630</v>
      </c>
      <c r="BN7" s="143" t="s">
        <v>314</v>
      </c>
      <c r="BO7" s="140">
        <f>SUM(BP7,BU7,BY7,BZ7,CF7)</f>
        <v>622114</v>
      </c>
      <c r="BP7" s="140">
        <f>SUM(BQ7:BT7)</f>
        <v>105647</v>
      </c>
      <c r="BQ7" s="140">
        <f>SUM(BQ$8:BQ$57)</f>
        <v>97376</v>
      </c>
      <c r="BR7" s="140">
        <f>SUM(BR$8:BR$57)</f>
        <v>0</v>
      </c>
      <c r="BS7" s="140">
        <f>SUM(BS$8:BS$57)</f>
        <v>8271</v>
      </c>
      <c r="BT7" s="140">
        <f>SUM(BT$8:BT$57)</f>
        <v>0</v>
      </c>
      <c r="BU7" s="140">
        <f>SUM(BV7:BX7)</f>
        <v>244731</v>
      </c>
      <c r="BV7" s="140">
        <f>SUM(BV$8:BV$57)</f>
        <v>0</v>
      </c>
      <c r="BW7" s="140">
        <f>SUM(BW$8:BW$57)</f>
        <v>244731</v>
      </c>
      <c r="BX7" s="140">
        <f>SUM(BX$8:BX$57)</f>
        <v>0</v>
      </c>
      <c r="BY7" s="140">
        <f>SUM(BY$8:BY$57)</f>
        <v>0</v>
      </c>
      <c r="BZ7" s="140">
        <f>SUM(CA7:CD7)</f>
        <v>271736</v>
      </c>
      <c r="CA7" s="140">
        <f>SUM(CA$8:CA$57)</f>
        <v>0</v>
      </c>
      <c r="CB7" s="140">
        <f>SUM(CB$8:CB$57)</f>
        <v>259199</v>
      </c>
      <c r="CC7" s="140">
        <f>SUM(CC$8:CC$57)</f>
        <v>864</v>
      </c>
      <c r="CD7" s="140">
        <f>SUM(CD$8:CD$57)</f>
        <v>11673</v>
      </c>
      <c r="CE7" s="143" t="s">
        <v>314</v>
      </c>
      <c r="CF7" s="140">
        <f>SUM(CF$8:CF$57)</f>
        <v>0</v>
      </c>
      <c r="CG7" s="140">
        <f>SUM(CG$8:CG$57)</f>
        <v>125415</v>
      </c>
      <c r="CH7" s="140">
        <f>SUM(BG7,+BO7,+CG7)</f>
        <v>2083646</v>
      </c>
      <c r="CI7" s="140">
        <f t="shared" ref="CI7:CO7" si="3">SUM(AE7,+BG7)</f>
        <v>1791560</v>
      </c>
      <c r="CJ7" s="140">
        <f t="shared" si="3"/>
        <v>1739533</v>
      </c>
      <c r="CK7" s="140">
        <f t="shared" si="3"/>
        <v>0</v>
      </c>
      <c r="CL7" s="140">
        <f t="shared" si="3"/>
        <v>1452248</v>
      </c>
      <c r="CM7" s="140">
        <f t="shared" si="3"/>
        <v>229472</v>
      </c>
      <c r="CN7" s="140">
        <f t="shared" si="3"/>
        <v>57813</v>
      </c>
      <c r="CO7" s="140">
        <f t="shared" si="3"/>
        <v>52027</v>
      </c>
      <c r="CP7" s="143" t="s">
        <v>314</v>
      </c>
      <c r="CQ7" s="140">
        <f t="shared" ref="CQ7:DF7" si="4">SUM(AM7,+BO7)</f>
        <v>8921142</v>
      </c>
      <c r="CR7" s="140">
        <f t="shared" si="4"/>
        <v>1149266</v>
      </c>
      <c r="CS7" s="140">
        <f t="shared" si="4"/>
        <v>722738</v>
      </c>
      <c r="CT7" s="140">
        <f t="shared" si="4"/>
        <v>0</v>
      </c>
      <c r="CU7" s="140">
        <f t="shared" si="4"/>
        <v>384709</v>
      </c>
      <c r="CV7" s="140">
        <f t="shared" si="4"/>
        <v>41819</v>
      </c>
      <c r="CW7" s="140">
        <f t="shared" si="4"/>
        <v>5260562</v>
      </c>
      <c r="CX7" s="140">
        <f t="shared" si="4"/>
        <v>9747</v>
      </c>
      <c r="CY7" s="140">
        <f t="shared" si="4"/>
        <v>5038850</v>
      </c>
      <c r="CZ7" s="140">
        <f t="shared" si="4"/>
        <v>211965</v>
      </c>
      <c r="DA7" s="140">
        <f t="shared" si="4"/>
        <v>0</v>
      </c>
      <c r="DB7" s="140">
        <f t="shared" si="4"/>
        <v>2500589</v>
      </c>
      <c r="DC7" s="140">
        <f t="shared" si="4"/>
        <v>18514</v>
      </c>
      <c r="DD7" s="140">
        <f t="shared" si="4"/>
        <v>2228141</v>
      </c>
      <c r="DE7" s="140">
        <f t="shared" si="4"/>
        <v>170457</v>
      </c>
      <c r="DF7" s="140">
        <f t="shared" si="4"/>
        <v>83477</v>
      </c>
      <c r="DG7" s="143" t="s">
        <v>314</v>
      </c>
      <c r="DH7" s="140">
        <f>SUM(BD7,+CF7)</f>
        <v>10725</v>
      </c>
      <c r="DI7" s="140">
        <f>SUM(BE7,+CG7)</f>
        <v>1481263</v>
      </c>
      <c r="DJ7" s="140">
        <f>SUM(BF7,+CH7)</f>
        <v>12193965</v>
      </c>
    </row>
    <row r="8" spans="1:114" s="136" customFormat="1" ht="13.5" customHeight="1" x14ac:dyDescent="0.15">
      <c r="A8" s="119" t="s">
        <v>52</v>
      </c>
      <c r="B8" s="120" t="s">
        <v>331</v>
      </c>
      <c r="C8" s="119" t="s">
        <v>332</v>
      </c>
      <c r="D8" s="121">
        <f>SUM(E8,+L8)</f>
        <v>750997</v>
      </c>
      <c r="E8" s="121">
        <f>SUM(F8:I8)+K8</f>
        <v>205456</v>
      </c>
      <c r="F8" s="121">
        <v>0</v>
      </c>
      <c r="G8" s="121">
        <v>0</v>
      </c>
      <c r="H8" s="121">
        <v>0</v>
      </c>
      <c r="I8" s="121">
        <v>205456</v>
      </c>
      <c r="J8" s="121">
        <v>1466577</v>
      </c>
      <c r="K8" s="121">
        <v>0</v>
      </c>
      <c r="L8" s="121">
        <v>545541</v>
      </c>
      <c r="M8" s="121">
        <f>SUM(N8,+U8)</f>
        <v>1169250</v>
      </c>
      <c r="N8" s="121">
        <f>SUM(O8:R8,T8)</f>
        <v>1169250</v>
      </c>
      <c r="O8" s="121">
        <v>378368</v>
      </c>
      <c r="P8" s="121">
        <v>0</v>
      </c>
      <c r="Q8" s="121">
        <v>789300</v>
      </c>
      <c r="R8" s="121">
        <v>1582</v>
      </c>
      <c r="S8" s="121">
        <v>277295</v>
      </c>
      <c r="T8" s="121">
        <v>0</v>
      </c>
      <c r="U8" s="121">
        <v>0</v>
      </c>
      <c r="V8" s="121">
        <f>+SUM(D8,M8)</f>
        <v>1920247</v>
      </c>
      <c r="W8" s="121">
        <f>+SUM(E8,N8)</f>
        <v>1374706</v>
      </c>
      <c r="X8" s="121">
        <f>+SUM(F8,O8)</f>
        <v>378368</v>
      </c>
      <c r="Y8" s="121">
        <f>+SUM(G8,P8)</f>
        <v>0</v>
      </c>
      <c r="Z8" s="121">
        <f>+SUM(H8,Q8)</f>
        <v>789300</v>
      </c>
      <c r="AA8" s="121">
        <f>+SUM(I8,R8)</f>
        <v>207038</v>
      </c>
      <c r="AB8" s="121">
        <f>+SUM(J8,S8)</f>
        <v>1743872</v>
      </c>
      <c r="AC8" s="121">
        <f>+SUM(K8,T8)</f>
        <v>0</v>
      </c>
      <c r="AD8" s="121">
        <f>+SUM(L8,U8)</f>
        <v>545541</v>
      </c>
      <c r="AE8" s="121">
        <f>SUM(AF8,+AK8)</f>
        <v>960</v>
      </c>
      <c r="AF8" s="121">
        <f>SUM(AG8:AJ8)</f>
        <v>960</v>
      </c>
      <c r="AG8" s="121">
        <v>0</v>
      </c>
      <c r="AH8" s="121">
        <v>0</v>
      </c>
      <c r="AI8" s="121">
        <v>960</v>
      </c>
      <c r="AJ8" s="121">
        <v>0</v>
      </c>
      <c r="AK8" s="121">
        <v>0</v>
      </c>
      <c r="AL8" s="122" t="s">
        <v>429</v>
      </c>
      <c r="AM8" s="121">
        <f>SUM(AN8,AS8,AW8,AX8,BD8)</f>
        <v>1838355</v>
      </c>
      <c r="AN8" s="121">
        <f>SUM(AO8:AR8)</f>
        <v>358265</v>
      </c>
      <c r="AO8" s="121">
        <v>202745</v>
      </c>
      <c r="AP8" s="121">
        <v>0</v>
      </c>
      <c r="AQ8" s="121">
        <v>136794</v>
      </c>
      <c r="AR8" s="121">
        <v>18726</v>
      </c>
      <c r="AS8" s="121">
        <f>SUM(AT8:AV8)</f>
        <v>1060079</v>
      </c>
      <c r="AT8" s="121">
        <v>0</v>
      </c>
      <c r="AU8" s="121">
        <v>1033360</v>
      </c>
      <c r="AV8" s="121">
        <v>26719</v>
      </c>
      <c r="AW8" s="121">
        <v>0</v>
      </c>
      <c r="AX8" s="121">
        <f>SUM(AY8:BB8)</f>
        <v>418427</v>
      </c>
      <c r="AY8" s="121">
        <v>0</v>
      </c>
      <c r="AZ8" s="121">
        <v>351557</v>
      </c>
      <c r="BA8" s="121">
        <v>0</v>
      </c>
      <c r="BB8" s="121">
        <v>66870</v>
      </c>
      <c r="BC8" s="122" t="s">
        <v>429</v>
      </c>
      <c r="BD8" s="121">
        <v>1584</v>
      </c>
      <c r="BE8" s="121">
        <v>378259</v>
      </c>
      <c r="BF8" s="121">
        <f>SUM(AE8,+AM8,+BE8)</f>
        <v>2217574</v>
      </c>
      <c r="BG8" s="121">
        <f>SUM(BH8,+BM8)</f>
        <v>1333933</v>
      </c>
      <c r="BH8" s="121">
        <f>SUM(BI8:BL8)</f>
        <v>1330303</v>
      </c>
      <c r="BI8" s="121">
        <v>0</v>
      </c>
      <c r="BJ8" s="121">
        <v>1287580</v>
      </c>
      <c r="BK8" s="121">
        <v>0</v>
      </c>
      <c r="BL8" s="121">
        <v>42723</v>
      </c>
      <c r="BM8" s="121">
        <v>3630</v>
      </c>
      <c r="BN8" s="122" t="s">
        <v>429</v>
      </c>
      <c r="BO8" s="121">
        <f>SUM(BP8,BU8,BY8,BZ8,CF8)</f>
        <v>106046</v>
      </c>
      <c r="BP8" s="121">
        <f>SUM(BQ8:BT8)</f>
        <v>32196</v>
      </c>
      <c r="BQ8" s="121">
        <v>32196</v>
      </c>
      <c r="BR8" s="121">
        <v>0</v>
      </c>
      <c r="BS8" s="121">
        <v>0</v>
      </c>
      <c r="BT8" s="121">
        <v>0</v>
      </c>
      <c r="BU8" s="121">
        <f>SUM(BV8:BX8)</f>
        <v>22148</v>
      </c>
      <c r="BV8" s="121">
        <v>0</v>
      </c>
      <c r="BW8" s="121">
        <v>22148</v>
      </c>
      <c r="BX8" s="121">
        <v>0</v>
      </c>
      <c r="BY8" s="121">
        <v>0</v>
      </c>
      <c r="BZ8" s="121">
        <f>SUM(CA8:CD8)</f>
        <v>51702</v>
      </c>
      <c r="CA8" s="121">
        <v>0</v>
      </c>
      <c r="CB8" s="121">
        <v>40029</v>
      </c>
      <c r="CC8" s="121">
        <v>0</v>
      </c>
      <c r="CD8" s="121">
        <v>11673</v>
      </c>
      <c r="CE8" s="122" t="s">
        <v>429</v>
      </c>
      <c r="CF8" s="121">
        <v>0</v>
      </c>
      <c r="CG8" s="121">
        <v>6566</v>
      </c>
      <c r="CH8" s="121">
        <f>SUM(BG8,+BO8,+CG8)</f>
        <v>1446545</v>
      </c>
      <c r="CI8" s="121">
        <f>SUM(AE8,+BG8)</f>
        <v>1334893</v>
      </c>
      <c r="CJ8" s="121">
        <f>SUM(AF8,+BH8)</f>
        <v>1331263</v>
      </c>
      <c r="CK8" s="121">
        <f>SUM(AG8,+BI8)</f>
        <v>0</v>
      </c>
      <c r="CL8" s="121">
        <f>SUM(AH8,+BJ8)</f>
        <v>1287580</v>
      </c>
      <c r="CM8" s="121">
        <f>SUM(AI8,+BK8)</f>
        <v>960</v>
      </c>
      <c r="CN8" s="121">
        <f>SUM(AJ8,+BL8)</f>
        <v>42723</v>
      </c>
      <c r="CO8" s="121">
        <f>SUM(AK8,+BM8)</f>
        <v>3630</v>
      </c>
      <c r="CP8" s="122" t="s">
        <v>429</v>
      </c>
      <c r="CQ8" s="121">
        <f>SUM(AM8,+BO8)</f>
        <v>1944401</v>
      </c>
      <c r="CR8" s="121">
        <f>SUM(AN8,+BP8)</f>
        <v>390461</v>
      </c>
      <c r="CS8" s="121">
        <f>SUM(AO8,+BQ8)</f>
        <v>234941</v>
      </c>
      <c r="CT8" s="121">
        <f>SUM(AP8,+BR8)</f>
        <v>0</v>
      </c>
      <c r="CU8" s="121">
        <f>SUM(AQ8,+BS8)</f>
        <v>136794</v>
      </c>
      <c r="CV8" s="121">
        <f>SUM(AR8,+BT8)</f>
        <v>18726</v>
      </c>
      <c r="CW8" s="121">
        <f>SUM(AS8,+BU8)</f>
        <v>1082227</v>
      </c>
      <c r="CX8" s="121">
        <f>SUM(AT8,+BV8)</f>
        <v>0</v>
      </c>
      <c r="CY8" s="121">
        <f>SUM(AU8,+BW8)</f>
        <v>1055508</v>
      </c>
      <c r="CZ8" s="121">
        <f>SUM(AV8,+BX8)</f>
        <v>26719</v>
      </c>
      <c r="DA8" s="121">
        <f>SUM(AW8,+BY8)</f>
        <v>0</v>
      </c>
      <c r="DB8" s="121">
        <f>SUM(AX8,+BZ8)</f>
        <v>470129</v>
      </c>
      <c r="DC8" s="121">
        <f>SUM(AY8,+CA8)</f>
        <v>0</v>
      </c>
      <c r="DD8" s="121">
        <f>SUM(AZ8,+CB8)</f>
        <v>391586</v>
      </c>
      <c r="DE8" s="121">
        <f>SUM(BA8,+CC8)</f>
        <v>0</v>
      </c>
      <c r="DF8" s="121">
        <f>SUM(BB8,+CD8)</f>
        <v>78543</v>
      </c>
      <c r="DG8" s="122" t="s">
        <v>429</v>
      </c>
      <c r="DH8" s="121">
        <f>SUM(BD8,+CF8)</f>
        <v>1584</v>
      </c>
      <c r="DI8" s="121">
        <f>SUM(BE8,+CG8)</f>
        <v>384825</v>
      </c>
      <c r="DJ8" s="121">
        <f>SUM(BF8,+CH8)</f>
        <v>3664119</v>
      </c>
    </row>
    <row r="9" spans="1:114" s="136" customFormat="1" ht="13.5" customHeight="1" x14ac:dyDescent="0.15">
      <c r="A9" s="119" t="s">
        <v>52</v>
      </c>
      <c r="B9" s="120" t="s">
        <v>367</v>
      </c>
      <c r="C9" s="119" t="s">
        <v>368</v>
      </c>
      <c r="D9" s="121">
        <f>SUM(E9,+L9)</f>
        <v>43040</v>
      </c>
      <c r="E9" s="121">
        <f>SUM(F9:I9)+K9</f>
        <v>35650</v>
      </c>
      <c r="F9" s="121">
        <v>10560</v>
      </c>
      <c r="G9" s="121">
        <v>0</v>
      </c>
      <c r="H9" s="121">
        <v>0</v>
      </c>
      <c r="I9" s="121">
        <v>25090</v>
      </c>
      <c r="J9" s="121">
        <v>247716</v>
      </c>
      <c r="K9" s="121">
        <v>0</v>
      </c>
      <c r="L9" s="121">
        <v>7390</v>
      </c>
      <c r="M9" s="121">
        <f>SUM(N9,+U9)</f>
        <v>6454</v>
      </c>
      <c r="N9" s="121">
        <f>SUM(O9:R9,T9)</f>
        <v>2566</v>
      </c>
      <c r="O9" s="121">
        <v>0</v>
      </c>
      <c r="P9" s="121">
        <v>0</v>
      </c>
      <c r="Q9" s="121">
        <v>0</v>
      </c>
      <c r="R9" s="121">
        <v>2566</v>
      </c>
      <c r="S9" s="121">
        <v>72935</v>
      </c>
      <c r="T9" s="121">
        <v>0</v>
      </c>
      <c r="U9" s="121">
        <v>3888</v>
      </c>
      <c r="V9" s="121">
        <f>+SUM(D9,M9)</f>
        <v>49494</v>
      </c>
      <c r="W9" s="121">
        <f>+SUM(E9,N9)</f>
        <v>38216</v>
      </c>
      <c r="X9" s="121">
        <f>+SUM(F9,O9)</f>
        <v>10560</v>
      </c>
      <c r="Y9" s="121">
        <f>+SUM(G9,P9)</f>
        <v>0</v>
      </c>
      <c r="Z9" s="121">
        <f>+SUM(H9,Q9)</f>
        <v>0</v>
      </c>
      <c r="AA9" s="121">
        <f>+SUM(I9,R9)</f>
        <v>27656</v>
      </c>
      <c r="AB9" s="121">
        <f>+SUM(J9,S9)</f>
        <v>320651</v>
      </c>
      <c r="AC9" s="121">
        <f>+SUM(K9,T9)</f>
        <v>0</v>
      </c>
      <c r="AD9" s="121">
        <f>+SUM(L9,U9)</f>
        <v>11278</v>
      </c>
      <c r="AE9" s="121">
        <f>SUM(AF9,+AK9)</f>
        <v>21120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21120</v>
      </c>
      <c r="AL9" s="122" t="s">
        <v>429</v>
      </c>
      <c r="AM9" s="121">
        <f>SUM(AN9,AS9,AW9,AX9,BD9)</f>
        <v>269636</v>
      </c>
      <c r="AN9" s="121">
        <f>SUM(AO9:AR9)</f>
        <v>72642</v>
      </c>
      <c r="AO9" s="121">
        <v>72642</v>
      </c>
      <c r="AP9" s="121">
        <v>0</v>
      </c>
      <c r="AQ9" s="121">
        <v>0</v>
      </c>
      <c r="AR9" s="121">
        <v>0</v>
      </c>
      <c r="AS9" s="121">
        <f>SUM(AT9:AV9)</f>
        <v>134800</v>
      </c>
      <c r="AT9" s="121">
        <v>0</v>
      </c>
      <c r="AU9" s="121">
        <v>106104</v>
      </c>
      <c r="AV9" s="121">
        <v>28696</v>
      </c>
      <c r="AW9" s="121">
        <v>0</v>
      </c>
      <c r="AX9" s="121">
        <f>SUM(AY9:BB9)</f>
        <v>62194</v>
      </c>
      <c r="AY9" s="121">
        <v>0</v>
      </c>
      <c r="AZ9" s="121">
        <v>62194</v>
      </c>
      <c r="BA9" s="121">
        <v>0</v>
      </c>
      <c r="BB9" s="121">
        <v>0</v>
      </c>
      <c r="BC9" s="122" t="s">
        <v>429</v>
      </c>
      <c r="BD9" s="121">
        <v>0</v>
      </c>
      <c r="BE9" s="121">
        <v>0</v>
      </c>
      <c r="BF9" s="121">
        <f>SUM(AE9,+AM9,+BE9)</f>
        <v>290756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429</v>
      </c>
      <c r="BO9" s="121">
        <f>SUM(BP9,BU9,BY9,BZ9,CF9)</f>
        <v>79389</v>
      </c>
      <c r="BP9" s="121">
        <f>SUM(BQ9:BT9)</f>
        <v>27023</v>
      </c>
      <c r="BQ9" s="121">
        <v>27023</v>
      </c>
      <c r="BR9" s="121">
        <v>0</v>
      </c>
      <c r="BS9" s="121">
        <v>0</v>
      </c>
      <c r="BT9" s="121">
        <v>0</v>
      </c>
      <c r="BU9" s="121">
        <f>SUM(BV9:BX9)</f>
        <v>27894</v>
      </c>
      <c r="BV9" s="121">
        <v>0</v>
      </c>
      <c r="BW9" s="121">
        <v>27894</v>
      </c>
      <c r="BX9" s="121">
        <v>0</v>
      </c>
      <c r="BY9" s="121">
        <v>0</v>
      </c>
      <c r="BZ9" s="121">
        <f>SUM(CA9:CD9)</f>
        <v>24472</v>
      </c>
      <c r="CA9" s="121">
        <v>0</v>
      </c>
      <c r="CB9" s="121">
        <v>24472</v>
      </c>
      <c r="CC9" s="121">
        <v>0</v>
      </c>
      <c r="CD9" s="121">
        <v>0</v>
      </c>
      <c r="CE9" s="122" t="s">
        <v>429</v>
      </c>
      <c r="CF9" s="121">
        <v>0</v>
      </c>
      <c r="CG9" s="121">
        <v>0</v>
      </c>
      <c r="CH9" s="121">
        <f>SUM(BG9,+BO9,+CG9)</f>
        <v>79389</v>
      </c>
      <c r="CI9" s="121">
        <f>SUM(AE9,+BG9)</f>
        <v>21120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21120</v>
      </c>
      <c r="CP9" s="122" t="s">
        <v>429</v>
      </c>
      <c r="CQ9" s="121">
        <f>SUM(AM9,+BO9)</f>
        <v>349025</v>
      </c>
      <c r="CR9" s="121">
        <f>SUM(AN9,+BP9)</f>
        <v>99665</v>
      </c>
      <c r="CS9" s="121">
        <f>SUM(AO9,+BQ9)</f>
        <v>99665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162694</v>
      </c>
      <c r="CX9" s="121">
        <f>SUM(AT9,+BV9)</f>
        <v>0</v>
      </c>
      <c r="CY9" s="121">
        <f>SUM(AU9,+BW9)</f>
        <v>133998</v>
      </c>
      <c r="CZ9" s="121">
        <f>SUM(AV9,+BX9)</f>
        <v>28696</v>
      </c>
      <c r="DA9" s="121">
        <f>SUM(AW9,+BY9)</f>
        <v>0</v>
      </c>
      <c r="DB9" s="121">
        <f>SUM(AX9,+BZ9)</f>
        <v>86666</v>
      </c>
      <c r="DC9" s="121">
        <f>SUM(AY9,+CA9)</f>
        <v>0</v>
      </c>
      <c r="DD9" s="121">
        <f>SUM(AZ9,+CB9)</f>
        <v>86666</v>
      </c>
      <c r="DE9" s="121">
        <f>SUM(BA9,+CC9)</f>
        <v>0</v>
      </c>
      <c r="DF9" s="121">
        <f>SUM(BB9,+CD9)</f>
        <v>0</v>
      </c>
      <c r="DG9" s="122" t="s">
        <v>429</v>
      </c>
      <c r="DH9" s="121">
        <f>SUM(BD9,+CF9)</f>
        <v>0</v>
      </c>
      <c r="DI9" s="121">
        <f>SUM(BE9,+CG9)</f>
        <v>0</v>
      </c>
      <c r="DJ9" s="121">
        <f>SUM(BF9,+CH9)</f>
        <v>370145</v>
      </c>
    </row>
    <row r="10" spans="1:114" s="136" customFormat="1" ht="13.5" customHeight="1" x14ac:dyDescent="0.15">
      <c r="A10" s="119" t="s">
        <v>52</v>
      </c>
      <c r="B10" s="120" t="s">
        <v>393</v>
      </c>
      <c r="C10" s="119" t="s">
        <v>394</v>
      </c>
      <c r="D10" s="121">
        <f>SUM(E10,+L10)</f>
        <v>73651</v>
      </c>
      <c r="E10" s="121">
        <f>SUM(F10:I10)+K10</f>
        <v>37871</v>
      </c>
      <c r="F10" s="121">
        <v>0</v>
      </c>
      <c r="G10" s="121">
        <v>0</v>
      </c>
      <c r="H10" s="121">
        <v>0</v>
      </c>
      <c r="I10" s="121">
        <v>31018</v>
      </c>
      <c r="J10" s="121">
        <v>417864</v>
      </c>
      <c r="K10" s="121">
        <v>6853</v>
      </c>
      <c r="L10" s="121">
        <v>35780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73651</v>
      </c>
      <c r="W10" s="121">
        <f>+SUM(E10,N10)</f>
        <v>37871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31018</v>
      </c>
      <c r="AB10" s="121">
        <f>+SUM(J10,S10)</f>
        <v>417864</v>
      </c>
      <c r="AC10" s="121">
        <f>+SUM(K10,T10)</f>
        <v>6853</v>
      </c>
      <c r="AD10" s="121">
        <f>+SUM(L10,U10)</f>
        <v>35780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429</v>
      </c>
      <c r="AM10" s="121">
        <f>SUM(AN10,AS10,AW10,AX10,BD10)</f>
        <v>425274</v>
      </c>
      <c r="AN10" s="121">
        <f>SUM(AO10:AR10)</f>
        <v>27508</v>
      </c>
      <c r="AO10" s="121">
        <v>27508</v>
      </c>
      <c r="AP10" s="121">
        <v>0</v>
      </c>
      <c r="AQ10" s="121">
        <v>0</v>
      </c>
      <c r="AR10" s="121">
        <v>0</v>
      </c>
      <c r="AS10" s="121">
        <f>SUM(AT10:AV10)</f>
        <v>169095</v>
      </c>
      <c r="AT10" s="121">
        <v>0</v>
      </c>
      <c r="AU10" s="121">
        <v>169095</v>
      </c>
      <c r="AV10" s="121">
        <v>0</v>
      </c>
      <c r="AW10" s="121">
        <v>0</v>
      </c>
      <c r="AX10" s="121">
        <f>SUM(AY10:BB10)</f>
        <v>227351</v>
      </c>
      <c r="AY10" s="121">
        <v>0</v>
      </c>
      <c r="AZ10" s="121">
        <v>152592</v>
      </c>
      <c r="BA10" s="121">
        <v>73323</v>
      </c>
      <c r="BB10" s="121">
        <v>1436</v>
      </c>
      <c r="BC10" s="122" t="s">
        <v>429</v>
      </c>
      <c r="BD10" s="121">
        <v>1320</v>
      </c>
      <c r="BE10" s="121">
        <v>66241</v>
      </c>
      <c r="BF10" s="121">
        <f>SUM(AE10,+AM10,+BE10)</f>
        <v>491515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429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429</v>
      </c>
      <c r="CQ10" s="121">
        <f>SUM(AM10,+BO10)</f>
        <v>425274</v>
      </c>
      <c r="CR10" s="121">
        <f>SUM(AN10,+BP10)</f>
        <v>27508</v>
      </c>
      <c r="CS10" s="121">
        <f>SUM(AO10,+BQ10)</f>
        <v>27508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169095</v>
      </c>
      <c r="CX10" s="121">
        <f>SUM(AT10,+BV10)</f>
        <v>0</v>
      </c>
      <c r="CY10" s="121">
        <f>SUM(AU10,+BW10)</f>
        <v>169095</v>
      </c>
      <c r="CZ10" s="121">
        <f>SUM(AV10,+BX10)</f>
        <v>0</v>
      </c>
      <c r="DA10" s="121">
        <f>SUM(AW10,+BY10)</f>
        <v>0</v>
      </c>
      <c r="DB10" s="121">
        <f>SUM(AX10,+BZ10)</f>
        <v>227351</v>
      </c>
      <c r="DC10" s="121">
        <f>SUM(AY10,+CA10)</f>
        <v>0</v>
      </c>
      <c r="DD10" s="121">
        <f>SUM(AZ10,+CB10)</f>
        <v>152592</v>
      </c>
      <c r="DE10" s="121">
        <f>SUM(BA10,+CC10)</f>
        <v>73323</v>
      </c>
      <c r="DF10" s="121">
        <f>SUM(BB10,+CD10)</f>
        <v>1436</v>
      </c>
      <c r="DG10" s="122" t="s">
        <v>429</v>
      </c>
      <c r="DH10" s="121">
        <f>SUM(BD10,+CF10)</f>
        <v>1320</v>
      </c>
      <c r="DI10" s="121">
        <f>SUM(BE10,+CG10)</f>
        <v>66241</v>
      </c>
      <c r="DJ10" s="121">
        <f>SUM(BF10,+CH10)</f>
        <v>491515</v>
      </c>
    </row>
    <row r="11" spans="1:114" s="136" customFormat="1" ht="13.5" customHeight="1" x14ac:dyDescent="0.15">
      <c r="A11" s="119" t="s">
        <v>52</v>
      </c>
      <c r="B11" s="120" t="s">
        <v>351</v>
      </c>
      <c r="C11" s="119" t="s">
        <v>352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131747</v>
      </c>
      <c r="N11" s="121">
        <f>SUM(O11:R11,T11)</f>
        <v>131747</v>
      </c>
      <c r="O11" s="121">
        <v>0</v>
      </c>
      <c r="P11" s="121">
        <v>0</v>
      </c>
      <c r="Q11" s="121">
        <v>0</v>
      </c>
      <c r="R11" s="121">
        <v>42348</v>
      </c>
      <c r="S11" s="121">
        <v>113285</v>
      </c>
      <c r="T11" s="121">
        <v>89399</v>
      </c>
      <c r="U11" s="121">
        <v>0</v>
      </c>
      <c r="V11" s="121">
        <f>+SUM(D11,M11)</f>
        <v>131747</v>
      </c>
      <c r="W11" s="121">
        <f>+SUM(E11,N11)</f>
        <v>131747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42348</v>
      </c>
      <c r="AB11" s="121">
        <f>+SUM(J11,S11)</f>
        <v>113285</v>
      </c>
      <c r="AC11" s="121">
        <f>+SUM(K11,T11)</f>
        <v>89399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429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429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429</v>
      </c>
      <c r="BO11" s="121">
        <f>SUM(BP11,BU11,BY11,BZ11,CF11)</f>
        <v>136653</v>
      </c>
      <c r="BP11" s="121">
        <f>SUM(BQ11:BT11)</f>
        <v>25978</v>
      </c>
      <c r="BQ11" s="121">
        <v>25978</v>
      </c>
      <c r="BR11" s="121">
        <v>0</v>
      </c>
      <c r="BS11" s="121">
        <v>0</v>
      </c>
      <c r="BT11" s="121">
        <v>0</v>
      </c>
      <c r="BU11" s="121">
        <f>SUM(BV11:BX11)</f>
        <v>45548</v>
      </c>
      <c r="BV11" s="121">
        <v>0</v>
      </c>
      <c r="BW11" s="121">
        <v>45548</v>
      </c>
      <c r="BX11" s="121">
        <v>0</v>
      </c>
      <c r="BY11" s="121">
        <v>0</v>
      </c>
      <c r="BZ11" s="121">
        <f>SUM(CA11:CD11)</f>
        <v>65127</v>
      </c>
      <c r="CA11" s="121">
        <v>0</v>
      </c>
      <c r="CB11" s="121">
        <v>64263</v>
      </c>
      <c r="CC11" s="121">
        <v>864</v>
      </c>
      <c r="CD11" s="121">
        <v>0</v>
      </c>
      <c r="CE11" s="122" t="s">
        <v>429</v>
      </c>
      <c r="CF11" s="121">
        <v>0</v>
      </c>
      <c r="CG11" s="121">
        <v>108379</v>
      </c>
      <c r="CH11" s="121">
        <f>SUM(BG11,+BO11,+CG11)</f>
        <v>245032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429</v>
      </c>
      <c r="CQ11" s="121">
        <f>SUM(AM11,+BO11)</f>
        <v>136653</v>
      </c>
      <c r="CR11" s="121">
        <f>SUM(AN11,+BP11)</f>
        <v>25978</v>
      </c>
      <c r="CS11" s="121">
        <f>SUM(AO11,+BQ11)</f>
        <v>25978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45548</v>
      </c>
      <c r="CX11" s="121">
        <f>SUM(AT11,+BV11)</f>
        <v>0</v>
      </c>
      <c r="CY11" s="121">
        <f>SUM(AU11,+BW11)</f>
        <v>45548</v>
      </c>
      <c r="CZ11" s="121">
        <f>SUM(AV11,+BX11)</f>
        <v>0</v>
      </c>
      <c r="DA11" s="121">
        <f>SUM(AW11,+BY11)</f>
        <v>0</v>
      </c>
      <c r="DB11" s="121">
        <f>SUM(AX11,+BZ11)</f>
        <v>65127</v>
      </c>
      <c r="DC11" s="121">
        <f>SUM(AY11,+CA11)</f>
        <v>0</v>
      </c>
      <c r="DD11" s="121">
        <f>SUM(AZ11,+CB11)</f>
        <v>64263</v>
      </c>
      <c r="DE11" s="121">
        <f>SUM(BA11,+CC11)</f>
        <v>864</v>
      </c>
      <c r="DF11" s="121">
        <f>SUM(BB11,+CD11)</f>
        <v>0</v>
      </c>
      <c r="DG11" s="122" t="s">
        <v>429</v>
      </c>
      <c r="DH11" s="121">
        <f>SUM(BD11,+CF11)</f>
        <v>0</v>
      </c>
      <c r="DI11" s="121">
        <f>SUM(BE11,+CG11)</f>
        <v>108379</v>
      </c>
      <c r="DJ11" s="121">
        <f>SUM(BF11,+CH11)</f>
        <v>245032</v>
      </c>
    </row>
    <row r="12" spans="1:114" s="136" customFormat="1" ht="13.5" customHeight="1" x14ac:dyDescent="0.15">
      <c r="A12" s="119" t="s">
        <v>52</v>
      </c>
      <c r="B12" s="120" t="s">
        <v>377</v>
      </c>
      <c r="C12" s="119" t="s">
        <v>378</v>
      </c>
      <c r="D12" s="121">
        <f>SUM(E12,+L12)</f>
        <v>38533</v>
      </c>
      <c r="E12" s="121">
        <f>SUM(F12:I12)+K12</f>
        <v>38533</v>
      </c>
      <c r="F12" s="121">
        <v>0</v>
      </c>
      <c r="G12" s="121">
        <v>0</v>
      </c>
      <c r="H12" s="121">
        <v>0</v>
      </c>
      <c r="I12" s="121">
        <v>0</v>
      </c>
      <c r="J12" s="121">
        <v>254991</v>
      </c>
      <c r="K12" s="121">
        <v>38533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38533</v>
      </c>
      <c r="W12" s="121">
        <f>+SUM(E12,N12)</f>
        <v>38533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254991</v>
      </c>
      <c r="AC12" s="121">
        <f>+SUM(K12,T12)</f>
        <v>38533</v>
      </c>
      <c r="AD12" s="121">
        <f>+SUM(L12,U12)</f>
        <v>0</v>
      </c>
      <c r="AE12" s="121">
        <f>SUM(AF12,+AK12)</f>
        <v>17608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17608</v>
      </c>
      <c r="AL12" s="122" t="s">
        <v>429</v>
      </c>
      <c r="AM12" s="121">
        <f>SUM(AN12,AS12,AW12,AX12,BD12)</f>
        <v>243802</v>
      </c>
      <c r="AN12" s="121">
        <f>SUM(AO12:AR12)</f>
        <v>51708</v>
      </c>
      <c r="AO12" s="121">
        <v>10151</v>
      </c>
      <c r="AP12" s="121">
        <v>0</v>
      </c>
      <c r="AQ12" s="121">
        <v>25363</v>
      </c>
      <c r="AR12" s="121">
        <v>16194</v>
      </c>
      <c r="AS12" s="121">
        <f>SUM(AT12:AV12)</f>
        <v>63040</v>
      </c>
      <c r="AT12" s="121">
        <v>0</v>
      </c>
      <c r="AU12" s="121">
        <v>63040</v>
      </c>
      <c r="AV12" s="121">
        <v>0</v>
      </c>
      <c r="AW12" s="121">
        <v>0</v>
      </c>
      <c r="AX12" s="121">
        <f>SUM(AY12:BB12)</f>
        <v>121233</v>
      </c>
      <c r="AY12" s="121">
        <v>0</v>
      </c>
      <c r="AZ12" s="121">
        <v>87450</v>
      </c>
      <c r="BA12" s="121">
        <v>31744</v>
      </c>
      <c r="BB12" s="121">
        <v>2039</v>
      </c>
      <c r="BC12" s="122" t="s">
        <v>429</v>
      </c>
      <c r="BD12" s="121">
        <v>7821</v>
      </c>
      <c r="BE12" s="121">
        <v>32114</v>
      </c>
      <c r="BF12" s="121">
        <f>SUM(AE12,+AM12,+BE12)</f>
        <v>293524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17608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17608</v>
      </c>
      <c r="CP12" s="122" t="s">
        <v>429</v>
      </c>
      <c r="CQ12" s="121">
        <f>SUM(AM12,+BO12)</f>
        <v>243802</v>
      </c>
      <c r="CR12" s="121">
        <f>SUM(AN12,+BP12)</f>
        <v>51708</v>
      </c>
      <c r="CS12" s="121">
        <f>SUM(AO12,+BQ12)</f>
        <v>10151</v>
      </c>
      <c r="CT12" s="121">
        <f>SUM(AP12,+BR12)</f>
        <v>0</v>
      </c>
      <c r="CU12" s="121">
        <f>SUM(AQ12,+BS12)</f>
        <v>25363</v>
      </c>
      <c r="CV12" s="121">
        <f>SUM(AR12,+BT12)</f>
        <v>16194</v>
      </c>
      <c r="CW12" s="121">
        <f>SUM(AS12,+BU12)</f>
        <v>63040</v>
      </c>
      <c r="CX12" s="121">
        <f>SUM(AT12,+BV12)</f>
        <v>0</v>
      </c>
      <c r="CY12" s="121">
        <f>SUM(AU12,+BW12)</f>
        <v>63040</v>
      </c>
      <c r="CZ12" s="121">
        <f>SUM(AV12,+BX12)</f>
        <v>0</v>
      </c>
      <c r="DA12" s="121">
        <f>SUM(AW12,+BY12)</f>
        <v>0</v>
      </c>
      <c r="DB12" s="121">
        <f>SUM(AX12,+BZ12)</f>
        <v>121233</v>
      </c>
      <c r="DC12" s="121">
        <f>SUM(AY12,+CA12)</f>
        <v>0</v>
      </c>
      <c r="DD12" s="121">
        <f>SUM(AZ12,+CB12)</f>
        <v>87450</v>
      </c>
      <c r="DE12" s="121">
        <f>SUM(BA12,+CC12)</f>
        <v>31744</v>
      </c>
      <c r="DF12" s="121">
        <f>SUM(BB12,+CD12)</f>
        <v>2039</v>
      </c>
      <c r="DG12" s="122" t="s">
        <v>429</v>
      </c>
      <c r="DH12" s="121">
        <f>SUM(BD12,+CF12)</f>
        <v>7821</v>
      </c>
      <c r="DI12" s="121">
        <f>SUM(BE12,+CG12)</f>
        <v>32114</v>
      </c>
      <c r="DJ12" s="121">
        <f>SUM(BF12,+CH12)</f>
        <v>293524</v>
      </c>
    </row>
    <row r="13" spans="1:114" s="136" customFormat="1" ht="13.5" customHeight="1" x14ac:dyDescent="0.15">
      <c r="A13" s="119" t="s">
        <v>52</v>
      </c>
      <c r="B13" s="120" t="s">
        <v>359</v>
      </c>
      <c r="C13" s="119" t="s">
        <v>360</v>
      </c>
      <c r="D13" s="121">
        <f>SUM(E13,+L13)</f>
        <v>8731</v>
      </c>
      <c r="E13" s="121">
        <f>SUM(F13:I13)+K13</f>
        <v>8731</v>
      </c>
      <c r="F13" s="121">
        <v>0</v>
      </c>
      <c r="G13" s="121">
        <v>0</v>
      </c>
      <c r="H13" s="121">
        <v>0</v>
      </c>
      <c r="I13" s="121">
        <v>0</v>
      </c>
      <c r="J13" s="121">
        <v>193668</v>
      </c>
      <c r="K13" s="121">
        <v>8731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8731</v>
      </c>
      <c r="W13" s="121">
        <f>+SUM(E13,N13)</f>
        <v>8731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193668</v>
      </c>
      <c r="AC13" s="121">
        <f>+SUM(K13,T13)</f>
        <v>8731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429</v>
      </c>
      <c r="AM13" s="121">
        <f>SUM(AN13,AS13,AW13,AX13,BD13)</f>
        <v>168733</v>
      </c>
      <c r="AN13" s="121">
        <f>SUM(AO13:AR13)</f>
        <v>70077</v>
      </c>
      <c r="AO13" s="121">
        <v>22530</v>
      </c>
      <c r="AP13" s="121">
        <v>0</v>
      </c>
      <c r="AQ13" s="121">
        <v>40648</v>
      </c>
      <c r="AR13" s="121">
        <v>6899</v>
      </c>
      <c r="AS13" s="121">
        <f>SUM(AT13:AV13)</f>
        <v>55036</v>
      </c>
      <c r="AT13" s="121">
        <v>9747</v>
      </c>
      <c r="AU13" s="121">
        <v>37057</v>
      </c>
      <c r="AV13" s="121">
        <v>8232</v>
      </c>
      <c r="AW13" s="121">
        <v>0</v>
      </c>
      <c r="AX13" s="121">
        <f>SUM(AY13:BB13)</f>
        <v>43620</v>
      </c>
      <c r="AY13" s="121">
        <v>18514</v>
      </c>
      <c r="AZ13" s="121">
        <v>23207</v>
      </c>
      <c r="BA13" s="121">
        <v>440</v>
      </c>
      <c r="BB13" s="121">
        <v>1459</v>
      </c>
      <c r="BC13" s="122" t="s">
        <v>429</v>
      </c>
      <c r="BD13" s="121">
        <v>0</v>
      </c>
      <c r="BE13" s="121">
        <v>33666</v>
      </c>
      <c r="BF13" s="121">
        <f>SUM(AE13,+AM13,+BE13)</f>
        <v>202399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429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429</v>
      </c>
      <c r="CQ13" s="121">
        <f>SUM(AM13,+BO13)</f>
        <v>168733</v>
      </c>
      <c r="CR13" s="121">
        <f>SUM(AN13,+BP13)</f>
        <v>70077</v>
      </c>
      <c r="CS13" s="121">
        <f>SUM(AO13,+BQ13)</f>
        <v>22530</v>
      </c>
      <c r="CT13" s="121">
        <f>SUM(AP13,+BR13)</f>
        <v>0</v>
      </c>
      <c r="CU13" s="121">
        <f>SUM(AQ13,+BS13)</f>
        <v>40648</v>
      </c>
      <c r="CV13" s="121">
        <f>SUM(AR13,+BT13)</f>
        <v>6899</v>
      </c>
      <c r="CW13" s="121">
        <f>SUM(AS13,+BU13)</f>
        <v>55036</v>
      </c>
      <c r="CX13" s="121">
        <f>SUM(AT13,+BV13)</f>
        <v>9747</v>
      </c>
      <c r="CY13" s="121">
        <f>SUM(AU13,+BW13)</f>
        <v>37057</v>
      </c>
      <c r="CZ13" s="121">
        <f>SUM(AV13,+BX13)</f>
        <v>8232</v>
      </c>
      <c r="DA13" s="121">
        <f>SUM(AW13,+BY13)</f>
        <v>0</v>
      </c>
      <c r="DB13" s="121">
        <f>SUM(AX13,+BZ13)</f>
        <v>43620</v>
      </c>
      <c r="DC13" s="121">
        <f>SUM(AY13,+CA13)</f>
        <v>18514</v>
      </c>
      <c r="DD13" s="121">
        <f>SUM(AZ13,+CB13)</f>
        <v>23207</v>
      </c>
      <c r="DE13" s="121">
        <f>SUM(BA13,+CC13)</f>
        <v>440</v>
      </c>
      <c r="DF13" s="121">
        <f>SUM(BB13,+CD13)</f>
        <v>1459</v>
      </c>
      <c r="DG13" s="122" t="s">
        <v>429</v>
      </c>
      <c r="DH13" s="121">
        <f>SUM(BD13,+CF13)</f>
        <v>0</v>
      </c>
      <c r="DI13" s="121">
        <f>SUM(BE13,+CG13)</f>
        <v>33666</v>
      </c>
      <c r="DJ13" s="121">
        <f>SUM(BF13,+CH13)</f>
        <v>202399</v>
      </c>
    </row>
    <row r="14" spans="1:114" s="136" customFormat="1" ht="13.5" customHeight="1" x14ac:dyDescent="0.15">
      <c r="A14" s="119" t="s">
        <v>52</v>
      </c>
      <c r="B14" s="120" t="s">
        <v>341</v>
      </c>
      <c r="C14" s="119" t="s">
        <v>342</v>
      </c>
      <c r="D14" s="121">
        <f>SUM(E14,+L14)</f>
        <v>719622</v>
      </c>
      <c r="E14" s="121">
        <f>SUM(F14:I14)+K14</f>
        <v>692747</v>
      </c>
      <c r="F14" s="121">
        <v>135142</v>
      </c>
      <c r="G14" s="121">
        <v>0</v>
      </c>
      <c r="H14" s="121">
        <v>113300</v>
      </c>
      <c r="I14" s="121">
        <v>215813</v>
      </c>
      <c r="J14" s="121">
        <v>1228956</v>
      </c>
      <c r="K14" s="121">
        <v>228492</v>
      </c>
      <c r="L14" s="121">
        <v>26875</v>
      </c>
      <c r="M14" s="121">
        <f>SUM(N14,+U14)</f>
        <v>66645</v>
      </c>
      <c r="N14" s="121">
        <f>SUM(O14:R14,T14)</f>
        <v>66645</v>
      </c>
      <c r="O14" s="121">
        <v>0</v>
      </c>
      <c r="P14" s="121">
        <v>0</v>
      </c>
      <c r="Q14" s="121">
        <v>0</v>
      </c>
      <c r="R14" s="121">
        <v>57035</v>
      </c>
      <c r="S14" s="121">
        <v>246035</v>
      </c>
      <c r="T14" s="121">
        <v>9610</v>
      </c>
      <c r="U14" s="121">
        <v>0</v>
      </c>
      <c r="V14" s="121">
        <f>+SUM(D14,M14)</f>
        <v>786267</v>
      </c>
      <c r="W14" s="121">
        <f>+SUM(E14,N14)</f>
        <v>759392</v>
      </c>
      <c r="X14" s="121">
        <f>+SUM(F14,O14)</f>
        <v>135142</v>
      </c>
      <c r="Y14" s="121">
        <f>+SUM(G14,P14)</f>
        <v>0</v>
      </c>
      <c r="Z14" s="121">
        <f>+SUM(H14,Q14)</f>
        <v>113300</v>
      </c>
      <c r="AA14" s="121">
        <f>+SUM(I14,R14)</f>
        <v>272848</v>
      </c>
      <c r="AB14" s="121">
        <f>+SUM(J14,S14)</f>
        <v>1474991</v>
      </c>
      <c r="AC14" s="121">
        <f>+SUM(K14,T14)</f>
        <v>238102</v>
      </c>
      <c r="AD14" s="121">
        <f>+SUM(L14,U14)</f>
        <v>26875</v>
      </c>
      <c r="AE14" s="121">
        <f>SUM(AF14,+AK14)</f>
        <v>318501</v>
      </c>
      <c r="AF14" s="121">
        <f>SUM(AG14:AJ14)</f>
        <v>308832</v>
      </c>
      <c r="AG14" s="121">
        <v>0</v>
      </c>
      <c r="AH14" s="121">
        <v>65230</v>
      </c>
      <c r="AI14" s="121">
        <v>228512</v>
      </c>
      <c r="AJ14" s="121">
        <v>15090</v>
      </c>
      <c r="AK14" s="121">
        <v>9669</v>
      </c>
      <c r="AL14" s="122" t="s">
        <v>429</v>
      </c>
      <c r="AM14" s="121">
        <f>SUM(AN14,AS14,AW14,AX14,BD14)</f>
        <v>1542066</v>
      </c>
      <c r="AN14" s="121">
        <f>SUM(AO14:AR14)</f>
        <v>72341</v>
      </c>
      <c r="AO14" s="121">
        <v>45092</v>
      </c>
      <c r="AP14" s="121">
        <v>0</v>
      </c>
      <c r="AQ14" s="121">
        <v>27249</v>
      </c>
      <c r="AR14" s="121">
        <v>0</v>
      </c>
      <c r="AS14" s="121">
        <f>SUM(AT14:AV14)</f>
        <v>840798</v>
      </c>
      <c r="AT14" s="121">
        <v>0</v>
      </c>
      <c r="AU14" s="121">
        <v>744855</v>
      </c>
      <c r="AV14" s="121">
        <v>95943</v>
      </c>
      <c r="AW14" s="121">
        <v>0</v>
      </c>
      <c r="AX14" s="121">
        <f>SUM(AY14:BB14)</f>
        <v>628927</v>
      </c>
      <c r="AY14" s="121">
        <v>0</v>
      </c>
      <c r="AZ14" s="121">
        <v>574367</v>
      </c>
      <c r="BA14" s="121">
        <v>54560</v>
      </c>
      <c r="BB14" s="121">
        <v>0</v>
      </c>
      <c r="BC14" s="122" t="s">
        <v>429</v>
      </c>
      <c r="BD14" s="121">
        <v>0</v>
      </c>
      <c r="BE14" s="121">
        <v>88011</v>
      </c>
      <c r="BF14" s="121">
        <f>SUM(AE14,+AM14,+BE14)</f>
        <v>1948578</v>
      </c>
      <c r="BG14" s="121">
        <f>SUM(BH14,+BM14)</f>
        <v>2184</v>
      </c>
      <c r="BH14" s="121">
        <f>SUM(BI14:BL14)</f>
        <v>2184</v>
      </c>
      <c r="BI14" s="121">
        <v>0</v>
      </c>
      <c r="BJ14" s="121">
        <v>2184</v>
      </c>
      <c r="BK14" s="121">
        <v>0</v>
      </c>
      <c r="BL14" s="121">
        <v>0</v>
      </c>
      <c r="BM14" s="121">
        <v>0</v>
      </c>
      <c r="BN14" s="122" t="s">
        <v>429</v>
      </c>
      <c r="BO14" s="121">
        <f>SUM(BP14,BU14,BY14,BZ14,CF14)</f>
        <v>300026</v>
      </c>
      <c r="BP14" s="121">
        <f>SUM(BQ14:BT14)</f>
        <v>20450</v>
      </c>
      <c r="BQ14" s="121">
        <v>12179</v>
      </c>
      <c r="BR14" s="121">
        <v>0</v>
      </c>
      <c r="BS14" s="121">
        <v>8271</v>
      </c>
      <c r="BT14" s="121">
        <v>0</v>
      </c>
      <c r="BU14" s="121">
        <f>SUM(BV14:BX14)</f>
        <v>149141</v>
      </c>
      <c r="BV14" s="121">
        <v>0</v>
      </c>
      <c r="BW14" s="121">
        <v>149141</v>
      </c>
      <c r="BX14" s="121">
        <v>0</v>
      </c>
      <c r="BY14" s="121">
        <v>0</v>
      </c>
      <c r="BZ14" s="121">
        <f>SUM(CA14:CD14)</f>
        <v>130435</v>
      </c>
      <c r="CA14" s="121">
        <v>0</v>
      </c>
      <c r="CB14" s="121">
        <v>130435</v>
      </c>
      <c r="CC14" s="121">
        <v>0</v>
      </c>
      <c r="CD14" s="121">
        <v>0</v>
      </c>
      <c r="CE14" s="122" t="s">
        <v>429</v>
      </c>
      <c r="CF14" s="121">
        <v>0</v>
      </c>
      <c r="CG14" s="121">
        <v>10470</v>
      </c>
      <c r="CH14" s="121">
        <f>SUM(BG14,+BO14,+CG14)</f>
        <v>312680</v>
      </c>
      <c r="CI14" s="121">
        <f>SUM(AE14,+BG14)</f>
        <v>320685</v>
      </c>
      <c r="CJ14" s="121">
        <f>SUM(AF14,+BH14)</f>
        <v>311016</v>
      </c>
      <c r="CK14" s="121">
        <f>SUM(AG14,+BI14)</f>
        <v>0</v>
      </c>
      <c r="CL14" s="121">
        <f>SUM(AH14,+BJ14)</f>
        <v>67414</v>
      </c>
      <c r="CM14" s="121">
        <f>SUM(AI14,+BK14)</f>
        <v>228512</v>
      </c>
      <c r="CN14" s="121">
        <f>SUM(AJ14,+BL14)</f>
        <v>15090</v>
      </c>
      <c r="CO14" s="121">
        <f>SUM(AK14,+BM14)</f>
        <v>9669</v>
      </c>
      <c r="CP14" s="122" t="s">
        <v>429</v>
      </c>
      <c r="CQ14" s="121">
        <f>SUM(AM14,+BO14)</f>
        <v>1842092</v>
      </c>
      <c r="CR14" s="121">
        <f>SUM(AN14,+BP14)</f>
        <v>92791</v>
      </c>
      <c r="CS14" s="121">
        <f>SUM(AO14,+BQ14)</f>
        <v>57271</v>
      </c>
      <c r="CT14" s="121">
        <f>SUM(AP14,+BR14)</f>
        <v>0</v>
      </c>
      <c r="CU14" s="121">
        <f>SUM(AQ14,+BS14)</f>
        <v>35520</v>
      </c>
      <c r="CV14" s="121">
        <f>SUM(AR14,+BT14)</f>
        <v>0</v>
      </c>
      <c r="CW14" s="121">
        <f>SUM(AS14,+BU14)</f>
        <v>989939</v>
      </c>
      <c r="CX14" s="121">
        <f>SUM(AT14,+BV14)</f>
        <v>0</v>
      </c>
      <c r="CY14" s="121">
        <f>SUM(AU14,+BW14)</f>
        <v>893996</v>
      </c>
      <c r="CZ14" s="121">
        <f>SUM(AV14,+BX14)</f>
        <v>95943</v>
      </c>
      <c r="DA14" s="121">
        <f>SUM(AW14,+BY14)</f>
        <v>0</v>
      </c>
      <c r="DB14" s="121">
        <f>SUM(AX14,+BZ14)</f>
        <v>759362</v>
      </c>
      <c r="DC14" s="121">
        <f>SUM(AY14,+CA14)</f>
        <v>0</v>
      </c>
      <c r="DD14" s="121">
        <f>SUM(AZ14,+CB14)</f>
        <v>704802</v>
      </c>
      <c r="DE14" s="121">
        <f>SUM(BA14,+CC14)</f>
        <v>54560</v>
      </c>
      <c r="DF14" s="121">
        <f>SUM(BB14,+CD14)</f>
        <v>0</v>
      </c>
      <c r="DG14" s="122" t="s">
        <v>429</v>
      </c>
      <c r="DH14" s="121">
        <f>SUM(BD14,+CF14)</f>
        <v>0</v>
      </c>
      <c r="DI14" s="121">
        <f>SUM(BE14,+CG14)</f>
        <v>98481</v>
      </c>
      <c r="DJ14" s="121">
        <f>SUM(BF14,+CH14)</f>
        <v>2261258</v>
      </c>
    </row>
    <row r="15" spans="1:114" s="136" customFormat="1" ht="13.5" customHeight="1" x14ac:dyDescent="0.15">
      <c r="A15" s="119" t="s">
        <v>52</v>
      </c>
      <c r="B15" s="120" t="s">
        <v>385</v>
      </c>
      <c r="C15" s="119" t="s">
        <v>386</v>
      </c>
      <c r="D15" s="121">
        <f>SUM(E15,+L15)</f>
        <v>20366</v>
      </c>
      <c r="E15" s="121">
        <f>SUM(F15:I15)+K15</f>
        <v>7662</v>
      </c>
      <c r="F15" s="121">
        <v>0</v>
      </c>
      <c r="G15" s="121">
        <v>0</v>
      </c>
      <c r="H15" s="121">
        <v>0</v>
      </c>
      <c r="I15" s="121">
        <v>7662</v>
      </c>
      <c r="J15" s="121">
        <v>392208</v>
      </c>
      <c r="K15" s="121">
        <v>0</v>
      </c>
      <c r="L15" s="121">
        <v>12704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20366</v>
      </c>
      <c r="W15" s="121">
        <f>+SUM(E15,N15)</f>
        <v>7662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7662</v>
      </c>
      <c r="AB15" s="121">
        <f>+SUM(J15,S15)</f>
        <v>392208</v>
      </c>
      <c r="AC15" s="121">
        <f>+SUM(K15,T15)</f>
        <v>0</v>
      </c>
      <c r="AD15" s="121">
        <f>+SUM(L15,U15)</f>
        <v>12704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429</v>
      </c>
      <c r="AM15" s="121">
        <f>SUM(AN15,AS15,AW15,AX15,BD15)</f>
        <v>412574</v>
      </c>
      <c r="AN15" s="121">
        <f>SUM(AO15:AR15)</f>
        <v>90390</v>
      </c>
      <c r="AO15" s="121">
        <v>39454</v>
      </c>
      <c r="AP15" s="121">
        <v>0</v>
      </c>
      <c r="AQ15" s="121">
        <v>50936</v>
      </c>
      <c r="AR15" s="121">
        <v>0</v>
      </c>
      <c r="AS15" s="121">
        <f>SUM(AT15:AV15)</f>
        <v>193574</v>
      </c>
      <c r="AT15" s="121">
        <v>0</v>
      </c>
      <c r="AU15" s="121">
        <v>179708</v>
      </c>
      <c r="AV15" s="121">
        <v>13866</v>
      </c>
      <c r="AW15" s="121">
        <v>0</v>
      </c>
      <c r="AX15" s="121">
        <f>SUM(AY15:BB15)</f>
        <v>128610</v>
      </c>
      <c r="AY15" s="121">
        <v>0</v>
      </c>
      <c r="AZ15" s="121">
        <v>119084</v>
      </c>
      <c r="BA15" s="121">
        <v>9526</v>
      </c>
      <c r="BB15" s="121">
        <v>0</v>
      </c>
      <c r="BC15" s="122" t="s">
        <v>429</v>
      </c>
      <c r="BD15" s="121">
        <v>0</v>
      </c>
      <c r="BE15" s="121">
        <v>0</v>
      </c>
      <c r="BF15" s="121">
        <f>SUM(AE15,+AM15,+BE15)</f>
        <v>412574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429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429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429</v>
      </c>
      <c r="CQ15" s="121">
        <f>SUM(AM15,+BO15)</f>
        <v>412574</v>
      </c>
      <c r="CR15" s="121">
        <f>SUM(AN15,+BP15)</f>
        <v>90390</v>
      </c>
      <c r="CS15" s="121">
        <f>SUM(AO15,+BQ15)</f>
        <v>39454</v>
      </c>
      <c r="CT15" s="121">
        <f>SUM(AP15,+BR15)</f>
        <v>0</v>
      </c>
      <c r="CU15" s="121">
        <f>SUM(AQ15,+BS15)</f>
        <v>50936</v>
      </c>
      <c r="CV15" s="121">
        <f>SUM(AR15,+BT15)</f>
        <v>0</v>
      </c>
      <c r="CW15" s="121">
        <f>SUM(AS15,+BU15)</f>
        <v>193574</v>
      </c>
      <c r="CX15" s="121">
        <f>SUM(AT15,+BV15)</f>
        <v>0</v>
      </c>
      <c r="CY15" s="121">
        <f>SUM(AU15,+BW15)</f>
        <v>179708</v>
      </c>
      <c r="CZ15" s="121">
        <f>SUM(AV15,+BX15)</f>
        <v>13866</v>
      </c>
      <c r="DA15" s="121">
        <f>SUM(AW15,+BY15)</f>
        <v>0</v>
      </c>
      <c r="DB15" s="121">
        <f>SUM(AX15,+BZ15)</f>
        <v>128610</v>
      </c>
      <c r="DC15" s="121">
        <f>SUM(AY15,+CA15)</f>
        <v>0</v>
      </c>
      <c r="DD15" s="121">
        <f>SUM(AZ15,+CB15)</f>
        <v>119084</v>
      </c>
      <c r="DE15" s="121">
        <f>SUM(BA15,+CC15)</f>
        <v>9526</v>
      </c>
      <c r="DF15" s="121">
        <f>SUM(BB15,+CD15)</f>
        <v>0</v>
      </c>
      <c r="DG15" s="122" t="s">
        <v>429</v>
      </c>
      <c r="DH15" s="121">
        <f>SUM(BD15,+CF15)</f>
        <v>0</v>
      </c>
      <c r="DI15" s="121">
        <f>SUM(BE15,+CG15)</f>
        <v>0</v>
      </c>
      <c r="DJ15" s="121">
        <f>SUM(BF15,+CH15)</f>
        <v>412574</v>
      </c>
    </row>
    <row r="16" spans="1:114" s="136" customFormat="1" ht="13.5" customHeight="1" x14ac:dyDescent="0.15">
      <c r="A16" s="119" t="s">
        <v>52</v>
      </c>
      <c r="B16" s="120" t="s">
        <v>349</v>
      </c>
      <c r="C16" s="119" t="s">
        <v>374</v>
      </c>
      <c r="D16" s="121">
        <f>SUM(E16,+L16)</f>
        <v>107133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1394877</v>
      </c>
      <c r="K16" s="121">
        <v>0</v>
      </c>
      <c r="L16" s="121">
        <v>107133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107133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1394877</v>
      </c>
      <c r="AC16" s="121">
        <f>+SUM(K16,T16)</f>
        <v>0</v>
      </c>
      <c r="AD16" s="121">
        <f>+SUM(L16,U16)</f>
        <v>107133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429</v>
      </c>
      <c r="AM16" s="121">
        <f>SUM(AN16,AS16,AW16,AX16,BD16)</f>
        <v>1502010</v>
      </c>
      <c r="AN16" s="121">
        <f>SUM(AO16:AR16)</f>
        <v>64760</v>
      </c>
      <c r="AO16" s="121">
        <v>64760</v>
      </c>
      <c r="AP16" s="121">
        <v>0</v>
      </c>
      <c r="AQ16" s="121">
        <v>0</v>
      </c>
      <c r="AR16" s="121">
        <v>0</v>
      </c>
      <c r="AS16" s="121">
        <f>SUM(AT16:AV16)</f>
        <v>852461</v>
      </c>
      <c r="AT16" s="121">
        <v>0</v>
      </c>
      <c r="AU16" s="121">
        <v>852461</v>
      </c>
      <c r="AV16" s="121">
        <v>0</v>
      </c>
      <c r="AW16" s="121">
        <v>0</v>
      </c>
      <c r="AX16" s="121">
        <f>SUM(AY16:BB16)</f>
        <v>584789</v>
      </c>
      <c r="AY16" s="121">
        <v>0</v>
      </c>
      <c r="AZ16" s="121">
        <v>584789</v>
      </c>
      <c r="BA16" s="121">
        <v>0</v>
      </c>
      <c r="BB16" s="121">
        <v>0</v>
      </c>
      <c r="BC16" s="122" t="s">
        <v>429</v>
      </c>
      <c r="BD16" s="121">
        <v>0</v>
      </c>
      <c r="BE16" s="121">
        <v>0</v>
      </c>
      <c r="BF16" s="121">
        <f>SUM(AE16,+AM16,+BE16)</f>
        <v>1502010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429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429</v>
      </c>
      <c r="CQ16" s="121">
        <f>SUM(AM16,+BO16)</f>
        <v>1502010</v>
      </c>
      <c r="CR16" s="121">
        <f>SUM(AN16,+BP16)</f>
        <v>64760</v>
      </c>
      <c r="CS16" s="121">
        <f>SUM(AO16,+BQ16)</f>
        <v>64760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852461</v>
      </c>
      <c r="CX16" s="121">
        <f>SUM(AT16,+BV16)</f>
        <v>0</v>
      </c>
      <c r="CY16" s="121">
        <f>SUM(AU16,+BW16)</f>
        <v>852461</v>
      </c>
      <c r="CZ16" s="121">
        <f>SUM(AV16,+BX16)</f>
        <v>0</v>
      </c>
      <c r="DA16" s="121">
        <f>SUM(AW16,+BY16)</f>
        <v>0</v>
      </c>
      <c r="DB16" s="121">
        <f>SUM(AX16,+BZ16)</f>
        <v>584789</v>
      </c>
      <c r="DC16" s="121">
        <f>SUM(AY16,+CA16)</f>
        <v>0</v>
      </c>
      <c r="DD16" s="121">
        <f>SUM(AZ16,+CB16)</f>
        <v>584789</v>
      </c>
      <c r="DE16" s="121">
        <f>SUM(BA16,+CC16)</f>
        <v>0</v>
      </c>
      <c r="DF16" s="121">
        <f>SUM(BB16,+CD16)</f>
        <v>0</v>
      </c>
      <c r="DG16" s="122" t="s">
        <v>429</v>
      </c>
      <c r="DH16" s="121">
        <f>SUM(BD16,+CF16)</f>
        <v>0</v>
      </c>
      <c r="DI16" s="121">
        <f>SUM(BE16,+CG16)</f>
        <v>0</v>
      </c>
      <c r="DJ16" s="121">
        <f>SUM(BF16,+CH16)</f>
        <v>1502010</v>
      </c>
    </row>
    <row r="17" spans="1:114" s="136" customFormat="1" ht="13.5" customHeight="1" x14ac:dyDescent="0.15">
      <c r="A17" s="119" t="s">
        <v>52</v>
      </c>
      <c r="B17" s="120" t="s">
        <v>327</v>
      </c>
      <c r="C17" s="119" t="s">
        <v>328</v>
      </c>
      <c r="D17" s="121">
        <f>SUM(E17,+L17)</f>
        <v>1929739</v>
      </c>
      <c r="E17" s="121">
        <f>SUM(F17:I17)+K17</f>
        <v>575155</v>
      </c>
      <c r="F17" s="121">
        <v>48487</v>
      </c>
      <c r="G17" s="121">
        <v>0</v>
      </c>
      <c r="H17" s="121">
        <v>43500</v>
      </c>
      <c r="I17" s="121">
        <v>466547</v>
      </c>
      <c r="J17" s="121">
        <v>821650</v>
      </c>
      <c r="K17" s="121">
        <v>16621</v>
      </c>
      <c r="L17" s="121">
        <v>1354584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1929739</v>
      </c>
      <c r="W17" s="121">
        <f>+SUM(E17,N17)</f>
        <v>575155</v>
      </c>
      <c r="X17" s="121">
        <f>+SUM(F17,O17)</f>
        <v>48487</v>
      </c>
      <c r="Y17" s="121">
        <f>+SUM(G17,P17)</f>
        <v>0</v>
      </c>
      <c r="Z17" s="121">
        <f>+SUM(H17,Q17)</f>
        <v>43500</v>
      </c>
      <c r="AA17" s="121">
        <f>+SUM(I17,R17)</f>
        <v>466547</v>
      </c>
      <c r="AB17" s="121">
        <f>+SUM(J17,S17)</f>
        <v>821650</v>
      </c>
      <c r="AC17" s="121">
        <f>+SUM(K17,T17)</f>
        <v>16621</v>
      </c>
      <c r="AD17" s="121">
        <f>+SUM(L17,U17)</f>
        <v>1354584</v>
      </c>
      <c r="AE17" s="121">
        <f>SUM(AF17,+AK17)</f>
        <v>97254</v>
      </c>
      <c r="AF17" s="121">
        <f>SUM(AG17:AJ17)</f>
        <v>97254</v>
      </c>
      <c r="AG17" s="121">
        <v>0</v>
      </c>
      <c r="AH17" s="121">
        <v>97254</v>
      </c>
      <c r="AI17" s="121">
        <v>0</v>
      </c>
      <c r="AJ17" s="121">
        <v>0</v>
      </c>
      <c r="AK17" s="121">
        <v>0</v>
      </c>
      <c r="AL17" s="122" t="s">
        <v>429</v>
      </c>
      <c r="AM17" s="121">
        <f>SUM(AN17,AS17,AW17,AX17,BD17)</f>
        <v>1896578</v>
      </c>
      <c r="AN17" s="121">
        <f>SUM(AO17:AR17)</f>
        <v>235928</v>
      </c>
      <c r="AO17" s="121">
        <v>140480</v>
      </c>
      <c r="AP17" s="121">
        <v>0</v>
      </c>
      <c r="AQ17" s="121">
        <v>95448</v>
      </c>
      <c r="AR17" s="121">
        <v>0</v>
      </c>
      <c r="AS17" s="121">
        <f>SUM(AT17:AV17)</f>
        <v>1646948</v>
      </c>
      <c r="AT17" s="121">
        <v>0</v>
      </c>
      <c r="AU17" s="121">
        <v>1608439</v>
      </c>
      <c r="AV17" s="121">
        <v>38509</v>
      </c>
      <c r="AW17" s="121">
        <v>0</v>
      </c>
      <c r="AX17" s="121">
        <f>SUM(AY17:BB17)</f>
        <v>13702</v>
      </c>
      <c r="AY17" s="121">
        <v>0</v>
      </c>
      <c r="AZ17" s="121">
        <v>13702</v>
      </c>
      <c r="BA17" s="121">
        <v>0</v>
      </c>
      <c r="BB17" s="121">
        <v>0</v>
      </c>
      <c r="BC17" s="122" t="s">
        <v>429</v>
      </c>
      <c r="BD17" s="121">
        <v>0</v>
      </c>
      <c r="BE17" s="121">
        <v>757557</v>
      </c>
      <c r="BF17" s="121">
        <f>SUM(AE17,+AM17,+BE17)</f>
        <v>2751389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429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429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97254</v>
      </c>
      <c r="CJ17" s="121">
        <f>SUM(AF17,+BH17)</f>
        <v>97254</v>
      </c>
      <c r="CK17" s="121">
        <f>SUM(AG17,+BI17)</f>
        <v>0</v>
      </c>
      <c r="CL17" s="121">
        <f>SUM(AH17,+BJ17)</f>
        <v>97254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429</v>
      </c>
      <c r="CQ17" s="121">
        <f>SUM(AM17,+BO17)</f>
        <v>1896578</v>
      </c>
      <c r="CR17" s="121">
        <f>SUM(AN17,+BP17)</f>
        <v>235928</v>
      </c>
      <c r="CS17" s="121">
        <f>SUM(AO17,+BQ17)</f>
        <v>140480</v>
      </c>
      <c r="CT17" s="121">
        <f>SUM(AP17,+BR17)</f>
        <v>0</v>
      </c>
      <c r="CU17" s="121">
        <f>SUM(AQ17,+BS17)</f>
        <v>95448</v>
      </c>
      <c r="CV17" s="121">
        <f>SUM(AR17,+BT17)</f>
        <v>0</v>
      </c>
      <c r="CW17" s="121">
        <f>SUM(AS17,+BU17)</f>
        <v>1646948</v>
      </c>
      <c r="CX17" s="121">
        <f>SUM(AT17,+BV17)</f>
        <v>0</v>
      </c>
      <c r="CY17" s="121">
        <f>SUM(AU17,+BW17)</f>
        <v>1608439</v>
      </c>
      <c r="CZ17" s="121">
        <f>SUM(AV17,+BX17)</f>
        <v>38509</v>
      </c>
      <c r="DA17" s="121">
        <f>SUM(AW17,+BY17)</f>
        <v>0</v>
      </c>
      <c r="DB17" s="121">
        <f>SUM(AX17,+BZ17)</f>
        <v>13702</v>
      </c>
      <c r="DC17" s="121">
        <f>SUM(AY17,+CA17)</f>
        <v>0</v>
      </c>
      <c r="DD17" s="121">
        <f>SUM(AZ17,+CB17)</f>
        <v>13702</v>
      </c>
      <c r="DE17" s="121">
        <f>SUM(BA17,+CC17)</f>
        <v>0</v>
      </c>
      <c r="DF17" s="121">
        <f>SUM(BB17,+CD17)</f>
        <v>0</v>
      </c>
      <c r="DG17" s="122" t="s">
        <v>429</v>
      </c>
      <c r="DH17" s="121">
        <f>SUM(BD17,+CF17)</f>
        <v>0</v>
      </c>
      <c r="DI17" s="121">
        <f>SUM(BE17,+CG17)</f>
        <v>757557</v>
      </c>
      <c r="DJ17" s="121">
        <f>SUM(BF17,+CH17)</f>
        <v>2751389</v>
      </c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7">
    <sortCondition ref="A8:A17"/>
    <sortCondition ref="B8:B17"/>
    <sortCondition ref="C8:C1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33</v>
      </c>
      <c r="D7" s="140">
        <f>SUM(E7,+L7)</f>
        <v>21458946</v>
      </c>
      <c r="E7" s="140">
        <f>+SUM(F7:I7,K7)</f>
        <v>5942672</v>
      </c>
      <c r="F7" s="140">
        <f t="shared" ref="F7:L7" si="0">SUM(F$8:F$257)</f>
        <v>1626062</v>
      </c>
      <c r="G7" s="140">
        <f t="shared" si="0"/>
        <v>36741</v>
      </c>
      <c r="H7" s="140">
        <f t="shared" si="0"/>
        <v>452130</v>
      </c>
      <c r="I7" s="140">
        <f t="shared" si="0"/>
        <v>3359906</v>
      </c>
      <c r="J7" s="140">
        <f t="shared" si="0"/>
        <v>6418507</v>
      </c>
      <c r="K7" s="140">
        <f t="shared" si="0"/>
        <v>467833</v>
      </c>
      <c r="L7" s="140">
        <f t="shared" si="0"/>
        <v>15516274</v>
      </c>
      <c r="M7" s="140">
        <f>SUM(N7,+U7)</f>
        <v>2444019</v>
      </c>
      <c r="N7" s="140">
        <f>+SUM(O7:R7,T7)</f>
        <v>1487466</v>
      </c>
      <c r="O7" s="140">
        <f t="shared" ref="O7:U7" si="1">SUM(O$8:O$257)</f>
        <v>378368</v>
      </c>
      <c r="P7" s="140">
        <f t="shared" si="1"/>
        <v>0</v>
      </c>
      <c r="Q7" s="140">
        <f t="shared" si="1"/>
        <v>789300</v>
      </c>
      <c r="R7" s="140">
        <f t="shared" si="1"/>
        <v>200436</v>
      </c>
      <c r="S7" s="140">
        <f t="shared" si="1"/>
        <v>709550</v>
      </c>
      <c r="T7" s="140">
        <f t="shared" si="1"/>
        <v>119362</v>
      </c>
      <c r="U7" s="140">
        <f t="shared" si="1"/>
        <v>956553</v>
      </c>
      <c r="V7" s="140">
        <f t="shared" ref="V7:AB7" si="2">+SUM(D7,M7)</f>
        <v>23902965</v>
      </c>
      <c r="W7" s="140">
        <f t="shared" si="2"/>
        <v>7430138</v>
      </c>
      <c r="X7" s="140">
        <f t="shared" si="2"/>
        <v>2004430</v>
      </c>
      <c r="Y7" s="140">
        <f t="shared" si="2"/>
        <v>36741</v>
      </c>
      <c r="Z7" s="140">
        <f t="shared" si="2"/>
        <v>1241430</v>
      </c>
      <c r="AA7" s="140">
        <f t="shared" si="2"/>
        <v>3560342</v>
      </c>
      <c r="AB7" s="140">
        <f t="shared" si="2"/>
        <v>7128057</v>
      </c>
      <c r="AC7" s="140">
        <f>+SUM(K7,T7)</f>
        <v>587195</v>
      </c>
      <c r="AD7" s="140">
        <f>+SUM(L7,U7)</f>
        <v>16472827</v>
      </c>
      <c r="AE7" s="208"/>
      <c r="AF7" s="208"/>
    </row>
    <row r="8" spans="1:32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SUM(E8,+L8)</f>
        <v>2913220</v>
      </c>
      <c r="E8" s="121">
        <f>+SUM(F8:I8,K8)</f>
        <v>580898</v>
      </c>
      <c r="F8" s="121">
        <v>0</v>
      </c>
      <c r="G8" s="121">
        <v>0</v>
      </c>
      <c r="H8" s="121">
        <v>0</v>
      </c>
      <c r="I8" s="121">
        <v>473566</v>
      </c>
      <c r="J8" s="121"/>
      <c r="K8" s="121">
        <v>107332</v>
      </c>
      <c r="L8" s="121">
        <v>2332322</v>
      </c>
      <c r="M8" s="121">
        <f>SUM(N8,+U8)</f>
        <v>55277</v>
      </c>
      <c r="N8" s="121">
        <f>+SUM(O8:R8,T8)</f>
        <v>25572</v>
      </c>
      <c r="O8" s="121">
        <v>0</v>
      </c>
      <c r="P8" s="121">
        <v>0</v>
      </c>
      <c r="Q8" s="121">
        <v>0</v>
      </c>
      <c r="R8" s="121">
        <v>19119</v>
      </c>
      <c r="S8" s="121"/>
      <c r="T8" s="121">
        <v>6453</v>
      </c>
      <c r="U8" s="121">
        <v>29705</v>
      </c>
      <c r="V8" s="121">
        <f>+SUM(D8,M8)</f>
        <v>2968497</v>
      </c>
      <c r="W8" s="121">
        <f>+SUM(E8,N8)</f>
        <v>606470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492685</v>
      </c>
      <c r="AB8" s="121">
        <f>+SUM(J8,S8)</f>
        <v>0</v>
      </c>
      <c r="AC8" s="121">
        <f>+SUM(K8,T8)</f>
        <v>113785</v>
      </c>
      <c r="AD8" s="121">
        <f>+SUM(L8,U8)</f>
        <v>2362027</v>
      </c>
      <c r="AE8" s="209" t="s">
        <v>326</v>
      </c>
      <c r="AF8" s="208"/>
    </row>
    <row r="9" spans="1:32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SUM(E9,+L9)</f>
        <v>806960</v>
      </c>
      <c r="E9" s="121">
        <f>+SUM(F9:I9,K9)</f>
        <v>145669</v>
      </c>
      <c r="F9" s="121">
        <v>0</v>
      </c>
      <c r="G9" s="121">
        <v>0</v>
      </c>
      <c r="H9" s="121">
        <v>0</v>
      </c>
      <c r="I9" s="121">
        <v>145669</v>
      </c>
      <c r="J9" s="121"/>
      <c r="K9" s="121">
        <v>0</v>
      </c>
      <c r="L9" s="121">
        <v>661291</v>
      </c>
      <c r="M9" s="121">
        <f>SUM(N9,+U9)</f>
        <v>100317</v>
      </c>
      <c r="N9" s="121">
        <f>+SUM(O9:R9,T9)</f>
        <v>2</v>
      </c>
      <c r="O9" s="121">
        <v>0</v>
      </c>
      <c r="P9" s="121">
        <v>0</v>
      </c>
      <c r="Q9" s="121">
        <v>0</v>
      </c>
      <c r="R9" s="121">
        <v>2</v>
      </c>
      <c r="S9" s="121"/>
      <c r="T9" s="121">
        <v>0</v>
      </c>
      <c r="U9" s="121">
        <v>100315</v>
      </c>
      <c r="V9" s="121">
        <f>+SUM(D9,M9)</f>
        <v>907277</v>
      </c>
      <c r="W9" s="121">
        <f>+SUM(E9,N9)</f>
        <v>145671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145671</v>
      </c>
      <c r="AB9" s="121">
        <f>+SUM(J9,S9)</f>
        <v>0</v>
      </c>
      <c r="AC9" s="121">
        <f>+SUM(K9,T9)</f>
        <v>0</v>
      </c>
      <c r="AD9" s="121">
        <f>+SUM(L9,U9)</f>
        <v>761606</v>
      </c>
      <c r="AE9" s="209" t="s">
        <v>326</v>
      </c>
      <c r="AF9" s="208"/>
    </row>
    <row r="10" spans="1:32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SUM(E10,+L10)</f>
        <v>1447370</v>
      </c>
      <c r="E10" s="121">
        <f>+SUM(F10:I10,K10)</f>
        <v>759602</v>
      </c>
      <c r="F10" s="121">
        <v>464733</v>
      </c>
      <c r="G10" s="121">
        <v>0</v>
      </c>
      <c r="H10" s="121">
        <v>224530</v>
      </c>
      <c r="I10" s="121">
        <v>70339</v>
      </c>
      <c r="J10" s="121"/>
      <c r="K10" s="121">
        <v>0</v>
      </c>
      <c r="L10" s="121">
        <v>687768</v>
      </c>
      <c r="M10" s="121">
        <f>SUM(N10,+U10)</f>
        <v>51364</v>
      </c>
      <c r="N10" s="121">
        <f>+SUM(O10:R10,T10)</f>
        <v>4537</v>
      </c>
      <c r="O10" s="121">
        <v>0</v>
      </c>
      <c r="P10" s="121">
        <v>0</v>
      </c>
      <c r="Q10" s="121">
        <v>0</v>
      </c>
      <c r="R10" s="121">
        <v>4537</v>
      </c>
      <c r="S10" s="121"/>
      <c r="T10" s="121">
        <v>0</v>
      </c>
      <c r="U10" s="121">
        <v>46827</v>
      </c>
      <c r="V10" s="121">
        <f>+SUM(D10,M10)</f>
        <v>1498734</v>
      </c>
      <c r="W10" s="121">
        <f>+SUM(E10,N10)</f>
        <v>764139</v>
      </c>
      <c r="X10" s="121">
        <f>+SUM(F10,O10)</f>
        <v>464733</v>
      </c>
      <c r="Y10" s="121">
        <f>+SUM(G10,P10)</f>
        <v>0</v>
      </c>
      <c r="Z10" s="121">
        <f>+SUM(H10,Q10)</f>
        <v>224530</v>
      </c>
      <c r="AA10" s="121">
        <f>+SUM(I10,R10)</f>
        <v>74876</v>
      </c>
      <c r="AB10" s="121">
        <f>+SUM(J10,S10)</f>
        <v>0</v>
      </c>
      <c r="AC10" s="121">
        <f>+SUM(K10,T10)</f>
        <v>0</v>
      </c>
      <c r="AD10" s="121">
        <f>+SUM(L10,U10)</f>
        <v>734595</v>
      </c>
      <c r="AE10" s="209" t="s">
        <v>326</v>
      </c>
      <c r="AF10" s="208"/>
    </row>
    <row r="11" spans="1:32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SUM(E11,+L11)</f>
        <v>1268357</v>
      </c>
      <c r="E11" s="121">
        <f>+SUM(F11:I11,K11)</f>
        <v>290874</v>
      </c>
      <c r="F11" s="121">
        <v>0</v>
      </c>
      <c r="G11" s="121">
        <v>0</v>
      </c>
      <c r="H11" s="121">
        <v>0</v>
      </c>
      <c r="I11" s="121">
        <v>261236</v>
      </c>
      <c r="J11" s="121"/>
      <c r="K11" s="121">
        <v>29638</v>
      </c>
      <c r="L11" s="121">
        <v>977483</v>
      </c>
      <c r="M11" s="121">
        <f>SUM(N11,+U11)</f>
        <v>10142</v>
      </c>
      <c r="N11" s="121">
        <f>+SUM(O11:R11,T11)</f>
        <v>6634</v>
      </c>
      <c r="O11" s="121">
        <v>0</v>
      </c>
      <c r="P11" s="121">
        <v>0</v>
      </c>
      <c r="Q11" s="121">
        <v>0</v>
      </c>
      <c r="R11" s="121">
        <v>6634</v>
      </c>
      <c r="S11" s="121"/>
      <c r="T11" s="121">
        <v>0</v>
      </c>
      <c r="U11" s="121">
        <v>3508</v>
      </c>
      <c r="V11" s="121">
        <f>+SUM(D11,M11)</f>
        <v>1278499</v>
      </c>
      <c r="W11" s="121">
        <f>+SUM(E11,N11)</f>
        <v>297508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267870</v>
      </c>
      <c r="AB11" s="121">
        <f>+SUM(J11,S11)</f>
        <v>0</v>
      </c>
      <c r="AC11" s="121">
        <f>+SUM(K11,T11)</f>
        <v>29638</v>
      </c>
      <c r="AD11" s="121">
        <f>+SUM(L11,U11)</f>
        <v>980991</v>
      </c>
      <c r="AE11" s="209" t="s">
        <v>326</v>
      </c>
      <c r="AF11" s="208"/>
    </row>
    <row r="12" spans="1:32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SUM(E12,+L12)</f>
        <v>1841185</v>
      </c>
      <c r="E12" s="121">
        <f>+SUM(F12:I12,K12)</f>
        <v>941483</v>
      </c>
      <c r="F12" s="121">
        <v>881444</v>
      </c>
      <c r="G12" s="121">
        <v>0</v>
      </c>
      <c r="H12" s="121">
        <v>0</v>
      </c>
      <c r="I12" s="121">
        <v>60039</v>
      </c>
      <c r="J12" s="121"/>
      <c r="K12" s="121">
        <v>0</v>
      </c>
      <c r="L12" s="121">
        <v>899702</v>
      </c>
      <c r="M12" s="121">
        <f>SUM(N12,+U12)</f>
        <v>37594</v>
      </c>
      <c r="N12" s="121">
        <f>+SUM(O12:R12,T12)</f>
        <v>18867</v>
      </c>
      <c r="O12" s="121">
        <v>0</v>
      </c>
      <c r="P12" s="121">
        <v>0</v>
      </c>
      <c r="Q12" s="121">
        <v>0</v>
      </c>
      <c r="R12" s="121">
        <v>5007</v>
      </c>
      <c r="S12" s="121"/>
      <c r="T12" s="121">
        <v>13860</v>
      </c>
      <c r="U12" s="121">
        <v>18727</v>
      </c>
      <c r="V12" s="121">
        <f>+SUM(D12,M12)</f>
        <v>1878779</v>
      </c>
      <c r="W12" s="121">
        <f>+SUM(E12,N12)</f>
        <v>960350</v>
      </c>
      <c r="X12" s="121">
        <f>+SUM(F12,O12)</f>
        <v>881444</v>
      </c>
      <c r="Y12" s="121">
        <f>+SUM(G12,P12)</f>
        <v>0</v>
      </c>
      <c r="Z12" s="121">
        <f>+SUM(H12,Q12)</f>
        <v>0</v>
      </c>
      <c r="AA12" s="121">
        <f>+SUM(I12,R12)</f>
        <v>65046</v>
      </c>
      <c r="AB12" s="121">
        <f>+SUM(J12,S12)</f>
        <v>0</v>
      </c>
      <c r="AC12" s="121">
        <f>+SUM(K12,T12)</f>
        <v>13860</v>
      </c>
      <c r="AD12" s="121">
        <f>+SUM(L12,U12)</f>
        <v>918429</v>
      </c>
      <c r="AE12" s="209" t="s">
        <v>326</v>
      </c>
      <c r="AF12" s="208"/>
    </row>
    <row r="13" spans="1:32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SUM(E13,+L13)</f>
        <v>532930</v>
      </c>
      <c r="E13" s="121">
        <f>+SUM(F13:I13,K13)</f>
        <v>82324</v>
      </c>
      <c r="F13" s="121">
        <v>0</v>
      </c>
      <c r="G13" s="121">
        <v>0</v>
      </c>
      <c r="H13" s="121">
        <v>0</v>
      </c>
      <c r="I13" s="121">
        <v>82279</v>
      </c>
      <c r="J13" s="121"/>
      <c r="K13" s="121">
        <v>45</v>
      </c>
      <c r="L13" s="121">
        <v>450606</v>
      </c>
      <c r="M13" s="121">
        <f>SUM(N13,+U13)</f>
        <v>40403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40403</v>
      </c>
      <c r="V13" s="121">
        <f>+SUM(D13,M13)</f>
        <v>573333</v>
      </c>
      <c r="W13" s="121">
        <f>+SUM(E13,N13)</f>
        <v>82324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82279</v>
      </c>
      <c r="AB13" s="121">
        <f>+SUM(J13,S13)</f>
        <v>0</v>
      </c>
      <c r="AC13" s="121">
        <f>+SUM(K13,T13)</f>
        <v>45</v>
      </c>
      <c r="AD13" s="121">
        <f>+SUM(L13,U13)</f>
        <v>491009</v>
      </c>
      <c r="AE13" s="209" t="s">
        <v>326</v>
      </c>
      <c r="AF13" s="208"/>
    </row>
    <row r="14" spans="1:32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SUM(E14,+L14)</f>
        <v>1357538</v>
      </c>
      <c r="E14" s="121">
        <f>+SUM(F14:I14,K14)</f>
        <v>198877</v>
      </c>
      <c r="F14" s="121">
        <v>0</v>
      </c>
      <c r="G14" s="121">
        <v>0</v>
      </c>
      <c r="H14" s="121">
        <v>0</v>
      </c>
      <c r="I14" s="121">
        <v>198877</v>
      </c>
      <c r="J14" s="121"/>
      <c r="K14" s="121">
        <v>0</v>
      </c>
      <c r="L14" s="121">
        <v>1158661</v>
      </c>
      <c r="M14" s="121">
        <f>SUM(N14,+U14)</f>
        <v>142685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142685</v>
      </c>
      <c r="V14" s="121">
        <f>+SUM(D14,M14)</f>
        <v>1500223</v>
      </c>
      <c r="W14" s="121">
        <f>+SUM(E14,N14)</f>
        <v>198877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198877</v>
      </c>
      <c r="AB14" s="121">
        <f>+SUM(J14,S14)</f>
        <v>0</v>
      </c>
      <c r="AC14" s="121">
        <f>+SUM(K14,T14)</f>
        <v>0</v>
      </c>
      <c r="AD14" s="121">
        <f>+SUM(L14,U14)</f>
        <v>1301346</v>
      </c>
      <c r="AE14" s="209" t="s">
        <v>326</v>
      </c>
      <c r="AF14" s="208"/>
    </row>
    <row r="15" spans="1:32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SUM(E15,+L15)</f>
        <v>446554</v>
      </c>
      <c r="E15" s="121">
        <f>+SUM(F15:I15,K15)</f>
        <v>80644</v>
      </c>
      <c r="F15" s="121">
        <v>0</v>
      </c>
      <c r="G15" s="121">
        <v>0</v>
      </c>
      <c r="H15" s="121">
        <v>0</v>
      </c>
      <c r="I15" s="121">
        <v>78625</v>
      </c>
      <c r="J15" s="121"/>
      <c r="K15" s="121">
        <v>2019</v>
      </c>
      <c r="L15" s="121">
        <v>365910</v>
      </c>
      <c r="M15" s="121">
        <f>SUM(N15,+U15)</f>
        <v>37595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37595</v>
      </c>
      <c r="V15" s="121">
        <f>+SUM(D15,M15)</f>
        <v>484149</v>
      </c>
      <c r="W15" s="121">
        <f>+SUM(E15,N15)</f>
        <v>80644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78625</v>
      </c>
      <c r="AB15" s="121">
        <f>+SUM(J15,S15)</f>
        <v>0</v>
      </c>
      <c r="AC15" s="121">
        <f>+SUM(K15,T15)</f>
        <v>2019</v>
      </c>
      <c r="AD15" s="121">
        <f>+SUM(L15,U15)</f>
        <v>403505</v>
      </c>
      <c r="AE15" s="209" t="s">
        <v>326</v>
      </c>
      <c r="AF15" s="208"/>
    </row>
    <row r="16" spans="1:32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SUM(E16,+L16)</f>
        <v>1573798</v>
      </c>
      <c r="E16" s="121">
        <f>+SUM(F16:I16,K16)</f>
        <v>296284</v>
      </c>
      <c r="F16" s="121">
        <v>0</v>
      </c>
      <c r="G16" s="121">
        <v>997</v>
      </c>
      <c r="H16" s="121">
        <v>0</v>
      </c>
      <c r="I16" s="121">
        <v>295213</v>
      </c>
      <c r="J16" s="121"/>
      <c r="K16" s="121">
        <v>74</v>
      </c>
      <c r="L16" s="121">
        <v>1277514</v>
      </c>
      <c r="M16" s="121">
        <f>SUM(N16,+U16)</f>
        <v>72559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72559</v>
      </c>
      <c r="V16" s="121">
        <f>+SUM(D16,M16)</f>
        <v>1646357</v>
      </c>
      <c r="W16" s="121">
        <f>+SUM(E16,N16)</f>
        <v>296284</v>
      </c>
      <c r="X16" s="121">
        <f>+SUM(F16,O16)</f>
        <v>0</v>
      </c>
      <c r="Y16" s="121">
        <f>+SUM(G16,P16)</f>
        <v>997</v>
      </c>
      <c r="Z16" s="121">
        <f>+SUM(H16,Q16)</f>
        <v>0</v>
      </c>
      <c r="AA16" s="121">
        <f>+SUM(I16,R16)</f>
        <v>295213</v>
      </c>
      <c r="AB16" s="121">
        <f>+SUM(J16,S16)</f>
        <v>0</v>
      </c>
      <c r="AC16" s="121">
        <f>+SUM(K16,T16)</f>
        <v>74</v>
      </c>
      <c r="AD16" s="121">
        <f>+SUM(L16,U16)</f>
        <v>1350073</v>
      </c>
      <c r="AE16" s="209" t="s">
        <v>326</v>
      </c>
      <c r="AF16" s="208"/>
    </row>
    <row r="17" spans="1:32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SUM(E17,+L17)</f>
        <v>770237</v>
      </c>
      <c r="E17" s="121">
        <f>+SUM(F17:I17,K17)</f>
        <v>115530</v>
      </c>
      <c r="F17" s="121">
        <v>0</v>
      </c>
      <c r="G17" s="121">
        <v>0</v>
      </c>
      <c r="H17" s="121">
        <v>0</v>
      </c>
      <c r="I17" s="121">
        <v>115530</v>
      </c>
      <c r="J17" s="121"/>
      <c r="K17" s="121">
        <v>0</v>
      </c>
      <c r="L17" s="121">
        <v>654707</v>
      </c>
      <c r="M17" s="121">
        <f>SUM(N17,+U17)</f>
        <v>56482</v>
      </c>
      <c r="N17" s="121">
        <f>+SUM(O17:R17,T17)</f>
        <v>13342</v>
      </c>
      <c r="O17" s="121">
        <v>0</v>
      </c>
      <c r="P17" s="121">
        <v>0</v>
      </c>
      <c r="Q17" s="121">
        <v>0</v>
      </c>
      <c r="R17" s="121">
        <v>13342</v>
      </c>
      <c r="S17" s="121"/>
      <c r="T17" s="121">
        <v>0</v>
      </c>
      <c r="U17" s="121">
        <v>43140</v>
      </c>
      <c r="V17" s="121">
        <f>+SUM(D17,M17)</f>
        <v>826719</v>
      </c>
      <c r="W17" s="121">
        <f>+SUM(E17,N17)</f>
        <v>128872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128872</v>
      </c>
      <c r="AB17" s="121">
        <f>+SUM(J17,S17)</f>
        <v>0</v>
      </c>
      <c r="AC17" s="121">
        <f>+SUM(K17,T17)</f>
        <v>0</v>
      </c>
      <c r="AD17" s="121">
        <f>+SUM(L17,U17)</f>
        <v>697847</v>
      </c>
      <c r="AE17" s="209" t="s">
        <v>326</v>
      </c>
      <c r="AF17" s="208"/>
    </row>
    <row r="18" spans="1:32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SUM(E18,+L18)</f>
        <v>331342</v>
      </c>
      <c r="E18" s="121">
        <f>+SUM(F18:I18,K18)</f>
        <v>56289</v>
      </c>
      <c r="F18" s="121">
        <v>0</v>
      </c>
      <c r="G18" s="121">
        <v>0</v>
      </c>
      <c r="H18" s="121">
        <v>0</v>
      </c>
      <c r="I18" s="121">
        <v>56274</v>
      </c>
      <c r="J18" s="121"/>
      <c r="K18" s="121">
        <v>15</v>
      </c>
      <c r="L18" s="121">
        <v>275053</v>
      </c>
      <c r="M18" s="121">
        <f>SUM(N18,+U18)</f>
        <v>39177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39177</v>
      </c>
      <c r="V18" s="121">
        <f>+SUM(D18,M18)</f>
        <v>370519</v>
      </c>
      <c r="W18" s="121">
        <f>+SUM(E18,N18)</f>
        <v>56289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56274</v>
      </c>
      <c r="AB18" s="121">
        <f>+SUM(J18,S18)</f>
        <v>0</v>
      </c>
      <c r="AC18" s="121">
        <f>+SUM(K18,T18)</f>
        <v>15</v>
      </c>
      <c r="AD18" s="121">
        <f>+SUM(L18,U18)</f>
        <v>314230</v>
      </c>
      <c r="AE18" s="209" t="s">
        <v>326</v>
      </c>
      <c r="AF18" s="208"/>
    </row>
    <row r="19" spans="1:32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SUM(E19,+L19)</f>
        <v>88119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88119</v>
      </c>
      <c r="M19" s="121">
        <f>SUM(N19,+U19)</f>
        <v>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0</v>
      </c>
      <c r="V19" s="121">
        <f>+SUM(D19,M19)</f>
        <v>88119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88119</v>
      </c>
      <c r="AE19" s="209" t="s">
        <v>326</v>
      </c>
      <c r="AF19" s="208"/>
    </row>
    <row r="20" spans="1:32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SUM(E20,+L20)</f>
        <v>62167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62167</v>
      </c>
      <c r="M20" s="121">
        <f>SUM(N20,+U20)</f>
        <v>6159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6159</v>
      </c>
      <c r="V20" s="121">
        <f>+SUM(D20,M20)</f>
        <v>68326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68326</v>
      </c>
      <c r="AE20" s="209" t="s">
        <v>326</v>
      </c>
      <c r="AF20" s="208"/>
    </row>
    <row r="21" spans="1:32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SUM(E21,+L21)</f>
        <v>43382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43382</v>
      </c>
      <c r="M21" s="121">
        <f>SUM(N21,+U21)</f>
        <v>3960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3960</v>
      </c>
      <c r="V21" s="121">
        <f>+SUM(D21,M21)</f>
        <v>47342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47342</v>
      </c>
      <c r="AE21" s="209" t="s">
        <v>326</v>
      </c>
      <c r="AF21" s="208"/>
    </row>
    <row r="22" spans="1:32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SUM(E22,+L22)</f>
        <v>125266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125266</v>
      </c>
      <c r="M22" s="121">
        <f>SUM(N22,+U22)</f>
        <v>31736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31736</v>
      </c>
      <c r="V22" s="121">
        <f>+SUM(D22,M22)</f>
        <v>157002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157002</v>
      </c>
      <c r="AE22" s="209" t="s">
        <v>326</v>
      </c>
      <c r="AF22" s="208"/>
    </row>
    <row r="23" spans="1:32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SUM(E23,+L23)</f>
        <v>139927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139927</v>
      </c>
      <c r="M23" s="121">
        <f>SUM(N23,+U23)</f>
        <v>41199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41199</v>
      </c>
      <c r="V23" s="121">
        <f>+SUM(D23,M23)</f>
        <v>181126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181126</v>
      </c>
      <c r="AE23" s="209" t="s">
        <v>326</v>
      </c>
      <c r="AF23" s="208"/>
    </row>
    <row r="24" spans="1:32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SUM(E24,+L24)</f>
        <v>254037</v>
      </c>
      <c r="E24" s="121">
        <f>+SUM(F24:I24,K24)</f>
        <v>76362</v>
      </c>
      <c r="F24" s="121">
        <v>0</v>
      </c>
      <c r="G24" s="121">
        <v>0</v>
      </c>
      <c r="H24" s="121">
        <v>0</v>
      </c>
      <c r="I24" s="121">
        <v>75707</v>
      </c>
      <c r="J24" s="121"/>
      <c r="K24" s="121">
        <v>655</v>
      </c>
      <c r="L24" s="121">
        <v>177675</v>
      </c>
      <c r="M24" s="121">
        <f>SUM(N24,+U24)</f>
        <v>64605</v>
      </c>
      <c r="N24" s="121">
        <f>+SUM(O24:R24,T24)</f>
        <v>36163</v>
      </c>
      <c r="O24" s="121">
        <v>0</v>
      </c>
      <c r="P24" s="121">
        <v>0</v>
      </c>
      <c r="Q24" s="121">
        <v>0</v>
      </c>
      <c r="R24" s="121">
        <v>36145</v>
      </c>
      <c r="S24" s="121"/>
      <c r="T24" s="121">
        <v>18</v>
      </c>
      <c r="U24" s="121">
        <v>28442</v>
      </c>
      <c r="V24" s="121">
        <f>+SUM(D24,M24)</f>
        <v>318642</v>
      </c>
      <c r="W24" s="121">
        <f>+SUM(E24,N24)</f>
        <v>112525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111852</v>
      </c>
      <c r="AB24" s="121">
        <f>+SUM(J24,S24)</f>
        <v>0</v>
      </c>
      <c r="AC24" s="121">
        <f>+SUM(K24,T24)</f>
        <v>673</v>
      </c>
      <c r="AD24" s="121">
        <f>+SUM(L24,U24)</f>
        <v>206117</v>
      </c>
      <c r="AE24" s="209" t="s">
        <v>326</v>
      </c>
      <c r="AF24" s="208"/>
    </row>
    <row r="25" spans="1:32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SUM(E25,+L25)</f>
        <v>143455</v>
      </c>
      <c r="E25" s="121">
        <f>+SUM(F25:I25,K25)</f>
        <v>14725</v>
      </c>
      <c r="F25" s="121">
        <v>0</v>
      </c>
      <c r="G25" s="121">
        <v>0</v>
      </c>
      <c r="H25" s="121">
        <v>0</v>
      </c>
      <c r="I25" s="121">
        <v>14725</v>
      </c>
      <c r="J25" s="121"/>
      <c r="K25" s="121">
        <v>0</v>
      </c>
      <c r="L25" s="121">
        <v>128730</v>
      </c>
      <c r="M25" s="121">
        <f>SUM(N25,+U25)</f>
        <v>3205</v>
      </c>
      <c r="N25" s="121">
        <f>+SUM(O25:R25,T25)</f>
        <v>3205</v>
      </c>
      <c r="O25" s="121">
        <v>0</v>
      </c>
      <c r="P25" s="121">
        <v>0</v>
      </c>
      <c r="Q25" s="121">
        <v>0</v>
      </c>
      <c r="R25" s="121">
        <v>3205</v>
      </c>
      <c r="S25" s="121"/>
      <c r="T25" s="121">
        <v>0</v>
      </c>
      <c r="U25" s="121">
        <v>0</v>
      </c>
      <c r="V25" s="121">
        <f>+SUM(D25,M25)</f>
        <v>146660</v>
      </c>
      <c r="W25" s="121">
        <f>+SUM(E25,N25)</f>
        <v>17930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17930</v>
      </c>
      <c r="AB25" s="121">
        <f>+SUM(J25,S25)</f>
        <v>0</v>
      </c>
      <c r="AC25" s="121">
        <f>+SUM(K25,T25)</f>
        <v>0</v>
      </c>
      <c r="AD25" s="121">
        <f>+SUM(L25,U25)</f>
        <v>128730</v>
      </c>
      <c r="AE25" s="209" t="s">
        <v>326</v>
      </c>
      <c r="AF25" s="208"/>
    </row>
    <row r="26" spans="1:32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SUM(E26,+L26)</f>
        <v>181603</v>
      </c>
      <c r="E26" s="121">
        <f>+SUM(F26:I26,K26)</f>
        <v>30047</v>
      </c>
      <c r="F26" s="121">
        <v>0</v>
      </c>
      <c r="G26" s="121">
        <v>0</v>
      </c>
      <c r="H26" s="121">
        <v>0</v>
      </c>
      <c r="I26" s="121">
        <v>30047</v>
      </c>
      <c r="J26" s="121"/>
      <c r="K26" s="121">
        <v>0</v>
      </c>
      <c r="L26" s="121">
        <v>151556</v>
      </c>
      <c r="M26" s="121">
        <f>SUM(N26,+U26)</f>
        <v>36571</v>
      </c>
      <c r="N26" s="121">
        <f>+SUM(O26:R26,T26)</f>
        <v>8035</v>
      </c>
      <c r="O26" s="121">
        <v>0</v>
      </c>
      <c r="P26" s="121">
        <v>0</v>
      </c>
      <c r="Q26" s="121">
        <v>0</v>
      </c>
      <c r="R26" s="121">
        <v>8035</v>
      </c>
      <c r="S26" s="121"/>
      <c r="T26" s="121">
        <v>0</v>
      </c>
      <c r="U26" s="121">
        <v>28536</v>
      </c>
      <c r="V26" s="121">
        <f>+SUM(D26,M26)</f>
        <v>218174</v>
      </c>
      <c r="W26" s="121">
        <f>+SUM(E26,N26)</f>
        <v>38082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38082</v>
      </c>
      <c r="AB26" s="121">
        <f>+SUM(J26,S26)</f>
        <v>0</v>
      </c>
      <c r="AC26" s="121">
        <f>+SUM(K26,T26)</f>
        <v>0</v>
      </c>
      <c r="AD26" s="121">
        <f>+SUM(L26,U26)</f>
        <v>180092</v>
      </c>
      <c r="AE26" s="209" t="s">
        <v>326</v>
      </c>
      <c r="AF26" s="208"/>
    </row>
    <row r="27" spans="1:32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SUM(E27,+L27)</f>
        <v>58868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58868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0</v>
      </c>
      <c r="V27" s="121">
        <f>+SUM(D27,M27)</f>
        <v>58868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58868</v>
      </c>
      <c r="AE27" s="209" t="s">
        <v>326</v>
      </c>
      <c r="AF27" s="208"/>
    </row>
    <row r="28" spans="1:32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SUM(E28,+L28)</f>
        <v>450936</v>
      </c>
      <c r="E28" s="121">
        <f>+SUM(F28:I28,K28)</f>
        <v>100659</v>
      </c>
      <c r="F28" s="121">
        <v>0</v>
      </c>
      <c r="G28" s="121">
        <v>0</v>
      </c>
      <c r="H28" s="121">
        <v>0</v>
      </c>
      <c r="I28" s="121">
        <v>100623</v>
      </c>
      <c r="J28" s="121"/>
      <c r="K28" s="121">
        <v>36</v>
      </c>
      <c r="L28" s="121">
        <v>350277</v>
      </c>
      <c r="M28" s="121">
        <f>SUM(N28,+U28)</f>
        <v>43697</v>
      </c>
      <c r="N28" s="121">
        <f>+SUM(O28:R28,T28)</f>
        <v>12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12</v>
      </c>
      <c r="U28" s="121">
        <v>43685</v>
      </c>
      <c r="V28" s="121">
        <f>+SUM(D28,M28)</f>
        <v>494633</v>
      </c>
      <c r="W28" s="121">
        <f>+SUM(E28,N28)</f>
        <v>100671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100623</v>
      </c>
      <c r="AB28" s="121">
        <f>+SUM(J28,S28)</f>
        <v>0</v>
      </c>
      <c r="AC28" s="121">
        <f>+SUM(K28,T28)</f>
        <v>48</v>
      </c>
      <c r="AD28" s="121">
        <f>+SUM(L28,U28)</f>
        <v>393962</v>
      </c>
      <c r="AE28" s="209" t="s">
        <v>326</v>
      </c>
      <c r="AF28" s="208"/>
    </row>
    <row r="29" spans="1:32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SUM(E29,+L29)</f>
        <v>148532</v>
      </c>
      <c r="E29" s="121">
        <f>+SUM(F29:I29,K29)</f>
        <v>27820</v>
      </c>
      <c r="F29" s="121">
        <v>0</v>
      </c>
      <c r="G29" s="121">
        <v>0</v>
      </c>
      <c r="H29" s="121">
        <v>0</v>
      </c>
      <c r="I29" s="121">
        <v>27809</v>
      </c>
      <c r="J29" s="121"/>
      <c r="K29" s="121">
        <v>11</v>
      </c>
      <c r="L29" s="121">
        <v>120712</v>
      </c>
      <c r="M29" s="121">
        <f>SUM(N29,+U29)</f>
        <v>2408</v>
      </c>
      <c r="N29" s="121">
        <f>+SUM(O29:R29,T29)</f>
        <v>8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8</v>
      </c>
      <c r="U29" s="121">
        <v>2400</v>
      </c>
      <c r="V29" s="121">
        <f>+SUM(D29,M29)</f>
        <v>150940</v>
      </c>
      <c r="W29" s="121">
        <f>+SUM(E29,N29)</f>
        <v>27828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27809</v>
      </c>
      <c r="AB29" s="121">
        <f>+SUM(J29,S29)</f>
        <v>0</v>
      </c>
      <c r="AC29" s="121">
        <f>+SUM(K29,T29)</f>
        <v>19</v>
      </c>
      <c r="AD29" s="121">
        <f>+SUM(L29,U29)</f>
        <v>123112</v>
      </c>
      <c r="AE29" s="209" t="s">
        <v>326</v>
      </c>
      <c r="AF29" s="208"/>
    </row>
    <row r="30" spans="1:32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SUM(E30,+L30)</f>
        <v>442894</v>
      </c>
      <c r="E30" s="121">
        <f>+SUM(F30:I30,K30)</f>
        <v>43563</v>
      </c>
      <c r="F30" s="121">
        <v>0</v>
      </c>
      <c r="G30" s="121">
        <v>0</v>
      </c>
      <c r="H30" s="121">
        <v>0</v>
      </c>
      <c r="I30" s="121">
        <v>43563</v>
      </c>
      <c r="J30" s="121"/>
      <c r="K30" s="121">
        <v>0</v>
      </c>
      <c r="L30" s="121">
        <v>399331</v>
      </c>
      <c r="M30" s="121">
        <f>SUM(N30,+U30)</f>
        <v>44683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44683</v>
      </c>
      <c r="V30" s="121">
        <f>+SUM(D30,M30)</f>
        <v>487577</v>
      </c>
      <c r="W30" s="121">
        <f>+SUM(E30,N30)</f>
        <v>43563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43563</v>
      </c>
      <c r="AB30" s="121">
        <f>+SUM(J30,S30)</f>
        <v>0</v>
      </c>
      <c r="AC30" s="121">
        <f>+SUM(K30,T30)</f>
        <v>0</v>
      </c>
      <c r="AD30" s="121">
        <f>+SUM(L30,U30)</f>
        <v>444014</v>
      </c>
      <c r="AE30" s="209" t="s">
        <v>326</v>
      </c>
      <c r="AF30" s="208"/>
    </row>
    <row r="31" spans="1:32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SUM(E31,+L31)</f>
        <v>295997</v>
      </c>
      <c r="E31" s="121">
        <f>+SUM(F31:I31,K31)</f>
        <v>19821</v>
      </c>
      <c r="F31" s="121">
        <v>0</v>
      </c>
      <c r="G31" s="121">
        <v>0</v>
      </c>
      <c r="H31" s="121">
        <v>0</v>
      </c>
      <c r="I31" s="121">
        <v>19811</v>
      </c>
      <c r="J31" s="121"/>
      <c r="K31" s="121">
        <v>10</v>
      </c>
      <c r="L31" s="121">
        <v>276176</v>
      </c>
      <c r="M31" s="121">
        <f>SUM(N31,+U31)</f>
        <v>7945</v>
      </c>
      <c r="N31" s="121">
        <f>+SUM(O31:R31,T31)</f>
        <v>2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2</v>
      </c>
      <c r="U31" s="121">
        <v>7943</v>
      </c>
      <c r="V31" s="121">
        <f>+SUM(D31,M31)</f>
        <v>303942</v>
      </c>
      <c r="W31" s="121">
        <f>+SUM(E31,N31)</f>
        <v>19823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19811</v>
      </c>
      <c r="AB31" s="121">
        <f>+SUM(J31,S31)</f>
        <v>0</v>
      </c>
      <c r="AC31" s="121">
        <f>+SUM(K31,T31)</f>
        <v>12</v>
      </c>
      <c r="AD31" s="121">
        <f>+SUM(L31,U31)</f>
        <v>284119</v>
      </c>
      <c r="AE31" s="209" t="s">
        <v>326</v>
      </c>
      <c r="AF31" s="208"/>
    </row>
    <row r="32" spans="1:32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SUM(E32,+L32)</f>
        <v>272264</v>
      </c>
      <c r="E32" s="121">
        <f>+SUM(F32:I32,K32)</f>
        <v>26603</v>
      </c>
      <c r="F32" s="121">
        <v>0</v>
      </c>
      <c r="G32" s="121">
        <v>0</v>
      </c>
      <c r="H32" s="121">
        <v>0</v>
      </c>
      <c r="I32" s="121">
        <v>26126</v>
      </c>
      <c r="J32" s="121"/>
      <c r="K32" s="121">
        <v>477</v>
      </c>
      <c r="L32" s="121">
        <v>245661</v>
      </c>
      <c r="M32" s="121">
        <f>SUM(N32,+U32)</f>
        <v>18374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18374</v>
      </c>
      <c r="V32" s="121">
        <f>+SUM(D32,M32)</f>
        <v>290638</v>
      </c>
      <c r="W32" s="121">
        <f>+SUM(E32,N32)</f>
        <v>26603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26126</v>
      </c>
      <c r="AB32" s="121">
        <f>+SUM(J32,S32)</f>
        <v>0</v>
      </c>
      <c r="AC32" s="121">
        <f>+SUM(K32,T32)</f>
        <v>477</v>
      </c>
      <c r="AD32" s="121">
        <f>+SUM(L32,U32)</f>
        <v>264035</v>
      </c>
      <c r="AE32" s="209" t="s">
        <v>326</v>
      </c>
      <c r="AF32" s="208"/>
    </row>
    <row r="33" spans="1:32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SUM(E33,+L33)</f>
        <v>256311</v>
      </c>
      <c r="E33" s="121">
        <f>+SUM(F33:I33,K33)</f>
        <v>85704</v>
      </c>
      <c r="F33" s="121">
        <v>0</v>
      </c>
      <c r="G33" s="121">
        <v>0</v>
      </c>
      <c r="H33" s="121">
        <v>0</v>
      </c>
      <c r="I33" s="121">
        <v>85704</v>
      </c>
      <c r="J33" s="121"/>
      <c r="K33" s="121">
        <v>0</v>
      </c>
      <c r="L33" s="121">
        <v>170607</v>
      </c>
      <c r="M33" s="121">
        <f>SUM(N33,+U33)</f>
        <v>27127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27127</v>
      </c>
      <c r="V33" s="121">
        <f>+SUM(D33,M33)</f>
        <v>283438</v>
      </c>
      <c r="W33" s="121">
        <f>+SUM(E33,N33)</f>
        <v>85704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85704</v>
      </c>
      <c r="AB33" s="121">
        <f>+SUM(J33,S33)</f>
        <v>0</v>
      </c>
      <c r="AC33" s="121">
        <f>+SUM(K33,T33)</f>
        <v>0</v>
      </c>
      <c r="AD33" s="121">
        <f>+SUM(L33,U33)</f>
        <v>197734</v>
      </c>
      <c r="AE33" s="209" t="s">
        <v>326</v>
      </c>
      <c r="AF33" s="208"/>
    </row>
    <row r="34" spans="1:32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SUM(E34,+L34)</f>
        <v>143314</v>
      </c>
      <c r="E34" s="121">
        <f>+SUM(F34:I34,K34)</f>
        <v>35361</v>
      </c>
      <c r="F34" s="121">
        <v>0</v>
      </c>
      <c r="G34" s="121">
        <v>0</v>
      </c>
      <c r="H34" s="121">
        <v>0</v>
      </c>
      <c r="I34" s="121">
        <v>34483</v>
      </c>
      <c r="J34" s="121"/>
      <c r="K34" s="121">
        <v>878</v>
      </c>
      <c r="L34" s="121">
        <v>107953</v>
      </c>
      <c r="M34" s="121">
        <f>SUM(N34,+U34)</f>
        <v>7075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7075</v>
      </c>
      <c r="V34" s="121">
        <f>+SUM(D34,M34)</f>
        <v>150389</v>
      </c>
      <c r="W34" s="121">
        <f>+SUM(E34,N34)</f>
        <v>35361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34483</v>
      </c>
      <c r="AB34" s="121">
        <f>+SUM(J34,S34)</f>
        <v>0</v>
      </c>
      <c r="AC34" s="121">
        <f>+SUM(K34,T34)</f>
        <v>878</v>
      </c>
      <c r="AD34" s="121">
        <f>+SUM(L34,U34)</f>
        <v>115028</v>
      </c>
      <c r="AE34" s="209" t="s">
        <v>326</v>
      </c>
      <c r="AF34" s="208"/>
    </row>
    <row r="35" spans="1:32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SUM(E35,+L35)</f>
        <v>327175</v>
      </c>
      <c r="E35" s="121">
        <f>+SUM(F35:I35,K35)</f>
        <v>79166</v>
      </c>
      <c r="F35" s="121">
        <v>0</v>
      </c>
      <c r="G35" s="121">
        <v>26377</v>
      </c>
      <c r="H35" s="121">
        <v>0</v>
      </c>
      <c r="I35" s="121">
        <v>52789</v>
      </c>
      <c r="J35" s="121"/>
      <c r="K35" s="121">
        <v>0</v>
      </c>
      <c r="L35" s="121">
        <v>248009</v>
      </c>
      <c r="M35" s="121">
        <f>SUM(N35,+U35)</f>
        <v>16514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16514</v>
      </c>
      <c r="V35" s="121">
        <f>+SUM(D35,M35)</f>
        <v>343689</v>
      </c>
      <c r="W35" s="121">
        <f>+SUM(E35,N35)</f>
        <v>79166</v>
      </c>
      <c r="X35" s="121">
        <f>+SUM(F35,O35)</f>
        <v>0</v>
      </c>
      <c r="Y35" s="121">
        <f>+SUM(G35,P35)</f>
        <v>26377</v>
      </c>
      <c r="Z35" s="121">
        <f>+SUM(H35,Q35)</f>
        <v>0</v>
      </c>
      <c r="AA35" s="121">
        <f>+SUM(I35,R35)</f>
        <v>52789</v>
      </c>
      <c r="AB35" s="121">
        <f>+SUM(J35,S35)</f>
        <v>0</v>
      </c>
      <c r="AC35" s="121">
        <f>+SUM(K35,T35)</f>
        <v>0</v>
      </c>
      <c r="AD35" s="121">
        <f>+SUM(L35,U35)</f>
        <v>264523</v>
      </c>
      <c r="AE35" s="209" t="s">
        <v>326</v>
      </c>
      <c r="AF35" s="208"/>
    </row>
    <row r="36" spans="1:32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SUM(E36,+L36)</f>
        <v>29488</v>
      </c>
      <c r="E36" s="121">
        <f>+SUM(F36:I36,K36)</f>
        <v>3438</v>
      </c>
      <c r="F36" s="121">
        <v>0</v>
      </c>
      <c r="G36" s="121">
        <v>0</v>
      </c>
      <c r="H36" s="121">
        <v>0</v>
      </c>
      <c r="I36" s="121">
        <v>3438</v>
      </c>
      <c r="J36" s="121"/>
      <c r="K36" s="121">
        <v>0</v>
      </c>
      <c r="L36" s="121">
        <v>26050</v>
      </c>
      <c r="M36" s="121">
        <f>SUM(N36,+U36)</f>
        <v>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0</v>
      </c>
      <c r="V36" s="121">
        <f>+SUM(D36,M36)</f>
        <v>29488</v>
      </c>
      <c r="W36" s="121">
        <f>+SUM(E36,N36)</f>
        <v>3438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3438</v>
      </c>
      <c r="AB36" s="121">
        <f>+SUM(J36,S36)</f>
        <v>0</v>
      </c>
      <c r="AC36" s="121">
        <f>+SUM(K36,T36)</f>
        <v>0</v>
      </c>
      <c r="AD36" s="121">
        <f>+SUM(L36,U36)</f>
        <v>26050</v>
      </c>
      <c r="AE36" s="209" t="s">
        <v>326</v>
      </c>
      <c r="AF36" s="208"/>
    </row>
    <row r="37" spans="1:32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SUM(E37,+L37)</f>
        <v>50444</v>
      </c>
      <c r="E37" s="121">
        <f>+SUM(F37:I37,K37)</f>
        <v>2972</v>
      </c>
      <c r="F37" s="121">
        <v>0</v>
      </c>
      <c r="G37" s="121">
        <v>0</v>
      </c>
      <c r="H37" s="121">
        <v>0</v>
      </c>
      <c r="I37" s="121">
        <v>2286</v>
      </c>
      <c r="J37" s="121"/>
      <c r="K37" s="121">
        <v>686</v>
      </c>
      <c r="L37" s="121">
        <v>47472</v>
      </c>
      <c r="M37" s="121">
        <f>SUM(N37,+U37)</f>
        <v>1031</v>
      </c>
      <c r="N37" s="121">
        <f>+SUM(O37:R37,T37)</f>
        <v>619</v>
      </c>
      <c r="O37" s="121">
        <v>0</v>
      </c>
      <c r="P37" s="121">
        <v>0</v>
      </c>
      <c r="Q37" s="121">
        <v>0</v>
      </c>
      <c r="R37" s="121">
        <v>619</v>
      </c>
      <c r="S37" s="121"/>
      <c r="T37" s="121">
        <v>0</v>
      </c>
      <c r="U37" s="121">
        <v>412</v>
      </c>
      <c r="V37" s="121">
        <f>+SUM(D37,M37)</f>
        <v>51475</v>
      </c>
      <c r="W37" s="121">
        <f>+SUM(E37,N37)</f>
        <v>3591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2905</v>
      </c>
      <c r="AB37" s="121">
        <f>+SUM(J37,S37)</f>
        <v>0</v>
      </c>
      <c r="AC37" s="121">
        <f>+SUM(K37,T37)</f>
        <v>686</v>
      </c>
      <c r="AD37" s="121">
        <f>+SUM(L37,U37)</f>
        <v>47884</v>
      </c>
      <c r="AE37" s="209" t="s">
        <v>326</v>
      </c>
      <c r="AF37" s="208"/>
    </row>
    <row r="38" spans="1:32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SUM(E38,+L38)</f>
        <v>38149</v>
      </c>
      <c r="E38" s="121">
        <f>+SUM(F38:I38,K38)</f>
        <v>9367</v>
      </c>
      <c r="F38" s="121">
        <v>0</v>
      </c>
      <c r="G38" s="121">
        <v>9367</v>
      </c>
      <c r="H38" s="121">
        <v>0</v>
      </c>
      <c r="I38" s="121">
        <v>0</v>
      </c>
      <c r="J38" s="121"/>
      <c r="K38" s="121">
        <v>0</v>
      </c>
      <c r="L38" s="121">
        <v>28782</v>
      </c>
      <c r="M38" s="121">
        <f>SUM(N38,+U38)</f>
        <v>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0</v>
      </c>
      <c r="V38" s="121">
        <f>+SUM(D38,M38)</f>
        <v>38149</v>
      </c>
      <c r="W38" s="121">
        <f>+SUM(E38,N38)</f>
        <v>9367</v>
      </c>
      <c r="X38" s="121">
        <f>+SUM(F38,O38)</f>
        <v>0</v>
      </c>
      <c r="Y38" s="121">
        <f>+SUM(G38,P38)</f>
        <v>9367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28782</v>
      </c>
      <c r="AE38" s="209" t="s">
        <v>326</v>
      </c>
      <c r="AF38" s="208"/>
    </row>
    <row r="39" spans="1:32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SUM(E39,+L39)</f>
        <v>6696</v>
      </c>
      <c r="E39" s="121">
        <f>+SUM(F39:I39,K39)</f>
        <v>6020</v>
      </c>
      <c r="F39" s="121">
        <v>6020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676</v>
      </c>
      <c r="M39" s="121">
        <f>SUM(N39,+U39)</f>
        <v>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0</v>
      </c>
      <c r="V39" s="121">
        <f>+SUM(D39,M39)</f>
        <v>6696</v>
      </c>
      <c r="W39" s="121">
        <f>+SUM(E39,N39)</f>
        <v>6020</v>
      </c>
      <c r="X39" s="121">
        <f>+SUM(F39,O39)</f>
        <v>6020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676</v>
      </c>
      <c r="AE39" s="209" t="s">
        <v>326</v>
      </c>
      <c r="AF39" s="208"/>
    </row>
    <row r="40" spans="1:32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SUM(E40,+L40)</f>
        <v>34089</v>
      </c>
      <c r="E40" s="121">
        <f>+SUM(F40:I40,K40)</f>
        <v>4152</v>
      </c>
      <c r="F40" s="121">
        <v>0</v>
      </c>
      <c r="G40" s="121">
        <v>0</v>
      </c>
      <c r="H40" s="121">
        <v>0</v>
      </c>
      <c r="I40" s="121">
        <v>4152</v>
      </c>
      <c r="J40" s="121"/>
      <c r="K40" s="121">
        <v>0</v>
      </c>
      <c r="L40" s="121">
        <v>29937</v>
      </c>
      <c r="M40" s="121">
        <f>SUM(N40,+U40)</f>
        <v>377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377</v>
      </c>
      <c r="V40" s="121">
        <f>+SUM(D40,M40)</f>
        <v>34466</v>
      </c>
      <c r="W40" s="121">
        <f>+SUM(E40,N40)</f>
        <v>4152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4152</v>
      </c>
      <c r="AB40" s="121">
        <f>+SUM(J40,S40)</f>
        <v>0</v>
      </c>
      <c r="AC40" s="121">
        <f>+SUM(K40,T40)</f>
        <v>0</v>
      </c>
      <c r="AD40" s="121">
        <f>+SUM(L40,U40)</f>
        <v>30314</v>
      </c>
      <c r="AE40" s="209" t="s">
        <v>326</v>
      </c>
      <c r="AF40" s="208"/>
    </row>
    <row r="41" spans="1:32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SUM(E41,+L41)</f>
        <v>32284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32284</v>
      </c>
      <c r="M41" s="121">
        <f>SUM(N41,+U41)</f>
        <v>5745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5745</v>
      </c>
      <c r="V41" s="121">
        <f>+SUM(D41,M41)</f>
        <v>38029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38029</v>
      </c>
      <c r="AE41" s="209" t="s">
        <v>326</v>
      </c>
      <c r="AF41" s="208"/>
    </row>
    <row r="42" spans="1:32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SUM(E42,+L42)</f>
        <v>74043</v>
      </c>
      <c r="E42" s="121">
        <f>+SUM(F42:I42,K42)</f>
        <v>18077</v>
      </c>
      <c r="F42" s="121">
        <v>0</v>
      </c>
      <c r="G42" s="121">
        <v>0</v>
      </c>
      <c r="H42" s="121">
        <v>16300</v>
      </c>
      <c r="I42" s="121">
        <v>1777</v>
      </c>
      <c r="J42" s="121"/>
      <c r="K42" s="121">
        <v>0</v>
      </c>
      <c r="L42" s="121">
        <v>55966</v>
      </c>
      <c r="M42" s="121">
        <f>SUM(N42,+U42)</f>
        <v>245</v>
      </c>
      <c r="N42" s="121">
        <f>+SUM(O42:R42,T42)</f>
        <v>245</v>
      </c>
      <c r="O42" s="121">
        <v>0</v>
      </c>
      <c r="P42" s="121">
        <v>0</v>
      </c>
      <c r="Q42" s="121">
        <v>0</v>
      </c>
      <c r="R42" s="121">
        <v>245</v>
      </c>
      <c r="S42" s="121"/>
      <c r="T42" s="121">
        <v>0</v>
      </c>
      <c r="U42" s="121">
        <v>0</v>
      </c>
      <c r="V42" s="121">
        <f>+SUM(D42,M42)</f>
        <v>74288</v>
      </c>
      <c r="W42" s="121">
        <f>+SUM(E42,N42)</f>
        <v>18322</v>
      </c>
      <c r="X42" s="121">
        <f>+SUM(F42,O42)</f>
        <v>0</v>
      </c>
      <c r="Y42" s="121">
        <f>+SUM(G42,P42)</f>
        <v>0</v>
      </c>
      <c r="Z42" s="121">
        <f>+SUM(H42,Q42)</f>
        <v>16300</v>
      </c>
      <c r="AA42" s="121">
        <f>+SUM(I42,R42)</f>
        <v>2022</v>
      </c>
      <c r="AB42" s="121">
        <f>+SUM(J42,S42)</f>
        <v>0</v>
      </c>
      <c r="AC42" s="121">
        <f>+SUM(K42,T42)</f>
        <v>0</v>
      </c>
      <c r="AD42" s="121">
        <f>+SUM(L42,U42)</f>
        <v>55966</v>
      </c>
      <c r="AE42" s="209" t="s">
        <v>326</v>
      </c>
      <c r="AF42" s="208"/>
    </row>
    <row r="43" spans="1:32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SUM(E43,+L43)</f>
        <v>103734</v>
      </c>
      <c r="E43" s="121">
        <f>+SUM(F43:I43,K43)</f>
        <v>2472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2472</v>
      </c>
      <c r="L43" s="121">
        <v>101262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0</v>
      </c>
      <c r="V43" s="121">
        <f>+SUM(D43,M43)</f>
        <v>103734</v>
      </c>
      <c r="W43" s="121">
        <f>+SUM(E43,N43)</f>
        <v>2472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2472</v>
      </c>
      <c r="AD43" s="121">
        <f>+SUM(L43,U43)</f>
        <v>101262</v>
      </c>
      <c r="AE43" s="209" t="s">
        <v>326</v>
      </c>
      <c r="AF43" s="208"/>
    </row>
    <row r="44" spans="1:32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SUM(E44,+L44)</f>
        <v>211268</v>
      </c>
      <c r="E44" s="121">
        <f>+SUM(F44:I44,K44)</f>
        <v>93701</v>
      </c>
      <c r="F44" s="121">
        <v>50526</v>
      </c>
      <c r="G44" s="121">
        <v>0</v>
      </c>
      <c r="H44" s="121">
        <v>25100</v>
      </c>
      <c r="I44" s="121">
        <v>10162</v>
      </c>
      <c r="J44" s="121"/>
      <c r="K44" s="121">
        <v>7913</v>
      </c>
      <c r="L44" s="121">
        <v>117567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0</v>
      </c>
      <c r="V44" s="121">
        <f>+SUM(D44,M44)</f>
        <v>211268</v>
      </c>
      <c r="W44" s="121">
        <f>+SUM(E44,N44)</f>
        <v>93701</v>
      </c>
      <c r="X44" s="121">
        <f>+SUM(F44,O44)</f>
        <v>50526</v>
      </c>
      <c r="Y44" s="121">
        <f>+SUM(G44,P44)</f>
        <v>0</v>
      </c>
      <c r="Z44" s="121">
        <f>+SUM(H44,Q44)</f>
        <v>25100</v>
      </c>
      <c r="AA44" s="121">
        <f>+SUM(I44,R44)</f>
        <v>10162</v>
      </c>
      <c r="AB44" s="121">
        <f>+SUM(J44,S44)</f>
        <v>0</v>
      </c>
      <c r="AC44" s="121">
        <f>+SUM(K44,T44)</f>
        <v>7913</v>
      </c>
      <c r="AD44" s="121">
        <f>+SUM(L44,U44)</f>
        <v>117567</v>
      </c>
      <c r="AE44" s="209" t="s">
        <v>326</v>
      </c>
      <c r="AF44" s="208"/>
    </row>
    <row r="45" spans="1:32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SUM(E45,+L45)</f>
        <v>213369</v>
      </c>
      <c r="E45" s="121">
        <f>+SUM(F45:I45,K45)</f>
        <v>32986</v>
      </c>
      <c r="F45" s="121">
        <v>0</v>
      </c>
      <c r="G45" s="121">
        <v>0</v>
      </c>
      <c r="H45" s="121">
        <v>0</v>
      </c>
      <c r="I45" s="121">
        <v>32974</v>
      </c>
      <c r="J45" s="121"/>
      <c r="K45" s="121">
        <v>12</v>
      </c>
      <c r="L45" s="121">
        <v>180383</v>
      </c>
      <c r="M45" s="121">
        <f>SUM(N45,+U45)</f>
        <v>52781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52781</v>
      </c>
      <c r="V45" s="121">
        <f>+SUM(D45,M45)</f>
        <v>266150</v>
      </c>
      <c r="W45" s="121">
        <f>+SUM(E45,N45)</f>
        <v>32986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32974</v>
      </c>
      <c r="AB45" s="121">
        <f>+SUM(J45,S45)</f>
        <v>0</v>
      </c>
      <c r="AC45" s="121">
        <f>+SUM(K45,T45)</f>
        <v>12</v>
      </c>
      <c r="AD45" s="121">
        <f>+SUM(L45,U45)</f>
        <v>233164</v>
      </c>
      <c r="AE45" s="209" t="s">
        <v>326</v>
      </c>
      <c r="AF45" s="208"/>
    </row>
    <row r="46" spans="1:32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SUM(E46,+L46)</f>
        <v>33358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33358</v>
      </c>
      <c r="M46" s="121">
        <f>SUM(N46,+U46)</f>
        <v>2162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2162</v>
      </c>
      <c r="V46" s="121">
        <f>+SUM(D46,M46)</f>
        <v>35520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35520</v>
      </c>
      <c r="AE46" s="209" t="s">
        <v>326</v>
      </c>
      <c r="AF46" s="208"/>
    </row>
    <row r="47" spans="1:32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SUM(E47,+L47)</f>
        <v>179619</v>
      </c>
      <c r="E47" s="121">
        <f>+SUM(F47:I47,K47)</f>
        <v>74910</v>
      </c>
      <c r="F47" s="121">
        <v>29150</v>
      </c>
      <c r="G47" s="121">
        <v>0</v>
      </c>
      <c r="H47" s="121">
        <v>29400</v>
      </c>
      <c r="I47" s="121">
        <v>30</v>
      </c>
      <c r="J47" s="121"/>
      <c r="K47" s="121">
        <v>16330</v>
      </c>
      <c r="L47" s="121">
        <v>104709</v>
      </c>
      <c r="M47" s="121">
        <f>SUM(N47,+U47)</f>
        <v>8729</v>
      </c>
      <c r="N47" s="121">
        <f>+SUM(O47:R47,T47)</f>
        <v>15</v>
      </c>
      <c r="O47" s="121">
        <v>0</v>
      </c>
      <c r="P47" s="121">
        <v>0</v>
      </c>
      <c r="Q47" s="121">
        <v>0</v>
      </c>
      <c r="R47" s="121">
        <v>15</v>
      </c>
      <c r="S47" s="121"/>
      <c r="T47" s="121">
        <v>0</v>
      </c>
      <c r="U47" s="121">
        <v>8714</v>
      </c>
      <c r="V47" s="121">
        <f>+SUM(D47,M47)</f>
        <v>188348</v>
      </c>
      <c r="W47" s="121">
        <f>+SUM(E47,N47)</f>
        <v>74925</v>
      </c>
      <c r="X47" s="121">
        <f>+SUM(F47,O47)</f>
        <v>29150</v>
      </c>
      <c r="Y47" s="121">
        <f>+SUM(G47,P47)</f>
        <v>0</v>
      </c>
      <c r="Z47" s="121">
        <f>+SUM(H47,Q47)</f>
        <v>29400</v>
      </c>
      <c r="AA47" s="121">
        <f>+SUM(I47,R47)</f>
        <v>45</v>
      </c>
      <c r="AB47" s="121">
        <f>+SUM(J47,S47)</f>
        <v>0</v>
      </c>
      <c r="AC47" s="121">
        <f>+SUM(K47,T47)</f>
        <v>16330</v>
      </c>
      <c r="AD47" s="121">
        <f>+SUM(L47,U47)</f>
        <v>113423</v>
      </c>
      <c r="AE47" s="209" t="s">
        <v>326</v>
      </c>
      <c r="AF47" s="208"/>
    </row>
    <row r="48" spans="1:32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SUM(E48,+L48)</f>
        <v>36855</v>
      </c>
      <c r="E48" s="121">
        <f>+SUM(F48:I48,K48)</f>
        <v>4467</v>
      </c>
      <c r="F48" s="121">
        <v>0</v>
      </c>
      <c r="G48" s="121">
        <v>0</v>
      </c>
      <c r="H48" s="121">
        <v>0</v>
      </c>
      <c r="I48" s="121">
        <v>4467</v>
      </c>
      <c r="J48" s="121"/>
      <c r="K48" s="121">
        <v>0</v>
      </c>
      <c r="L48" s="121">
        <v>32388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0</v>
      </c>
      <c r="V48" s="121">
        <f>+SUM(D48,M48)</f>
        <v>36855</v>
      </c>
      <c r="W48" s="121">
        <f>+SUM(E48,N48)</f>
        <v>4467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4467</v>
      </c>
      <c r="AB48" s="121">
        <f>+SUM(J48,S48)</f>
        <v>0</v>
      </c>
      <c r="AC48" s="121">
        <f>+SUM(K48,T48)</f>
        <v>0</v>
      </c>
      <c r="AD48" s="121">
        <f>+SUM(L48,U48)</f>
        <v>32388</v>
      </c>
      <c r="AE48" s="209" t="s">
        <v>326</v>
      </c>
      <c r="AF48" s="208"/>
    </row>
    <row r="49" spans="1:32" s="136" customFormat="1" ht="13.5" customHeight="1" x14ac:dyDescent="0.15">
      <c r="A49" s="119" t="s">
        <v>52</v>
      </c>
      <c r="B49" s="120" t="s">
        <v>331</v>
      </c>
      <c r="C49" s="119" t="s">
        <v>332</v>
      </c>
      <c r="D49" s="121">
        <f>SUM(E49,+L49)</f>
        <v>750997</v>
      </c>
      <c r="E49" s="121">
        <f>+SUM(F49:I49,K49)</f>
        <v>205456</v>
      </c>
      <c r="F49" s="121">
        <v>0</v>
      </c>
      <c r="G49" s="121">
        <v>0</v>
      </c>
      <c r="H49" s="121">
        <v>0</v>
      </c>
      <c r="I49" s="121">
        <v>205456</v>
      </c>
      <c r="J49" s="121">
        <v>1466577</v>
      </c>
      <c r="K49" s="121">
        <v>0</v>
      </c>
      <c r="L49" s="121">
        <v>545541</v>
      </c>
      <c r="M49" s="121">
        <f>SUM(N49,+U49)</f>
        <v>1169250</v>
      </c>
      <c r="N49" s="121">
        <f>+SUM(O49:R49,T49)</f>
        <v>1169250</v>
      </c>
      <c r="O49" s="121">
        <v>378368</v>
      </c>
      <c r="P49" s="121">
        <v>0</v>
      </c>
      <c r="Q49" s="121">
        <v>789300</v>
      </c>
      <c r="R49" s="121">
        <v>1582</v>
      </c>
      <c r="S49" s="121">
        <v>277295</v>
      </c>
      <c r="T49" s="121">
        <v>0</v>
      </c>
      <c r="U49" s="121">
        <v>0</v>
      </c>
      <c r="V49" s="121">
        <f>+SUM(D49,M49)</f>
        <v>1920247</v>
      </c>
      <c r="W49" s="121">
        <f>+SUM(E49,N49)</f>
        <v>1374706</v>
      </c>
      <c r="X49" s="121">
        <f>+SUM(F49,O49)</f>
        <v>378368</v>
      </c>
      <c r="Y49" s="121">
        <f>+SUM(G49,P49)</f>
        <v>0</v>
      </c>
      <c r="Z49" s="121">
        <f>+SUM(H49,Q49)</f>
        <v>789300</v>
      </c>
      <c r="AA49" s="121">
        <f>+SUM(I49,R49)</f>
        <v>207038</v>
      </c>
      <c r="AB49" s="121">
        <f>+SUM(J49,S49)</f>
        <v>1743872</v>
      </c>
      <c r="AC49" s="121">
        <f>+SUM(K49,T49)</f>
        <v>0</v>
      </c>
      <c r="AD49" s="121">
        <f>+SUM(L49,U49)</f>
        <v>545541</v>
      </c>
      <c r="AE49" s="209" t="s">
        <v>326</v>
      </c>
      <c r="AF49" s="208"/>
    </row>
    <row r="50" spans="1:32" s="136" customFormat="1" ht="13.5" customHeight="1" x14ac:dyDescent="0.15">
      <c r="A50" s="119" t="s">
        <v>52</v>
      </c>
      <c r="B50" s="120" t="s">
        <v>367</v>
      </c>
      <c r="C50" s="119" t="s">
        <v>368</v>
      </c>
      <c r="D50" s="121">
        <f>SUM(E50,+L50)</f>
        <v>43040</v>
      </c>
      <c r="E50" s="121">
        <f>+SUM(F50:I50,K50)</f>
        <v>35650</v>
      </c>
      <c r="F50" s="121">
        <v>10560</v>
      </c>
      <c r="G50" s="121">
        <v>0</v>
      </c>
      <c r="H50" s="121">
        <v>0</v>
      </c>
      <c r="I50" s="121">
        <v>25090</v>
      </c>
      <c r="J50" s="121">
        <v>247716</v>
      </c>
      <c r="K50" s="121">
        <v>0</v>
      </c>
      <c r="L50" s="121">
        <v>7390</v>
      </c>
      <c r="M50" s="121">
        <f>SUM(N50,+U50)</f>
        <v>6454</v>
      </c>
      <c r="N50" s="121">
        <f>+SUM(O50:R50,T50)</f>
        <v>2566</v>
      </c>
      <c r="O50" s="121">
        <v>0</v>
      </c>
      <c r="P50" s="121">
        <v>0</v>
      </c>
      <c r="Q50" s="121">
        <v>0</v>
      </c>
      <c r="R50" s="121">
        <v>2566</v>
      </c>
      <c r="S50" s="121">
        <v>72935</v>
      </c>
      <c r="T50" s="121">
        <v>0</v>
      </c>
      <c r="U50" s="121">
        <v>3888</v>
      </c>
      <c r="V50" s="121">
        <f>+SUM(D50,M50)</f>
        <v>49494</v>
      </c>
      <c r="W50" s="121">
        <f>+SUM(E50,N50)</f>
        <v>38216</v>
      </c>
      <c r="X50" s="121">
        <f>+SUM(F50,O50)</f>
        <v>10560</v>
      </c>
      <c r="Y50" s="121">
        <f>+SUM(G50,P50)</f>
        <v>0</v>
      </c>
      <c r="Z50" s="121">
        <f>+SUM(H50,Q50)</f>
        <v>0</v>
      </c>
      <c r="AA50" s="121">
        <f>+SUM(I50,R50)</f>
        <v>27656</v>
      </c>
      <c r="AB50" s="121">
        <f>+SUM(J50,S50)</f>
        <v>320651</v>
      </c>
      <c r="AC50" s="121">
        <f>+SUM(K50,T50)</f>
        <v>0</v>
      </c>
      <c r="AD50" s="121">
        <f>+SUM(L50,U50)</f>
        <v>11278</v>
      </c>
      <c r="AE50" s="209" t="s">
        <v>326</v>
      </c>
      <c r="AF50" s="208"/>
    </row>
    <row r="51" spans="1:32" s="136" customFormat="1" ht="13.5" customHeight="1" x14ac:dyDescent="0.15">
      <c r="A51" s="119" t="s">
        <v>52</v>
      </c>
      <c r="B51" s="120" t="s">
        <v>393</v>
      </c>
      <c r="C51" s="119" t="s">
        <v>394</v>
      </c>
      <c r="D51" s="121">
        <f>SUM(E51,+L51)</f>
        <v>73651</v>
      </c>
      <c r="E51" s="121">
        <f>+SUM(F51:I51,K51)</f>
        <v>37871</v>
      </c>
      <c r="F51" s="121">
        <v>0</v>
      </c>
      <c r="G51" s="121">
        <v>0</v>
      </c>
      <c r="H51" s="121">
        <v>0</v>
      </c>
      <c r="I51" s="121">
        <v>31018</v>
      </c>
      <c r="J51" s="121">
        <v>417864</v>
      </c>
      <c r="K51" s="121">
        <v>6853</v>
      </c>
      <c r="L51" s="121">
        <v>35780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73651</v>
      </c>
      <c r="W51" s="121">
        <f>+SUM(E51,N51)</f>
        <v>37871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31018</v>
      </c>
      <c r="AB51" s="121">
        <f>+SUM(J51,S51)</f>
        <v>417864</v>
      </c>
      <c r="AC51" s="121">
        <f>+SUM(K51,T51)</f>
        <v>6853</v>
      </c>
      <c r="AD51" s="121">
        <f>+SUM(L51,U51)</f>
        <v>35780</v>
      </c>
      <c r="AE51" s="209" t="s">
        <v>326</v>
      </c>
      <c r="AF51" s="208"/>
    </row>
    <row r="52" spans="1:32" s="136" customFormat="1" ht="13.5" customHeight="1" x14ac:dyDescent="0.15">
      <c r="A52" s="119" t="s">
        <v>52</v>
      </c>
      <c r="B52" s="120" t="s">
        <v>351</v>
      </c>
      <c r="C52" s="119" t="s">
        <v>352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131747</v>
      </c>
      <c r="N52" s="121">
        <f>+SUM(O52:R52,T52)</f>
        <v>131747</v>
      </c>
      <c r="O52" s="121">
        <v>0</v>
      </c>
      <c r="P52" s="121">
        <v>0</v>
      </c>
      <c r="Q52" s="121">
        <v>0</v>
      </c>
      <c r="R52" s="121">
        <v>42348</v>
      </c>
      <c r="S52" s="121">
        <v>113285</v>
      </c>
      <c r="T52" s="121">
        <v>89399</v>
      </c>
      <c r="U52" s="121">
        <v>0</v>
      </c>
      <c r="V52" s="121">
        <f>+SUM(D52,M52)</f>
        <v>131747</v>
      </c>
      <c r="W52" s="121">
        <f>+SUM(E52,N52)</f>
        <v>131747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42348</v>
      </c>
      <c r="AB52" s="121">
        <f>+SUM(J52,S52)</f>
        <v>113285</v>
      </c>
      <c r="AC52" s="121">
        <f>+SUM(K52,T52)</f>
        <v>89399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52</v>
      </c>
      <c r="B53" s="120" t="s">
        <v>377</v>
      </c>
      <c r="C53" s="119" t="s">
        <v>378</v>
      </c>
      <c r="D53" s="121">
        <f>SUM(E53,+L53)</f>
        <v>38533</v>
      </c>
      <c r="E53" s="121">
        <f>+SUM(F53:I53,K53)</f>
        <v>38533</v>
      </c>
      <c r="F53" s="121">
        <v>0</v>
      </c>
      <c r="G53" s="121">
        <v>0</v>
      </c>
      <c r="H53" s="121">
        <v>0</v>
      </c>
      <c r="I53" s="121">
        <v>0</v>
      </c>
      <c r="J53" s="121">
        <v>254991</v>
      </c>
      <c r="K53" s="121">
        <v>38533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38533</v>
      </c>
      <c r="W53" s="121">
        <f>+SUM(E53,N53)</f>
        <v>38533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254991</v>
      </c>
      <c r="AC53" s="121">
        <f>+SUM(K53,T53)</f>
        <v>38533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52</v>
      </c>
      <c r="B54" s="120" t="s">
        <v>359</v>
      </c>
      <c r="C54" s="119" t="s">
        <v>360</v>
      </c>
      <c r="D54" s="121">
        <f>SUM(E54,+L54)</f>
        <v>8731</v>
      </c>
      <c r="E54" s="121">
        <f>+SUM(F54:I54,K54)</f>
        <v>8731</v>
      </c>
      <c r="F54" s="121">
        <v>0</v>
      </c>
      <c r="G54" s="121">
        <v>0</v>
      </c>
      <c r="H54" s="121">
        <v>0</v>
      </c>
      <c r="I54" s="121">
        <v>0</v>
      </c>
      <c r="J54" s="121">
        <v>193668</v>
      </c>
      <c r="K54" s="121">
        <v>8731</v>
      </c>
      <c r="L54" s="121">
        <v>0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8731</v>
      </c>
      <c r="W54" s="121">
        <f>+SUM(E54,N54)</f>
        <v>8731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193668</v>
      </c>
      <c r="AC54" s="121">
        <f>+SUM(K54,T54)</f>
        <v>8731</v>
      </c>
      <c r="AD54" s="121">
        <f>+SUM(L54,U54)</f>
        <v>0</v>
      </c>
      <c r="AE54" s="209" t="s">
        <v>326</v>
      </c>
      <c r="AF54" s="208"/>
    </row>
    <row r="55" spans="1:32" s="136" customFormat="1" ht="13.5" customHeight="1" x14ac:dyDescent="0.15">
      <c r="A55" s="119" t="s">
        <v>52</v>
      </c>
      <c r="B55" s="120" t="s">
        <v>341</v>
      </c>
      <c r="C55" s="119" t="s">
        <v>342</v>
      </c>
      <c r="D55" s="121">
        <f>SUM(E55,+L55)</f>
        <v>719622</v>
      </c>
      <c r="E55" s="121">
        <f>+SUM(F55:I55,K55)</f>
        <v>692747</v>
      </c>
      <c r="F55" s="121">
        <v>135142</v>
      </c>
      <c r="G55" s="121">
        <v>0</v>
      </c>
      <c r="H55" s="121">
        <v>113300</v>
      </c>
      <c r="I55" s="121">
        <v>215813</v>
      </c>
      <c r="J55" s="121">
        <v>1228956</v>
      </c>
      <c r="K55" s="121">
        <v>228492</v>
      </c>
      <c r="L55" s="121">
        <v>26875</v>
      </c>
      <c r="M55" s="121">
        <f>SUM(N55,+U55)</f>
        <v>66645</v>
      </c>
      <c r="N55" s="121">
        <f>+SUM(O55:R55,T55)</f>
        <v>66645</v>
      </c>
      <c r="O55" s="121">
        <v>0</v>
      </c>
      <c r="P55" s="121">
        <v>0</v>
      </c>
      <c r="Q55" s="121">
        <v>0</v>
      </c>
      <c r="R55" s="121">
        <v>57035</v>
      </c>
      <c r="S55" s="121">
        <v>246035</v>
      </c>
      <c r="T55" s="121">
        <v>9610</v>
      </c>
      <c r="U55" s="121">
        <v>0</v>
      </c>
      <c r="V55" s="121">
        <f>+SUM(D55,M55)</f>
        <v>786267</v>
      </c>
      <c r="W55" s="121">
        <f>+SUM(E55,N55)</f>
        <v>759392</v>
      </c>
      <c r="X55" s="121">
        <f>+SUM(F55,O55)</f>
        <v>135142</v>
      </c>
      <c r="Y55" s="121">
        <f>+SUM(G55,P55)</f>
        <v>0</v>
      </c>
      <c r="Z55" s="121">
        <f>+SUM(H55,Q55)</f>
        <v>113300</v>
      </c>
      <c r="AA55" s="121">
        <f>+SUM(I55,R55)</f>
        <v>272848</v>
      </c>
      <c r="AB55" s="121">
        <f>+SUM(J55,S55)</f>
        <v>1474991</v>
      </c>
      <c r="AC55" s="121">
        <f>+SUM(K55,T55)</f>
        <v>238102</v>
      </c>
      <c r="AD55" s="121">
        <f>+SUM(L55,U55)</f>
        <v>26875</v>
      </c>
      <c r="AE55" s="209" t="s">
        <v>326</v>
      </c>
      <c r="AF55" s="208"/>
    </row>
    <row r="56" spans="1:32" s="136" customFormat="1" ht="13.5" customHeight="1" x14ac:dyDescent="0.15">
      <c r="A56" s="119" t="s">
        <v>52</v>
      </c>
      <c r="B56" s="120" t="s">
        <v>385</v>
      </c>
      <c r="C56" s="119" t="s">
        <v>386</v>
      </c>
      <c r="D56" s="121">
        <f>SUM(E56,+L56)</f>
        <v>20366</v>
      </c>
      <c r="E56" s="121">
        <f>+SUM(F56:I56,K56)</f>
        <v>7662</v>
      </c>
      <c r="F56" s="121">
        <v>0</v>
      </c>
      <c r="G56" s="121">
        <v>0</v>
      </c>
      <c r="H56" s="121">
        <v>0</v>
      </c>
      <c r="I56" s="121">
        <v>7662</v>
      </c>
      <c r="J56" s="121">
        <v>392208</v>
      </c>
      <c r="K56" s="121">
        <v>0</v>
      </c>
      <c r="L56" s="121">
        <v>12704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20366</v>
      </c>
      <c r="W56" s="121">
        <f>+SUM(E56,N56)</f>
        <v>7662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7662</v>
      </c>
      <c r="AB56" s="121">
        <f>+SUM(J56,S56)</f>
        <v>392208</v>
      </c>
      <c r="AC56" s="121">
        <f>+SUM(K56,T56)</f>
        <v>0</v>
      </c>
      <c r="AD56" s="121">
        <f>+SUM(L56,U56)</f>
        <v>12704</v>
      </c>
      <c r="AE56" s="209" t="s">
        <v>326</v>
      </c>
      <c r="AF56" s="208"/>
    </row>
    <row r="57" spans="1:32" s="136" customFormat="1" ht="13.5" customHeight="1" x14ac:dyDescent="0.15">
      <c r="A57" s="119" t="s">
        <v>52</v>
      </c>
      <c r="B57" s="120" t="s">
        <v>349</v>
      </c>
      <c r="C57" s="119" t="s">
        <v>374</v>
      </c>
      <c r="D57" s="121">
        <f>SUM(E57,+L57)</f>
        <v>107133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1394877</v>
      </c>
      <c r="K57" s="121">
        <v>0</v>
      </c>
      <c r="L57" s="121">
        <v>107133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107133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1394877</v>
      </c>
      <c r="AC57" s="121">
        <f>+SUM(K57,T57)</f>
        <v>0</v>
      </c>
      <c r="AD57" s="121">
        <f>+SUM(L57,U57)</f>
        <v>107133</v>
      </c>
      <c r="AE57" s="209" t="s">
        <v>326</v>
      </c>
      <c r="AF57" s="208"/>
    </row>
    <row r="58" spans="1:32" s="136" customFormat="1" ht="13.5" customHeight="1" x14ac:dyDescent="0.15">
      <c r="A58" s="119" t="s">
        <v>52</v>
      </c>
      <c r="B58" s="120" t="s">
        <v>327</v>
      </c>
      <c r="C58" s="119" t="s">
        <v>328</v>
      </c>
      <c r="D58" s="121">
        <f>SUM(E58,+L58)</f>
        <v>1929739</v>
      </c>
      <c r="E58" s="121">
        <f>+SUM(F58:I58,K58)</f>
        <v>575155</v>
      </c>
      <c r="F58" s="121">
        <v>48487</v>
      </c>
      <c r="G58" s="121">
        <v>0</v>
      </c>
      <c r="H58" s="121">
        <v>43500</v>
      </c>
      <c r="I58" s="121">
        <v>466547</v>
      </c>
      <c r="J58" s="121">
        <v>821650</v>
      </c>
      <c r="K58" s="121">
        <v>16621</v>
      </c>
      <c r="L58" s="121">
        <v>1354584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1929739</v>
      </c>
      <c r="W58" s="121">
        <f>+SUM(E58,N58)</f>
        <v>575155</v>
      </c>
      <c r="X58" s="121">
        <f>+SUM(F58,O58)</f>
        <v>48487</v>
      </c>
      <c r="Y58" s="121">
        <f>+SUM(G58,P58)</f>
        <v>0</v>
      </c>
      <c r="Z58" s="121">
        <f>+SUM(H58,Q58)</f>
        <v>43500</v>
      </c>
      <c r="AA58" s="121">
        <f>+SUM(I58,R58)</f>
        <v>466547</v>
      </c>
      <c r="AB58" s="121">
        <f>+SUM(J58,S58)</f>
        <v>821650</v>
      </c>
      <c r="AC58" s="121">
        <f>+SUM(K58,T58)</f>
        <v>16621</v>
      </c>
      <c r="AD58" s="121">
        <f>+SUM(L58,U58)</f>
        <v>1354584</v>
      </c>
      <c r="AE58" s="209" t="s">
        <v>326</v>
      </c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275</v>
      </c>
      <c r="D7" s="140">
        <f>+SUM(E7,J7)</f>
        <v>2565740</v>
      </c>
      <c r="E7" s="140">
        <f>+SUM(F7:I7)</f>
        <v>2505494</v>
      </c>
      <c r="F7" s="140">
        <f t="shared" ref="F7:K7" si="0">SUM(F$8:F$257)</f>
        <v>242</v>
      </c>
      <c r="G7" s="140">
        <f t="shared" si="0"/>
        <v>1531906</v>
      </c>
      <c r="H7" s="140">
        <f t="shared" si="0"/>
        <v>958256</v>
      </c>
      <c r="I7" s="140">
        <f t="shared" si="0"/>
        <v>15090</v>
      </c>
      <c r="J7" s="140">
        <f t="shared" si="0"/>
        <v>60246</v>
      </c>
      <c r="K7" s="140">
        <f t="shared" si="0"/>
        <v>155077</v>
      </c>
      <c r="L7" s="140">
        <f>+SUM(M7,R7,V7,W7,AC7)</f>
        <v>16804527</v>
      </c>
      <c r="M7" s="140">
        <f>+SUM(N7:Q7)</f>
        <v>2327472</v>
      </c>
      <c r="N7" s="140">
        <f>SUM(N$8:N$257)</f>
        <v>1368467</v>
      </c>
      <c r="O7" s="140">
        <f>SUM(O$8:O$257)</f>
        <v>441572</v>
      </c>
      <c r="P7" s="140">
        <f>SUM(P$8:P$257)</f>
        <v>475614</v>
      </c>
      <c r="Q7" s="140">
        <f>SUM(Q$8:Q$257)</f>
        <v>41819</v>
      </c>
      <c r="R7" s="140">
        <f>+SUM(S7:U7)</f>
        <v>6650881</v>
      </c>
      <c r="S7" s="140">
        <f>SUM(S$8:S$257)</f>
        <v>463489</v>
      </c>
      <c r="T7" s="140">
        <f>SUM(T$8:T$257)</f>
        <v>5780668</v>
      </c>
      <c r="U7" s="140">
        <f>SUM(U$8:U$257)</f>
        <v>406724</v>
      </c>
      <c r="V7" s="140">
        <f>SUM(V$8:V$257)</f>
        <v>25071</v>
      </c>
      <c r="W7" s="140">
        <f>+SUM(X7:AA7)</f>
        <v>7787848</v>
      </c>
      <c r="X7" s="140">
        <f t="shared" ref="X7:AD7" si="1">SUM(X$8:X$257)</f>
        <v>3557789</v>
      </c>
      <c r="Y7" s="140">
        <f t="shared" si="1"/>
        <v>3202713</v>
      </c>
      <c r="Z7" s="140">
        <f t="shared" si="1"/>
        <v>477425</v>
      </c>
      <c r="AA7" s="140">
        <f t="shared" si="1"/>
        <v>549921</v>
      </c>
      <c r="AB7" s="140">
        <f t="shared" si="1"/>
        <v>6263430</v>
      </c>
      <c r="AC7" s="140">
        <f t="shared" si="1"/>
        <v>13255</v>
      </c>
      <c r="AD7" s="140">
        <f t="shared" si="1"/>
        <v>2088679</v>
      </c>
      <c r="AE7" s="140">
        <f>+SUM(D7,L7,AD7)</f>
        <v>21458946</v>
      </c>
      <c r="AF7" s="140">
        <f>+SUM(AG7,AL7)</f>
        <v>1347972</v>
      </c>
      <c r="AG7" s="140">
        <f>+SUM(AH7:AK7)</f>
        <v>1344342</v>
      </c>
      <c r="AH7" s="140">
        <f t="shared" ref="AH7:AM7" si="2">SUM(AH$8:AH$257)</f>
        <v>0</v>
      </c>
      <c r="AI7" s="140">
        <f t="shared" si="2"/>
        <v>1301619</v>
      </c>
      <c r="AJ7" s="140">
        <f t="shared" si="2"/>
        <v>0</v>
      </c>
      <c r="AK7" s="140">
        <f t="shared" si="2"/>
        <v>42723</v>
      </c>
      <c r="AL7" s="140">
        <f t="shared" si="2"/>
        <v>3630</v>
      </c>
      <c r="AM7" s="140">
        <f t="shared" si="2"/>
        <v>141664</v>
      </c>
      <c r="AN7" s="140">
        <f>+SUM(AO7,AT7,AX7,AY7,BE7)</f>
        <v>947912</v>
      </c>
      <c r="AO7" s="140">
        <f>+SUM(AP7:AS7)</f>
        <v>160438</v>
      </c>
      <c r="AP7" s="140">
        <f>SUM(AP$8:AP$257)</f>
        <v>151922</v>
      </c>
      <c r="AQ7" s="140">
        <f>SUM(AQ$8:AQ$257)</f>
        <v>245</v>
      </c>
      <c r="AR7" s="140">
        <f>SUM(AR$8:AR$257)</f>
        <v>8271</v>
      </c>
      <c r="AS7" s="140">
        <f>SUM(AS$8:AS$257)</f>
        <v>0</v>
      </c>
      <c r="AT7" s="140">
        <f>+SUM(AU7:AW7)</f>
        <v>285402</v>
      </c>
      <c r="AU7" s="140">
        <f>SUM(AU$8:AU$257)</f>
        <v>595</v>
      </c>
      <c r="AV7" s="140">
        <f>SUM(AV$8:AV$257)</f>
        <v>283982</v>
      </c>
      <c r="AW7" s="140">
        <f>SUM(AW$8:AW$257)</f>
        <v>825</v>
      </c>
      <c r="AX7" s="140">
        <f>SUM(AX$8:AX$257)</f>
        <v>0</v>
      </c>
      <c r="AY7" s="140">
        <f>+SUM(AZ7:BC7)</f>
        <v>502072</v>
      </c>
      <c r="AZ7" s="140">
        <f t="shared" ref="AZ7:BF7" si="3">SUM(AZ$8:AZ$257)</f>
        <v>1161</v>
      </c>
      <c r="BA7" s="140">
        <f t="shared" si="3"/>
        <v>423834</v>
      </c>
      <c r="BB7" s="140">
        <f t="shared" si="3"/>
        <v>21854</v>
      </c>
      <c r="BC7" s="140">
        <f t="shared" si="3"/>
        <v>55223</v>
      </c>
      <c r="BD7" s="140">
        <f t="shared" si="3"/>
        <v>567886</v>
      </c>
      <c r="BE7" s="140">
        <f t="shared" si="3"/>
        <v>0</v>
      </c>
      <c r="BF7" s="140">
        <f t="shared" si="3"/>
        <v>148135</v>
      </c>
      <c r="BG7" s="140">
        <f>+SUM(BF7,AN7,AF7)</f>
        <v>2444019</v>
      </c>
      <c r="BH7" s="140">
        <f t="shared" ref="BH7:CI7" si="4">SUM(D7,AF7)</f>
        <v>3913712</v>
      </c>
      <c r="BI7" s="140">
        <f t="shared" si="4"/>
        <v>3849836</v>
      </c>
      <c r="BJ7" s="140">
        <f t="shared" si="4"/>
        <v>242</v>
      </c>
      <c r="BK7" s="140">
        <f t="shared" si="4"/>
        <v>2833525</v>
      </c>
      <c r="BL7" s="140">
        <f t="shared" si="4"/>
        <v>958256</v>
      </c>
      <c r="BM7" s="140">
        <f t="shared" si="4"/>
        <v>57813</v>
      </c>
      <c r="BN7" s="140">
        <f t="shared" si="4"/>
        <v>63876</v>
      </c>
      <c r="BO7" s="140">
        <f t="shared" si="4"/>
        <v>296741</v>
      </c>
      <c r="BP7" s="140">
        <f t="shared" si="4"/>
        <v>17752439</v>
      </c>
      <c r="BQ7" s="140">
        <f t="shared" si="4"/>
        <v>2487910</v>
      </c>
      <c r="BR7" s="140">
        <f t="shared" si="4"/>
        <v>1520389</v>
      </c>
      <c r="BS7" s="140">
        <f t="shared" si="4"/>
        <v>441817</v>
      </c>
      <c r="BT7" s="140">
        <f t="shared" si="4"/>
        <v>483885</v>
      </c>
      <c r="BU7" s="140">
        <f t="shared" si="4"/>
        <v>41819</v>
      </c>
      <c r="BV7" s="140">
        <f t="shared" si="4"/>
        <v>6936283</v>
      </c>
      <c r="BW7" s="140">
        <f t="shared" si="4"/>
        <v>464084</v>
      </c>
      <c r="BX7" s="140">
        <f t="shared" si="4"/>
        <v>6064650</v>
      </c>
      <c r="BY7" s="140">
        <f t="shared" si="4"/>
        <v>407549</v>
      </c>
      <c r="BZ7" s="140">
        <f t="shared" si="4"/>
        <v>25071</v>
      </c>
      <c r="CA7" s="140">
        <f t="shared" si="4"/>
        <v>8289920</v>
      </c>
      <c r="CB7" s="140">
        <f t="shared" si="4"/>
        <v>3558950</v>
      </c>
      <c r="CC7" s="140">
        <f t="shared" si="4"/>
        <v>3626547</v>
      </c>
      <c r="CD7" s="140">
        <f t="shared" si="4"/>
        <v>499279</v>
      </c>
      <c r="CE7" s="140">
        <f t="shared" si="4"/>
        <v>605144</v>
      </c>
      <c r="CF7" s="140">
        <f t="shared" si="4"/>
        <v>6831316</v>
      </c>
      <c r="CG7" s="140">
        <f t="shared" si="4"/>
        <v>13255</v>
      </c>
      <c r="CH7" s="140">
        <f t="shared" si="4"/>
        <v>2236814</v>
      </c>
      <c r="CI7" s="140">
        <f t="shared" si="4"/>
        <v>23902965</v>
      </c>
    </row>
    <row r="8" spans="1:87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+SUM(E8,J8)</f>
        <v>21461</v>
      </c>
      <c r="E8" s="121">
        <f>+SUM(F8:I8)</f>
        <v>21461</v>
      </c>
      <c r="F8" s="121">
        <v>0</v>
      </c>
      <c r="G8" s="121">
        <v>0</v>
      </c>
      <c r="H8" s="121">
        <v>21461</v>
      </c>
      <c r="I8" s="121">
        <v>0</v>
      </c>
      <c r="J8" s="121">
        <v>0</v>
      </c>
      <c r="K8" s="121">
        <v>0</v>
      </c>
      <c r="L8" s="121">
        <f>+SUM(M8,R8,V8,W8,AC8)</f>
        <v>2054749</v>
      </c>
      <c r="M8" s="121">
        <f>+SUM(N8:Q8)</f>
        <v>735266</v>
      </c>
      <c r="N8" s="121">
        <v>359901</v>
      </c>
      <c r="O8" s="121">
        <v>375365</v>
      </c>
      <c r="P8" s="121">
        <v>0</v>
      </c>
      <c r="Q8" s="121">
        <v>0</v>
      </c>
      <c r="R8" s="121">
        <f>+SUM(S8:U8)</f>
        <v>76954</v>
      </c>
      <c r="S8" s="121">
        <v>23385</v>
      </c>
      <c r="T8" s="121">
        <v>18136</v>
      </c>
      <c r="U8" s="121">
        <v>35433</v>
      </c>
      <c r="V8" s="121">
        <v>0</v>
      </c>
      <c r="W8" s="121">
        <f>+SUM(X8:AA8)</f>
        <v>1242529</v>
      </c>
      <c r="X8" s="121">
        <v>1025681</v>
      </c>
      <c r="Y8" s="121">
        <v>96068</v>
      </c>
      <c r="Z8" s="121">
        <v>7178</v>
      </c>
      <c r="AA8" s="121">
        <v>113602</v>
      </c>
      <c r="AB8" s="121">
        <v>746267</v>
      </c>
      <c r="AC8" s="121">
        <v>0</v>
      </c>
      <c r="AD8" s="121">
        <v>90743</v>
      </c>
      <c r="AE8" s="121">
        <f>+SUM(D8,L8,AD8)</f>
        <v>2166953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53669</v>
      </c>
      <c r="AO8" s="121">
        <f>+SUM(AP8:AS8)</f>
        <v>11485</v>
      </c>
      <c r="AP8" s="121">
        <v>11485</v>
      </c>
      <c r="AQ8" s="121">
        <v>0</v>
      </c>
      <c r="AR8" s="121">
        <v>0</v>
      </c>
      <c r="AS8" s="121">
        <v>0</v>
      </c>
      <c r="AT8" s="121">
        <f>+SUM(AU8:AW8)</f>
        <v>17958</v>
      </c>
      <c r="AU8" s="121">
        <v>0</v>
      </c>
      <c r="AV8" s="121">
        <v>17958</v>
      </c>
      <c r="AW8" s="121">
        <v>0</v>
      </c>
      <c r="AX8" s="121">
        <v>0</v>
      </c>
      <c r="AY8" s="121">
        <f>+SUM(AZ8:BC8)</f>
        <v>24226</v>
      </c>
      <c r="AZ8" s="121">
        <v>0</v>
      </c>
      <c r="BA8" s="121">
        <v>19651</v>
      </c>
      <c r="BB8" s="121">
        <v>0</v>
      </c>
      <c r="BC8" s="121">
        <v>4575</v>
      </c>
      <c r="BD8" s="121">
        <v>0</v>
      </c>
      <c r="BE8" s="121">
        <v>0</v>
      </c>
      <c r="BF8" s="121">
        <v>1608</v>
      </c>
      <c r="BG8" s="121">
        <f>+SUM(BF8,AN8,AF8)</f>
        <v>55277</v>
      </c>
      <c r="BH8" s="121">
        <f>SUM(D8,AF8)</f>
        <v>21461</v>
      </c>
      <c r="BI8" s="121">
        <f>SUM(E8,AG8)</f>
        <v>21461</v>
      </c>
      <c r="BJ8" s="121">
        <f>SUM(F8,AH8)</f>
        <v>0</v>
      </c>
      <c r="BK8" s="121">
        <f>SUM(G8,AI8)</f>
        <v>0</v>
      </c>
      <c r="BL8" s="121">
        <f>SUM(H8,AJ8)</f>
        <v>21461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2108418</v>
      </c>
      <c r="BQ8" s="121">
        <f>SUM(M8,AO8)</f>
        <v>746751</v>
      </c>
      <c r="BR8" s="121">
        <f>SUM(N8,AP8)</f>
        <v>371386</v>
      </c>
      <c r="BS8" s="121">
        <f>SUM(O8,AQ8)</f>
        <v>375365</v>
      </c>
      <c r="BT8" s="121">
        <f>SUM(P8,AR8)</f>
        <v>0</v>
      </c>
      <c r="BU8" s="121">
        <f>SUM(Q8,AS8)</f>
        <v>0</v>
      </c>
      <c r="BV8" s="121">
        <f>SUM(R8,AT8)</f>
        <v>94912</v>
      </c>
      <c r="BW8" s="121">
        <f>SUM(S8,AU8)</f>
        <v>23385</v>
      </c>
      <c r="BX8" s="121">
        <f>SUM(T8,AV8)</f>
        <v>36094</v>
      </c>
      <c r="BY8" s="121">
        <f>SUM(U8,AW8)</f>
        <v>35433</v>
      </c>
      <c r="BZ8" s="121">
        <f>SUM(V8,AX8)</f>
        <v>0</v>
      </c>
      <c r="CA8" s="121">
        <f>SUM(W8,AY8)</f>
        <v>1266755</v>
      </c>
      <c r="CB8" s="121">
        <f>SUM(X8,AZ8)</f>
        <v>1025681</v>
      </c>
      <c r="CC8" s="121">
        <f>SUM(Y8,BA8)</f>
        <v>115719</v>
      </c>
      <c r="CD8" s="121">
        <f>SUM(Z8,BB8)</f>
        <v>7178</v>
      </c>
      <c r="CE8" s="121">
        <f>SUM(AA8,BC8)</f>
        <v>118177</v>
      </c>
      <c r="CF8" s="121">
        <f>SUM(AB8,BD8)</f>
        <v>746267</v>
      </c>
      <c r="CG8" s="121">
        <f>SUM(AC8,BE8)</f>
        <v>0</v>
      </c>
      <c r="CH8" s="121">
        <f>SUM(AD8,BF8)</f>
        <v>92351</v>
      </c>
      <c r="CI8" s="121">
        <f>SUM(AE8,BG8)</f>
        <v>2222230</v>
      </c>
    </row>
    <row r="9" spans="1:87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305981</v>
      </c>
      <c r="M9" s="121">
        <f>+SUM(N9:Q9)</f>
        <v>29447</v>
      </c>
      <c r="N9" s="121">
        <v>29447</v>
      </c>
      <c r="O9" s="121">
        <v>0</v>
      </c>
      <c r="P9" s="121">
        <v>0</v>
      </c>
      <c r="Q9" s="121">
        <v>0</v>
      </c>
      <c r="R9" s="121">
        <f>+SUM(S9:U9)</f>
        <v>276534</v>
      </c>
      <c r="S9" s="121">
        <v>276534</v>
      </c>
      <c r="T9" s="121">
        <v>0</v>
      </c>
      <c r="U9" s="121">
        <v>0</v>
      </c>
      <c r="V9" s="121">
        <v>0</v>
      </c>
      <c r="W9" s="121">
        <f>+SUM(X9:AA9)</f>
        <v>0</v>
      </c>
      <c r="X9" s="121">
        <v>0</v>
      </c>
      <c r="Y9" s="121">
        <v>0</v>
      </c>
      <c r="Z9" s="121">
        <v>0</v>
      </c>
      <c r="AA9" s="121">
        <v>0</v>
      </c>
      <c r="AB9" s="121">
        <v>500979</v>
      </c>
      <c r="AC9" s="121">
        <v>0</v>
      </c>
      <c r="AD9" s="121">
        <v>0</v>
      </c>
      <c r="AE9" s="121">
        <f>+SUM(D9,L9,AD9)</f>
        <v>305981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49579</v>
      </c>
      <c r="AN9" s="121">
        <f>+SUM(AO9,AT9,AX9,AY9,BE9)</f>
        <v>3272</v>
      </c>
      <c r="AO9" s="121">
        <f>+SUM(AP9:AS9)</f>
        <v>3272</v>
      </c>
      <c r="AP9" s="121">
        <v>3272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47466</v>
      </c>
      <c r="BE9" s="121">
        <v>0</v>
      </c>
      <c r="BF9" s="121">
        <v>0</v>
      </c>
      <c r="BG9" s="121">
        <f>+SUM(BF9,AN9,AF9)</f>
        <v>3272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49579</v>
      </c>
      <c r="BP9" s="121">
        <f>SUM(L9,AN9)</f>
        <v>309253</v>
      </c>
      <c r="BQ9" s="121">
        <f>SUM(M9,AO9)</f>
        <v>32719</v>
      </c>
      <c r="BR9" s="121">
        <f>SUM(N9,AP9)</f>
        <v>32719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276534</v>
      </c>
      <c r="BW9" s="121">
        <f>SUM(S9,AU9)</f>
        <v>276534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0</v>
      </c>
      <c r="CB9" s="121">
        <f>SUM(X9,AZ9)</f>
        <v>0</v>
      </c>
      <c r="CC9" s="121">
        <f>SUM(Y9,BA9)</f>
        <v>0</v>
      </c>
      <c r="CD9" s="121">
        <f>SUM(Z9,BB9)</f>
        <v>0</v>
      </c>
      <c r="CE9" s="121">
        <f>SUM(AA9,BC9)</f>
        <v>0</v>
      </c>
      <c r="CF9" s="121">
        <f>SUM(AB9,BD9)</f>
        <v>548445</v>
      </c>
      <c r="CG9" s="121">
        <f>SUM(AC9,BE9)</f>
        <v>0</v>
      </c>
      <c r="CH9" s="121">
        <f>SUM(AD9,BF9)</f>
        <v>0</v>
      </c>
      <c r="CI9" s="121">
        <f>SUM(AE9,BG9)</f>
        <v>309253</v>
      </c>
    </row>
    <row r="10" spans="1:87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+SUM(E10,J10)</f>
        <v>705949</v>
      </c>
      <c r="E10" s="121">
        <f>+SUM(F10:I10)</f>
        <v>694100</v>
      </c>
      <c r="F10" s="121">
        <v>0</v>
      </c>
      <c r="G10" s="121">
        <v>0</v>
      </c>
      <c r="H10" s="121">
        <v>694100</v>
      </c>
      <c r="I10" s="121">
        <v>0</v>
      </c>
      <c r="J10" s="121">
        <v>11849</v>
      </c>
      <c r="K10" s="121">
        <v>0</v>
      </c>
      <c r="L10" s="121">
        <f>+SUM(M10,R10,V10,W10,AC10)</f>
        <v>715918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289126</v>
      </c>
      <c r="S10" s="121">
        <v>0</v>
      </c>
      <c r="T10" s="121">
        <v>281679</v>
      </c>
      <c r="U10" s="121">
        <v>7447</v>
      </c>
      <c r="V10" s="121">
        <v>0</v>
      </c>
      <c r="W10" s="121">
        <f>+SUM(X10:AA10)</f>
        <v>426792</v>
      </c>
      <c r="X10" s="121">
        <v>144307</v>
      </c>
      <c r="Y10" s="121">
        <v>142967</v>
      </c>
      <c r="Z10" s="121">
        <v>139518</v>
      </c>
      <c r="AA10" s="121">
        <v>0</v>
      </c>
      <c r="AB10" s="121">
        <v>0</v>
      </c>
      <c r="AC10" s="121">
        <v>0</v>
      </c>
      <c r="AD10" s="121">
        <v>25503</v>
      </c>
      <c r="AE10" s="121">
        <f>+SUM(D10,L10,AD10)</f>
        <v>1447370</v>
      </c>
      <c r="AF10" s="121">
        <f>+SUM(AG10,AL10)</f>
        <v>11855</v>
      </c>
      <c r="AG10" s="121">
        <f>+SUM(AH10:AK10)</f>
        <v>11855</v>
      </c>
      <c r="AH10" s="121">
        <v>0</v>
      </c>
      <c r="AI10" s="121">
        <v>11855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39499</v>
      </c>
      <c r="AO10" s="121">
        <f>+SUM(AP10:AS10)</f>
        <v>13339</v>
      </c>
      <c r="AP10" s="121">
        <v>13339</v>
      </c>
      <c r="AQ10" s="121">
        <v>0</v>
      </c>
      <c r="AR10" s="121">
        <v>0</v>
      </c>
      <c r="AS10" s="121">
        <v>0</v>
      </c>
      <c r="AT10" s="121">
        <f>+SUM(AU10:AW10)</f>
        <v>8840</v>
      </c>
      <c r="AU10" s="121">
        <v>0</v>
      </c>
      <c r="AV10" s="121">
        <v>8840</v>
      </c>
      <c r="AW10" s="121">
        <v>0</v>
      </c>
      <c r="AX10" s="121">
        <v>0</v>
      </c>
      <c r="AY10" s="121">
        <f>+SUM(AZ10:BC10)</f>
        <v>17320</v>
      </c>
      <c r="AZ10" s="121">
        <v>0</v>
      </c>
      <c r="BA10" s="121">
        <v>0</v>
      </c>
      <c r="BB10" s="121">
        <v>17320</v>
      </c>
      <c r="BC10" s="121">
        <v>0</v>
      </c>
      <c r="BD10" s="121">
        <v>0</v>
      </c>
      <c r="BE10" s="121">
        <v>0</v>
      </c>
      <c r="BF10" s="121">
        <v>10</v>
      </c>
      <c r="BG10" s="121">
        <f>+SUM(BF10,AN10,AF10)</f>
        <v>51364</v>
      </c>
      <c r="BH10" s="121">
        <f>SUM(D10,AF10)</f>
        <v>717804</v>
      </c>
      <c r="BI10" s="121">
        <f>SUM(E10,AG10)</f>
        <v>705955</v>
      </c>
      <c r="BJ10" s="121">
        <f>SUM(F10,AH10)</f>
        <v>0</v>
      </c>
      <c r="BK10" s="121">
        <f>SUM(G10,AI10)</f>
        <v>11855</v>
      </c>
      <c r="BL10" s="121">
        <f>SUM(H10,AJ10)</f>
        <v>694100</v>
      </c>
      <c r="BM10" s="121">
        <f>SUM(I10,AK10)</f>
        <v>0</v>
      </c>
      <c r="BN10" s="121">
        <f>SUM(J10,AL10)</f>
        <v>11849</v>
      </c>
      <c r="BO10" s="121">
        <f>SUM(K10,AM10)</f>
        <v>0</v>
      </c>
      <c r="BP10" s="121">
        <f>SUM(L10,AN10)</f>
        <v>755417</v>
      </c>
      <c r="BQ10" s="121">
        <f>SUM(M10,AO10)</f>
        <v>13339</v>
      </c>
      <c r="BR10" s="121">
        <f>SUM(N10,AP10)</f>
        <v>13339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297966</v>
      </c>
      <c r="BW10" s="121">
        <f>SUM(S10,AU10)</f>
        <v>0</v>
      </c>
      <c r="BX10" s="121">
        <f>SUM(T10,AV10)</f>
        <v>290519</v>
      </c>
      <c r="BY10" s="121">
        <f>SUM(U10,AW10)</f>
        <v>7447</v>
      </c>
      <c r="BZ10" s="121">
        <f>SUM(V10,AX10)</f>
        <v>0</v>
      </c>
      <c r="CA10" s="121">
        <f>SUM(W10,AY10)</f>
        <v>444112</v>
      </c>
      <c r="CB10" s="121">
        <f>SUM(X10,AZ10)</f>
        <v>144307</v>
      </c>
      <c r="CC10" s="121">
        <f>SUM(Y10,BA10)</f>
        <v>142967</v>
      </c>
      <c r="CD10" s="121">
        <f>SUM(Z10,BB10)</f>
        <v>156838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25513</v>
      </c>
      <c r="CI10" s="121">
        <f>SUM(AE10,BG10)</f>
        <v>1498734</v>
      </c>
    </row>
    <row r="11" spans="1:87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1265290</v>
      </c>
      <c r="M11" s="121">
        <f>+SUM(N11:Q11)</f>
        <v>70725</v>
      </c>
      <c r="N11" s="121">
        <v>70725</v>
      </c>
      <c r="O11" s="121">
        <v>0</v>
      </c>
      <c r="P11" s="121">
        <v>0</v>
      </c>
      <c r="Q11" s="121">
        <v>0</v>
      </c>
      <c r="R11" s="121">
        <f>+SUM(S11:U11)</f>
        <v>427730</v>
      </c>
      <c r="S11" s="121">
        <v>0</v>
      </c>
      <c r="T11" s="121">
        <v>427730</v>
      </c>
      <c r="U11" s="121">
        <v>0</v>
      </c>
      <c r="V11" s="121">
        <v>747</v>
      </c>
      <c r="W11" s="121">
        <f>+SUM(X11:AA11)</f>
        <v>766088</v>
      </c>
      <c r="X11" s="121">
        <v>198722</v>
      </c>
      <c r="Y11" s="121">
        <v>484370</v>
      </c>
      <c r="Z11" s="121">
        <v>0</v>
      </c>
      <c r="AA11" s="121">
        <v>82996</v>
      </c>
      <c r="AB11" s="121">
        <v>0</v>
      </c>
      <c r="AC11" s="121">
        <v>0</v>
      </c>
      <c r="AD11" s="121">
        <v>3067</v>
      </c>
      <c r="AE11" s="121">
        <f>+SUM(D11,L11,AD11)</f>
        <v>1268357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9323</v>
      </c>
      <c r="AO11" s="121">
        <f>+SUM(AP11:AS11)</f>
        <v>2699</v>
      </c>
      <c r="AP11" s="121">
        <v>2699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6624</v>
      </c>
      <c r="AZ11" s="121">
        <v>0</v>
      </c>
      <c r="BA11" s="121">
        <v>6623</v>
      </c>
      <c r="BB11" s="121">
        <v>0</v>
      </c>
      <c r="BC11" s="121">
        <v>1</v>
      </c>
      <c r="BD11" s="121">
        <v>0</v>
      </c>
      <c r="BE11" s="121">
        <v>0</v>
      </c>
      <c r="BF11" s="121">
        <v>819</v>
      </c>
      <c r="BG11" s="121">
        <f>+SUM(BF11,AN11,AF11)</f>
        <v>10142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1274613</v>
      </c>
      <c r="BQ11" s="121">
        <f>SUM(M11,AO11)</f>
        <v>73424</v>
      </c>
      <c r="BR11" s="121">
        <f>SUM(N11,AP11)</f>
        <v>73424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427730</v>
      </c>
      <c r="BW11" s="121">
        <f>SUM(S11,AU11)</f>
        <v>0</v>
      </c>
      <c r="BX11" s="121">
        <f>SUM(T11,AV11)</f>
        <v>427730</v>
      </c>
      <c r="BY11" s="121">
        <f>SUM(U11,AW11)</f>
        <v>0</v>
      </c>
      <c r="BZ11" s="121">
        <f>SUM(V11,AX11)</f>
        <v>747</v>
      </c>
      <c r="CA11" s="121">
        <f>SUM(W11,AY11)</f>
        <v>772712</v>
      </c>
      <c r="CB11" s="121">
        <f>SUM(X11,AZ11)</f>
        <v>198722</v>
      </c>
      <c r="CC11" s="121">
        <f>SUM(Y11,BA11)</f>
        <v>490993</v>
      </c>
      <c r="CD11" s="121">
        <f>SUM(Z11,BB11)</f>
        <v>0</v>
      </c>
      <c r="CE11" s="121">
        <f>SUM(AA11,BC11)</f>
        <v>82997</v>
      </c>
      <c r="CF11" s="121">
        <f>SUM(AB11,BD11)</f>
        <v>0</v>
      </c>
      <c r="CG11" s="121">
        <f>SUM(AC11,BE11)</f>
        <v>0</v>
      </c>
      <c r="CH11" s="121">
        <f>SUM(AD11,BF11)</f>
        <v>3886</v>
      </c>
      <c r="CI11" s="121">
        <f>SUM(AE11,BG11)</f>
        <v>1278499</v>
      </c>
    </row>
    <row r="12" spans="1:87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+SUM(E12,J12)</f>
        <v>1192003</v>
      </c>
      <c r="E12" s="121">
        <f>+SUM(F12:I12)</f>
        <v>1192003</v>
      </c>
      <c r="F12" s="121">
        <v>0</v>
      </c>
      <c r="G12" s="121">
        <v>1192003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347306</v>
      </c>
      <c r="M12" s="121">
        <f>+SUM(N12:Q12)</f>
        <v>5750</v>
      </c>
      <c r="N12" s="121">
        <v>5750</v>
      </c>
      <c r="O12" s="121">
        <v>0</v>
      </c>
      <c r="P12" s="121">
        <v>0</v>
      </c>
      <c r="Q12" s="121">
        <v>0</v>
      </c>
      <c r="R12" s="121">
        <f>+SUM(S12:U12)</f>
        <v>110769</v>
      </c>
      <c r="S12" s="121">
        <v>0</v>
      </c>
      <c r="T12" s="121">
        <v>0</v>
      </c>
      <c r="U12" s="121">
        <v>110769</v>
      </c>
      <c r="V12" s="121">
        <v>15985</v>
      </c>
      <c r="W12" s="121">
        <f>+SUM(X12:AA12)</f>
        <v>214802</v>
      </c>
      <c r="X12" s="121">
        <v>134314</v>
      </c>
      <c r="Y12" s="121">
        <v>14499</v>
      </c>
      <c r="Z12" s="121">
        <v>65989</v>
      </c>
      <c r="AA12" s="121">
        <v>0</v>
      </c>
      <c r="AB12" s="121">
        <v>0</v>
      </c>
      <c r="AC12" s="121">
        <v>0</v>
      </c>
      <c r="AD12" s="121">
        <v>301876</v>
      </c>
      <c r="AE12" s="121">
        <f>+SUM(D12,L12,AD12)</f>
        <v>1841185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26046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26046</v>
      </c>
      <c r="AZ12" s="121">
        <v>0</v>
      </c>
      <c r="BA12" s="121">
        <v>21681</v>
      </c>
      <c r="BB12" s="121">
        <v>3544</v>
      </c>
      <c r="BC12" s="121">
        <v>821</v>
      </c>
      <c r="BD12" s="121">
        <v>0</v>
      </c>
      <c r="BE12" s="121">
        <v>0</v>
      </c>
      <c r="BF12" s="121">
        <v>11548</v>
      </c>
      <c r="BG12" s="121">
        <f>+SUM(BF12,AN12,AF12)</f>
        <v>37594</v>
      </c>
      <c r="BH12" s="121">
        <f>SUM(D12,AF12)</f>
        <v>1192003</v>
      </c>
      <c r="BI12" s="121">
        <f>SUM(E12,AG12)</f>
        <v>1192003</v>
      </c>
      <c r="BJ12" s="121">
        <f>SUM(F12,AH12)</f>
        <v>0</v>
      </c>
      <c r="BK12" s="121">
        <f>SUM(G12,AI12)</f>
        <v>1192003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373352</v>
      </c>
      <c r="BQ12" s="121">
        <f>SUM(M12,AO12)</f>
        <v>5750</v>
      </c>
      <c r="BR12" s="121">
        <f>SUM(N12,AP12)</f>
        <v>5750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110769</v>
      </c>
      <c r="BW12" s="121">
        <f>SUM(S12,AU12)</f>
        <v>0</v>
      </c>
      <c r="BX12" s="121">
        <f>SUM(T12,AV12)</f>
        <v>0</v>
      </c>
      <c r="BY12" s="121">
        <f>SUM(U12,AW12)</f>
        <v>110769</v>
      </c>
      <c r="BZ12" s="121">
        <f>SUM(V12,AX12)</f>
        <v>15985</v>
      </c>
      <c r="CA12" s="121">
        <f>SUM(W12,AY12)</f>
        <v>240848</v>
      </c>
      <c r="CB12" s="121">
        <f>SUM(X12,AZ12)</f>
        <v>134314</v>
      </c>
      <c r="CC12" s="121">
        <f>SUM(Y12,BA12)</f>
        <v>36180</v>
      </c>
      <c r="CD12" s="121">
        <f>SUM(Z12,BB12)</f>
        <v>69533</v>
      </c>
      <c r="CE12" s="121">
        <f>SUM(AA12,BC12)</f>
        <v>821</v>
      </c>
      <c r="CF12" s="121">
        <f>SUM(AB12,BD12)</f>
        <v>0</v>
      </c>
      <c r="CG12" s="121">
        <f>SUM(AC12,BE12)</f>
        <v>0</v>
      </c>
      <c r="CH12" s="121">
        <f>SUM(AD12,BF12)</f>
        <v>313424</v>
      </c>
      <c r="CI12" s="121">
        <f>SUM(AE12,BG12)</f>
        <v>1878779</v>
      </c>
    </row>
    <row r="13" spans="1:87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33917</v>
      </c>
      <c r="L13" s="121">
        <f>+SUM(M13,R13,V13,W13,AC13)</f>
        <v>169990</v>
      </c>
      <c r="M13" s="121">
        <f>+SUM(N13:Q13)</f>
        <v>28782</v>
      </c>
      <c r="N13" s="121">
        <v>19333</v>
      </c>
      <c r="O13" s="121">
        <v>9449</v>
      </c>
      <c r="P13" s="121">
        <v>0</v>
      </c>
      <c r="Q13" s="121">
        <v>0</v>
      </c>
      <c r="R13" s="121">
        <f>+SUM(S13:U13)</f>
        <v>1991</v>
      </c>
      <c r="S13" s="121">
        <v>1991</v>
      </c>
      <c r="T13" s="121">
        <v>0</v>
      </c>
      <c r="U13" s="121">
        <v>0</v>
      </c>
      <c r="V13" s="121">
        <v>0</v>
      </c>
      <c r="W13" s="121">
        <f>+SUM(X13:AA13)</f>
        <v>139217</v>
      </c>
      <c r="X13" s="121">
        <v>101328</v>
      </c>
      <c r="Y13" s="121">
        <v>9346</v>
      </c>
      <c r="Z13" s="121">
        <v>0</v>
      </c>
      <c r="AA13" s="121">
        <v>28543</v>
      </c>
      <c r="AB13" s="121">
        <v>328956</v>
      </c>
      <c r="AC13" s="121">
        <v>0</v>
      </c>
      <c r="AD13" s="121">
        <v>67</v>
      </c>
      <c r="AE13" s="121">
        <f>+SUM(D13,L13,AD13)</f>
        <v>170057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40403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33917</v>
      </c>
      <c r="BP13" s="121">
        <f>SUM(L13,AN13)</f>
        <v>169990</v>
      </c>
      <c r="BQ13" s="121">
        <f>SUM(M13,AO13)</f>
        <v>28782</v>
      </c>
      <c r="BR13" s="121">
        <f>SUM(N13,AP13)</f>
        <v>19333</v>
      </c>
      <c r="BS13" s="121">
        <f>SUM(O13,AQ13)</f>
        <v>9449</v>
      </c>
      <c r="BT13" s="121">
        <f>SUM(P13,AR13)</f>
        <v>0</v>
      </c>
      <c r="BU13" s="121">
        <f>SUM(Q13,AS13)</f>
        <v>0</v>
      </c>
      <c r="BV13" s="121">
        <f>SUM(R13,AT13)</f>
        <v>1991</v>
      </c>
      <c r="BW13" s="121">
        <f>SUM(S13,AU13)</f>
        <v>1991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139217</v>
      </c>
      <c r="CB13" s="121">
        <f>SUM(X13,AZ13)</f>
        <v>101328</v>
      </c>
      <c r="CC13" s="121">
        <f>SUM(Y13,BA13)</f>
        <v>9346</v>
      </c>
      <c r="CD13" s="121">
        <f>SUM(Z13,BB13)</f>
        <v>0</v>
      </c>
      <c r="CE13" s="121">
        <f>SUM(AA13,BC13)</f>
        <v>28543</v>
      </c>
      <c r="CF13" s="121">
        <f>SUM(AB13,BD13)</f>
        <v>369359</v>
      </c>
      <c r="CG13" s="121">
        <f>SUM(AC13,BE13)</f>
        <v>0</v>
      </c>
      <c r="CH13" s="121">
        <f>SUM(AD13,BF13)</f>
        <v>67</v>
      </c>
      <c r="CI13" s="121">
        <f>SUM(AE13,BG13)</f>
        <v>170057</v>
      </c>
    </row>
    <row r="14" spans="1:87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617729</v>
      </c>
      <c r="M14" s="121">
        <f>+SUM(N14:Q14)</f>
        <v>48605</v>
      </c>
      <c r="N14" s="121">
        <v>48605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569124</v>
      </c>
      <c r="X14" s="121">
        <v>519684</v>
      </c>
      <c r="Y14" s="121">
        <v>0</v>
      </c>
      <c r="Z14" s="121">
        <v>0</v>
      </c>
      <c r="AA14" s="121">
        <v>49440</v>
      </c>
      <c r="AB14" s="121">
        <v>690356</v>
      </c>
      <c r="AC14" s="121">
        <v>0</v>
      </c>
      <c r="AD14" s="121">
        <v>49453</v>
      </c>
      <c r="AE14" s="121">
        <f>+SUM(D14,L14,AD14)</f>
        <v>667182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71753</v>
      </c>
      <c r="AN14" s="121">
        <f>+SUM(AO14,AT14,AX14,AY14,BE14)</f>
        <v>2234</v>
      </c>
      <c r="AO14" s="121">
        <f>+SUM(AP14:AS14)</f>
        <v>2234</v>
      </c>
      <c r="AP14" s="121">
        <v>2234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68698</v>
      </c>
      <c r="BE14" s="121">
        <v>0</v>
      </c>
      <c r="BF14" s="121">
        <v>0</v>
      </c>
      <c r="BG14" s="121">
        <f>+SUM(BF14,AN14,AF14)</f>
        <v>2234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71753</v>
      </c>
      <c r="BP14" s="121">
        <f>SUM(L14,AN14)</f>
        <v>619963</v>
      </c>
      <c r="BQ14" s="121">
        <f>SUM(M14,AO14)</f>
        <v>50839</v>
      </c>
      <c r="BR14" s="121">
        <f>SUM(N14,AP14)</f>
        <v>50839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569124</v>
      </c>
      <c r="CB14" s="121">
        <f>SUM(X14,AZ14)</f>
        <v>519684</v>
      </c>
      <c r="CC14" s="121">
        <f>SUM(Y14,BA14)</f>
        <v>0</v>
      </c>
      <c r="CD14" s="121">
        <f>SUM(Z14,BB14)</f>
        <v>0</v>
      </c>
      <c r="CE14" s="121">
        <f>SUM(AA14,BC14)</f>
        <v>49440</v>
      </c>
      <c r="CF14" s="121">
        <f>SUM(AB14,BD14)</f>
        <v>759054</v>
      </c>
      <c r="CG14" s="121">
        <f>SUM(AC14,BE14)</f>
        <v>0</v>
      </c>
      <c r="CH14" s="121">
        <f>SUM(AD14,BF14)</f>
        <v>49453</v>
      </c>
      <c r="CI14" s="121">
        <f>SUM(AE14,BG14)</f>
        <v>669416</v>
      </c>
    </row>
    <row r="15" spans="1:87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30429</v>
      </c>
      <c r="L15" s="121">
        <f>+SUM(M15,R15,V15,W15,AC15)</f>
        <v>110030</v>
      </c>
      <c r="M15" s="121">
        <f>+SUM(N15:Q15)</f>
        <v>6026</v>
      </c>
      <c r="N15" s="121">
        <v>6026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104004</v>
      </c>
      <c r="X15" s="121">
        <v>104004</v>
      </c>
      <c r="Y15" s="121">
        <v>0</v>
      </c>
      <c r="Z15" s="121">
        <v>0</v>
      </c>
      <c r="AA15" s="121">
        <v>0</v>
      </c>
      <c r="AB15" s="121">
        <v>306095</v>
      </c>
      <c r="AC15" s="121">
        <v>0</v>
      </c>
      <c r="AD15" s="121">
        <v>0</v>
      </c>
      <c r="AE15" s="121">
        <f>+SUM(D15,L15,AD15)</f>
        <v>110030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37595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30429</v>
      </c>
      <c r="BP15" s="121">
        <f>SUM(L15,AN15)</f>
        <v>110030</v>
      </c>
      <c r="BQ15" s="121">
        <f>SUM(M15,AO15)</f>
        <v>6026</v>
      </c>
      <c r="BR15" s="121">
        <f>SUM(N15,AP15)</f>
        <v>6026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104004</v>
      </c>
      <c r="CB15" s="121">
        <f>SUM(X15,AZ15)</f>
        <v>104004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343690</v>
      </c>
      <c r="CG15" s="121">
        <f>SUM(AC15,BE15)</f>
        <v>0</v>
      </c>
      <c r="CH15" s="121">
        <f>SUM(AD15,BF15)</f>
        <v>0</v>
      </c>
      <c r="CI15" s="121">
        <f>SUM(AE15,BG15)</f>
        <v>110030</v>
      </c>
    </row>
    <row r="16" spans="1:87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368323</v>
      </c>
      <c r="M16" s="121">
        <f>+SUM(N16:Q16)</f>
        <v>49379</v>
      </c>
      <c r="N16" s="121">
        <v>29848</v>
      </c>
      <c r="O16" s="121">
        <v>19531</v>
      </c>
      <c r="P16" s="121">
        <v>0</v>
      </c>
      <c r="Q16" s="121">
        <v>0</v>
      </c>
      <c r="R16" s="121">
        <f>+SUM(S16:U16)</f>
        <v>2719</v>
      </c>
      <c r="S16" s="121">
        <v>1834</v>
      </c>
      <c r="T16" s="121">
        <v>0</v>
      </c>
      <c r="U16" s="121">
        <v>885</v>
      </c>
      <c r="V16" s="121">
        <v>0</v>
      </c>
      <c r="W16" s="121">
        <f>+SUM(X16:AA16)</f>
        <v>316225</v>
      </c>
      <c r="X16" s="121">
        <v>254675</v>
      </c>
      <c r="Y16" s="121">
        <v>5761</v>
      </c>
      <c r="Z16" s="121">
        <v>0</v>
      </c>
      <c r="AA16" s="121">
        <v>55789</v>
      </c>
      <c r="AB16" s="121">
        <v>1205475</v>
      </c>
      <c r="AC16" s="121">
        <v>0</v>
      </c>
      <c r="AD16" s="121">
        <v>0</v>
      </c>
      <c r="AE16" s="121">
        <f>+SUM(D16,L16,AD16)</f>
        <v>368323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5379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5379</v>
      </c>
      <c r="AU16" s="121">
        <v>0</v>
      </c>
      <c r="AV16" s="121">
        <v>5379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67180</v>
      </c>
      <c r="BE16" s="121">
        <v>0</v>
      </c>
      <c r="BF16" s="121">
        <v>0</v>
      </c>
      <c r="BG16" s="121">
        <f>+SUM(BF16,AN16,AF16)</f>
        <v>5379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373702</v>
      </c>
      <c r="BQ16" s="121">
        <f>SUM(M16,AO16)</f>
        <v>49379</v>
      </c>
      <c r="BR16" s="121">
        <f>SUM(N16,AP16)</f>
        <v>29848</v>
      </c>
      <c r="BS16" s="121">
        <f>SUM(O16,AQ16)</f>
        <v>19531</v>
      </c>
      <c r="BT16" s="121">
        <f>SUM(P16,AR16)</f>
        <v>0</v>
      </c>
      <c r="BU16" s="121">
        <f>SUM(Q16,AS16)</f>
        <v>0</v>
      </c>
      <c r="BV16" s="121">
        <f>SUM(R16,AT16)</f>
        <v>8098</v>
      </c>
      <c r="BW16" s="121">
        <f>SUM(S16,AU16)</f>
        <v>1834</v>
      </c>
      <c r="BX16" s="121">
        <f>SUM(T16,AV16)</f>
        <v>5379</v>
      </c>
      <c r="BY16" s="121">
        <f>SUM(U16,AW16)</f>
        <v>885</v>
      </c>
      <c r="BZ16" s="121">
        <f>SUM(V16,AX16)</f>
        <v>0</v>
      </c>
      <c r="CA16" s="121">
        <f>SUM(W16,AY16)</f>
        <v>316225</v>
      </c>
      <c r="CB16" s="121">
        <f>SUM(X16,AZ16)</f>
        <v>254675</v>
      </c>
      <c r="CC16" s="121">
        <f>SUM(Y16,BA16)</f>
        <v>5761</v>
      </c>
      <c r="CD16" s="121">
        <f>SUM(Z16,BB16)</f>
        <v>0</v>
      </c>
      <c r="CE16" s="121">
        <f>SUM(AA16,BC16)</f>
        <v>55789</v>
      </c>
      <c r="CF16" s="121">
        <f>SUM(AB16,BD16)</f>
        <v>1272655</v>
      </c>
      <c r="CG16" s="121">
        <f>SUM(AC16,BE16)</f>
        <v>0</v>
      </c>
      <c r="CH16" s="121">
        <f>SUM(AD16,BF16)</f>
        <v>0</v>
      </c>
      <c r="CI16" s="121">
        <f>SUM(AE16,BG16)</f>
        <v>373702</v>
      </c>
    </row>
    <row r="17" spans="1:87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770237</v>
      </c>
      <c r="M17" s="121">
        <f>+SUM(N17:Q17)</f>
        <v>16192</v>
      </c>
      <c r="N17" s="121">
        <v>16192</v>
      </c>
      <c r="O17" s="121">
        <v>0</v>
      </c>
      <c r="P17" s="121">
        <v>0</v>
      </c>
      <c r="Q17" s="121">
        <v>0</v>
      </c>
      <c r="R17" s="121">
        <f>+SUM(S17:U17)</f>
        <v>174620</v>
      </c>
      <c r="S17" s="121">
        <v>352</v>
      </c>
      <c r="T17" s="121">
        <v>172615</v>
      </c>
      <c r="U17" s="121">
        <v>1653</v>
      </c>
      <c r="V17" s="121">
        <v>0</v>
      </c>
      <c r="W17" s="121">
        <f>+SUM(X17:AA17)</f>
        <v>579425</v>
      </c>
      <c r="X17" s="121">
        <v>270125</v>
      </c>
      <c r="Y17" s="121">
        <v>289737</v>
      </c>
      <c r="Z17" s="121">
        <v>10051</v>
      </c>
      <c r="AA17" s="121">
        <v>9512</v>
      </c>
      <c r="AB17" s="121">
        <v>0</v>
      </c>
      <c r="AC17" s="121">
        <v>0</v>
      </c>
      <c r="AD17" s="121">
        <v>0</v>
      </c>
      <c r="AE17" s="121">
        <f>+SUM(D17,L17,AD17)</f>
        <v>770237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56482</v>
      </c>
      <c r="AO17" s="121">
        <f>+SUM(AP17:AS17)</f>
        <v>2838</v>
      </c>
      <c r="AP17" s="121">
        <v>2838</v>
      </c>
      <c r="AQ17" s="121">
        <v>0</v>
      </c>
      <c r="AR17" s="121">
        <v>0</v>
      </c>
      <c r="AS17" s="121">
        <v>0</v>
      </c>
      <c r="AT17" s="121">
        <f>+SUM(AU17:AW17)</f>
        <v>1816</v>
      </c>
      <c r="AU17" s="121">
        <v>0</v>
      </c>
      <c r="AV17" s="121">
        <v>1816</v>
      </c>
      <c r="AW17" s="121">
        <v>0</v>
      </c>
      <c r="AX17" s="121">
        <v>0</v>
      </c>
      <c r="AY17" s="121">
        <f>+SUM(AZ17:BC17)</f>
        <v>51828</v>
      </c>
      <c r="AZ17" s="121">
        <v>0</v>
      </c>
      <c r="BA17" s="121">
        <v>51828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56482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826719</v>
      </c>
      <c r="BQ17" s="121">
        <f>SUM(M17,AO17)</f>
        <v>19030</v>
      </c>
      <c r="BR17" s="121">
        <f>SUM(N17,AP17)</f>
        <v>19030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176436</v>
      </c>
      <c r="BW17" s="121">
        <f>SUM(S17,AU17)</f>
        <v>352</v>
      </c>
      <c r="BX17" s="121">
        <f>SUM(T17,AV17)</f>
        <v>174431</v>
      </c>
      <c r="BY17" s="121">
        <f>SUM(U17,AW17)</f>
        <v>1653</v>
      </c>
      <c r="BZ17" s="121">
        <f>SUM(V17,AX17)</f>
        <v>0</v>
      </c>
      <c r="CA17" s="121">
        <f>SUM(W17,AY17)</f>
        <v>631253</v>
      </c>
      <c r="CB17" s="121">
        <f>SUM(X17,AZ17)</f>
        <v>270125</v>
      </c>
      <c r="CC17" s="121">
        <f>SUM(Y17,BA17)</f>
        <v>341565</v>
      </c>
      <c r="CD17" s="121">
        <f>SUM(Z17,BB17)</f>
        <v>10051</v>
      </c>
      <c r="CE17" s="121">
        <f>SUM(AA17,BC17)</f>
        <v>9512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826719</v>
      </c>
    </row>
    <row r="18" spans="1:87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154730</v>
      </c>
      <c r="M18" s="121">
        <f>+SUM(N18:Q18)</f>
        <v>13327</v>
      </c>
      <c r="N18" s="121">
        <v>10600</v>
      </c>
      <c r="O18" s="121">
        <v>2727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141403</v>
      </c>
      <c r="X18" s="121">
        <v>124589</v>
      </c>
      <c r="Y18" s="121">
        <v>0</v>
      </c>
      <c r="Z18" s="121">
        <v>0</v>
      </c>
      <c r="AA18" s="121">
        <v>16814</v>
      </c>
      <c r="AB18" s="121">
        <v>172729</v>
      </c>
      <c r="AC18" s="121">
        <v>0</v>
      </c>
      <c r="AD18" s="121">
        <v>3883</v>
      </c>
      <c r="AE18" s="121">
        <f>+SUM(D18,L18,AD18)</f>
        <v>158613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944</v>
      </c>
      <c r="AO18" s="121">
        <f>+SUM(AP18:AS18)</f>
        <v>944</v>
      </c>
      <c r="AP18" s="121">
        <v>944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38221</v>
      </c>
      <c r="BE18" s="121">
        <v>0</v>
      </c>
      <c r="BF18" s="121">
        <v>12</v>
      </c>
      <c r="BG18" s="121">
        <f>+SUM(BF18,AN18,AF18)</f>
        <v>956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155674</v>
      </c>
      <c r="BQ18" s="121">
        <f>SUM(M18,AO18)</f>
        <v>14271</v>
      </c>
      <c r="BR18" s="121">
        <f>SUM(N18,AP18)</f>
        <v>11544</v>
      </c>
      <c r="BS18" s="121">
        <f>SUM(O18,AQ18)</f>
        <v>2727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141403</v>
      </c>
      <c r="CB18" s="121">
        <f>SUM(X18,AZ18)</f>
        <v>124589</v>
      </c>
      <c r="CC18" s="121">
        <f>SUM(Y18,BA18)</f>
        <v>0</v>
      </c>
      <c r="CD18" s="121">
        <f>SUM(Z18,BB18)</f>
        <v>0</v>
      </c>
      <c r="CE18" s="121">
        <f>SUM(AA18,BC18)</f>
        <v>16814</v>
      </c>
      <c r="CF18" s="121">
        <f>SUM(AB18,BD18)</f>
        <v>210950</v>
      </c>
      <c r="CG18" s="121">
        <f>SUM(AC18,BE18)</f>
        <v>0</v>
      </c>
      <c r="CH18" s="121">
        <f>SUM(AD18,BF18)</f>
        <v>3895</v>
      </c>
      <c r="CI18" s="121">
        <f>SUM(AE18,BG18)</f>
        <v>159569</v>
      </c>
    </row>
    <row r="19" spans="1:87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88119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88119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62167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6159</v>
      </c>
      <c r="BG20" s="121">
        <f>+SUM(BF20,AN20,AF20)</f>
        <v>6159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62167</v>
      </c>
      <c r="CG20" s="121">
        <f>SUM(AC20,BE20)</f>
        <v>0</v>
      </c>
      <c r="CH20" s="121">
        <f>SUM(AD20,BF20)</f>
        <v>6159</v>
      </c>
      <c r="CI20" s="121">
        <f>SUM(AE20,BG20)</f>
        <v>6159</v>
      </c>
    </row>
    <row r="21" spans="1:87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43382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3960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3960</v>
      </c>
      <c r="AU21" s="121">
        <v>0</v>
      </c>
      <c r="AV21" s="121">
        <v>3960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3960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3960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3960</v>
      </c>
      <c r="BW21" s="121">
        <f>SUM(S21,AU21)</f>
        <v>0</v>
      </c>
      <c r="BX21" s="121">
        <f>SUM(T21,AV21)</f>
        <v>3960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43382</v>
      </c>
      <c r="CG21" s="121">
        <f>SUM(AC21,BE21)</f>
        <v>0</v>
      </c>
      <c r="CH21" s="121">
        <f>SUM(AD21,BF21)</f>
        <v>0</v>
      </c>
      <c r="CI21" s="121">
        <f>SUM(AE21,BG21)</f>
        <v>3960</v>
      </c>
    </row>
    <row r="22" spans="1:87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4595</v>
      </c>
      <c r="L22" s="121">
        <f>+SUM(M22,R22,V22,W22,AC22)</f>
        <v>17477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17477</v>
      </c>
      <c r="X22" s="121">
        <v>17477</v>
      </c>
      <c r="Y22" s="121">
        <v>0</v>
      </c>
      <c r="Z22" s="121">
        <v>0</v>
      </c>
      <c r="AA22" s="121">
        <v>0</v>
      </c>
      <c r="AB22" s="121">
        <v>103194</v>
      </c>
      <c r="AC22" s="121">
        <v>0</v>
      </c>
      <c r="AD22" s="121">
        <v>0</v>
      </c>
      <c r="AE22" s="121">
        <f>+SUM(D22,L22,AD22)</f>
        <v>17477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31736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4595</v>
      </c>
      <c r="BP22" s="121">
        <f>SUM(L22,AN22)</f>
        <v>17477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17477</v>
      </c>
      <c r="CB22" s="121">
        <f>SUM(X22,AZ22)</f>
        <v>17477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134930</v>
      </c>
      <c r="CG22" s="121">
        <f>SUM(AC22,BE22)</f>
        <v>0</v>
      </c>
      <c r="CH22" s="121">
        <f>SUM(AD22,BF22)</f>
        <v>0</v>
      </c>
      <c r="CI22" s="121">
        <f>SUM(AE22,BG22)</f>
        <v>17477</v>
      </c>
    </row>
    <row r="23" spans="1:87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5965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133962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41199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5965</v>
      </c>
      <c r="BP23" s="121">
        <f>SUM(L23,AN23)</f>
        <v>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175161</v>
      </c>
      <c r="CG23" s="121">
        <f>SUM(AC23,BE23)</f>
        <v>0</v>
      </c>
      <c r="CH23" s="121">
        <f>SUM(AD23,BF23)</f>
        <v>0</v>
      </c>
      <c r="CI23" s="121">
        <f>SUM(AE23,BG23)</f>
        <v>0</v>
      </c>
    </row>
    <row r="24" spans="1:87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60186</v>
      </c>
      <c r="M24" s="121">
        <f>+SUM(N24:Q24)</f>
        <v>4355</v>
      </c>
      <c r="N24" s="121">
        <v>1333</v>
      </c>
      <c r="O24" s="121">
        <v>3022</v>
      </c>
      <c r="P24" s="121">
        <v>0</v>
      </c>
      <c r="Q24" s="121">
        <v>0</v>
      </c>
      <c r="R24" s="121">
        <f>+SUM(S24:U24)</f>
        <v>13865</v>
      </c>
      <c r="S24" s="121">
        <v>3023</v>
      </c>
      <c r="T24" s="121">
        <v>257</v>
      </c>
      <c r="U24" s="121">
        <v>10585</v>
      </c>
      <c r="V24" s="121">
        <v>0</v>
      </c>
      <c r="W24" s="121">
        <f>+SUM(X24:AA24)</f>
        <v>41966</v>
      </c>
      <c r="X24" s="121">
        <v>24325</v>
      </c>
      <c r="Y24" s="121">
        <v>358</v>
      </c>
      <c r="Z24" s="121">
        <v>9165</v>
      </c>
      <c r="AA24" s="121">
        <v>8118</v>
      </c>
      <c r="AB24" s="121">
        <v>189402</v>
      </c>
      <c r="AC24" s="121">
        <v>0</v>
      </c>
      <c r="AD24" s="121">
        <v>4449</v>
      </c>
      <c r="AE24" s="121">
        <f>+SUM(D24,L24,AD24)</f>
        <v>64635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64595</v>
      </c>
      <c r="AO24" s="121">
        <f>+SUM(AP24:AS24)</f>
        <v>1333</v>
      </c>
      <c r="AP24" s="121">
        <v>1333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63262</v>
      </c>
      <c r="AZ24" s="121">
        <v>0</v>
      </c>
      <c r="BA24" s="121">
        <v>63262</v>
      </c>
      <c r="BB24" s="121">
        <v>0</v>
      </c>
      <c r="BC24" s="121">
        <v>0</v>
      </c>
      <c r="BD24" s="121">
        <v>0</v>
      </c>
      <c r="BE24" s="121">
        <v>0</v>
      </c>
      <c r="BF24" s="121">
        <v>10</v>
      </c>
      <c r="BG24" s="121">
        <f>+SUM(BF24,AN24,AF24)</f>
        <v>64605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124781</v>
      </c>
      <c r="BQ24" s="121">
        <f>SUM(M24,AO24)</f>
        <v>5688</v>
      </c>
      <c r="BR24" s="121">
        <f>SUM(N24,AP24)</f>
        <v>2666</v>
      </c>
      <c r="BS24" s="121">
        <f>SUM(O24,AQ24)</f>
        <v>3022</v>
      </c>
      <c r="BT24" s="121">
        <f>SUM(P24,AR24)</f>
        <v>0</v>
      </c>
      <c r="BU24" s="121">
        <f>SUM(Q24,AS24)</f>
        <v>0</v>
      </c>
      <c r="BV24" s="121">
        <f>SUM(R24,AT24)</f>
        <v>13865</v>
      </c>
      <c r="BW24" s="121">
        <f>SUM(S24,AU24)</f>
        <v>3023</v>
      </c>
      <c r="BX24" s="121">
        <f>SUM(T24,AV24)</f>
        <v>257</v>
      </c>
      <c r="BY24" s="121">
        <f>SUM(U24,AW24)</f>
        <v>10585</v>
      </c>
      <c r="BZ24" s="121">
        <f>SUM(V24,AX24)</f>
        <v>0</v>
      </c>
      <c r="CA24" s="121">
        <f>SUM(W24,AY24)</f>
        <v>105228</v>
      </c>
      <c r="CB24" s="121">
        <f>SUM(X24,AZ24)</f>
        <v>24325</v>
      </c>
      <c r="CC24" s="121">
        <f>SUM(Y24,BA24)</f>
        <v>63620</v>
      </c>
      <c r="CD24" s="121">
        <f>SUM(Z24,BB24)</f>
        <v>9165</v>
      </c>
      <c r="CE24" s="121">
        <f>SUM(AA24,BC24)</f>
        <v>8118</v>
      </c>
      <c r="CF24" s="121">
        <f>SUM(AB24,BD24)</f>
        <v>189402</v>
      </c>
      <c r="CG24" s="121">
        <f>SUM(AC24,BE24)</f>
        <v>0</v>
      </c>
      <c r="CH24" s="121">
        <f>SUM(AD24,BF24)</f>
        <v>4459</v>
      </c>
      <c r="CI24" s="121">
        <f>SUM(AE24,BG24)</f>
        <v>129240</v>
      </c>
    </row>
    <row r="25" spans="1:87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6381</v>
      </c>
      <c r="L25" s="121">
        <f>+SUM(M25,R25,V25,W25,AC25)</f>
        <v>9174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9174</v>
      </c>
      <c r="X25" s="121">
        <v>9174</v>
      </c>
      <c r="Y25" s="121">
        <v>0</v>
      </c>
      <c r="Z25" s="121">
        <v>0</v>
      </c>
      <c r="AA25" s="121">
        <v>0</v>
      </c>
      <c r="AB25" s="121">
        <v>96718</v>
      </c>
      <c r="AC25" s="121">
        <v>0</v>
      </c>
      <c r="AD25" s="121">
        <v>31182</v>
      </c>
      <c r="AE25" s="121">
        <f>+SUM(D25,L25,AD25)</f>
        <v>40356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3205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3205</v>
      </c>
      <c r="AZ25" s="121">
        <v>0</v>
      </c>
      <c r="BA25" s="121">
        <v>0</v>
      </c>
      <c r="BB25" s="121">
        <v>0</v>
      </c>
      <c r="BC25" s="121">
        <v>3205</v>
      </c>
      <c r="BD25" s="121">
        <v>0</v>
      </c>
      <c r="BE25" s="121">
        <v>0</v>
      </c>
      <c r="BF25" s="121">
        <v>0</v>
      </c>
      <c r="BG25" s="121">
        <f>+SUM(BF25,AN25,AF25)</f>
        <v>3205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6381</v>
      </c>
      <c r="BP25" s="121">
        <f>SUM(L25,AN25)</f>
        <v>12379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12379</v>
      </c>
      <c r="CB25" s="121">
        <f>SUM(X25,AZ25)</f>
        <v>9174</v>
      </c>
      <c r="CC25" s="121">
        <f>SUM(Y25,BA25)</f>
        <v>0</v>
      </c>
      <c r="CD25" s="121">
        <f>SUM(Z25,BB25)</f>
        <v>0</v>
      </c>
      <c r="CE25" s="121">
        <f>SUM(AA25,BC25)</f>
        <v>3205</v>
      </c>
      <c r="CF25" s="121">
        <f>SUM(AB25,BD25)</f>
        <v>96718</v>
      </c>
      <c r="CG25" s="121">
        <f>SUM(AC25,BE25)</f>
        <v>0</v>
      </c>
      <c r="CH25" s="121">
        <f>SUM(AD25,BF25)</f>
        <v>31182</v>
      </c>
      <c r="CI25" s="121">
        <f>SUM(AE25,BG25)</f>
        <v>43561</v>
      </c>
    </row>
    <row r="26" spans="1:87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9400</v>
      </c>
      <c r="L26" s="121">
        <f>+SUM(M26,R26,V26,W26,AC26)</f>
        <v>29711</v>
      </c>
      <c r="M26" s="121">
        <f>+SUM(N26:Q26)</f>
        <v>4971</v>
      </c>
      <c r="N26" s="121">
        <v>4971</v>
      </c>
      <c r="O26" s="121">
        <v>0</v>
      </c>
      <c r="P26" s="121">
        <v>0</v>
      </c>
      <c r="Q26" s="121">
        <v>0</v>
      </c>
      <c r="R26" s="121">
        <f>+SUM(S26:U26)</f>
        <v>1817</v>
      </c>
      <c r="S26" s="121">
        <v>1817</v>
      </c>
      <c r="T26" s="121">
        <v>0</v>
      </c>
      <c r="U26" s="121">
        <v>0</v>
      </c>
      <c r="V26" s="121">
        <v>0</v>
      </c>
      <c r="W26" s="121">
        <f>+SUM(X26:AA26)</f>
        <v>22923</v>
      </c>
      <c r="X26" s="121">
        <v>22923</v>
      </c>
      <c r="Y26" s="121">
        <v>0</v>
      </c>
      <c r="Z26" s="121">
        <v>0</v>
      </c>
      <c r="AA26" s="121">
        <v>0</v>
      </c>
      <c r="AB26" s="121">
        <v>142492</v>
      </c>
      <c r="AC26" s="121">
        <v>0</v>
      </c>
      <c r="AD26" s="121">
        <v>0</v>
      </c>
      <c r="AE26" s="121">
        <f>+SUM(D26,L26,AD26)</f>
        <v>29711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36571</v>
      </c>
      <c r="AO26" s="121">
        <f>+SUM(AP26:AS26)</f>
        <v>2789</v>
      </c>
      <c r="AP26" s="121">
        <v>2789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33782</v>
      </c>
      <c r="AZ26" s="121">
        <v>0</v>
      </c>
      <c r="BA26" s="121">
        <v>0</v>
      </c>
      <c r="BB26" s="121">
        <v>0</v>
      </c>
      <c r="BC26" s="121">
        <v>33782</v>
      </c>
      <c r="BD26" s="121">
        <v>0</v>
      </c>
      <c r="BE26" s="121">
        <v>0</v>
      </c>
      <c r="BF26" s="121">
        <v>0</v>
      </c>
      <c r="BG26" s="121">
        <f>+SUM(BF26,AN26,AF26)</f>
        <v>36571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9400</v>
      </c>
      <c r="BP26" s="121">
        <f>SUM(L26,AN26)</f>
        <v>66282</v>
      </c>
      <c r="BQ26" s="121">
        <f>SUM(M26,AO26)</f>
        <v>7760</v>
      </c>
      <c r="BR26" s="121">
        <f>SUM(N26,AP26)</f>
        <v>7760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1817</v>
      </c>
      <c r="BW26" s="121">
        <f>SUM(S26,AU26)</f>
        <v>1817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56705</v>
      </c>
      <c r="CB26" s="121">
        <f>SUM(X26,AZ26)</f>
        <v>22923</v>
      </c>
      <c r="CC26" s="121">
        <f>SUM(Y26,BA26)</f>
        <v>0</v>
      </c>
      <c r="CD26" s="121">
        <f>SUM(Z26,BB26)</f>
        <v>0</v>
      </c>
      <c r="CE26" s="121">
        <f>SUM(AA26,BC26)</f>
        <v>33782</v>
      </c>
      <c r="CF26" s="121">
        <f>SUM(AB26,BD26)</f>
        <v>142492</v>
      </c>
      <c r="CG26" s="121">
        <f>SUM(AC26,BE26)</f>
        <v>0</v>
      </c>
      <c r="CH26" s="121">
        <f>SUM(AD26,BF26)</f>
        <v>0</v>
      </c>
      <c r="CI26" s="121">
        <f>SUM(AE26,BG26)</f>
        <v>66282</v>
      </c>
    </row>
    <row r="27" spans="1:87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58868</v>
      </c>
      <c r="M27" s="121">
        <f>+SUM(N27:Q27)</f>
        <v>20381</v>
      </c>
      <c r="N27" s="121">
        <v>14632</v>
      </c>
      <c r="O27" s="121">
        <v>0</v>
      </c>
      <c r="P27" s="121">
        <v>5749</v>
      </c>
      <c r="Q27" s="121">
        <v>0</v>
      </c>
      <c r="R27" s="121">
        <f>+SUM(S27:U27)</f>
        <v>28315</v>
      </c>
      <c r="S27" s="121">
        <v>0</v>
      </c>
      <c r="T27" s="121">
        <v>28315</v>
      </c>
      <c r="U27" s="121">
        <v>0</v>
      </c>
      <c r="V27" s="121">
        <v>0</v>
      </c>
      <c r="W27" s="121">
        <f>+SUM(X27:AA27)</f>
        <v>10172</v>
      </c>
      <c r="X27" s="121">
        <v>6240</v>
      </c>
      <c r="Y27" s="121">
        <v>3932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58868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58868</v>
      </c>
      <c r="BQ27" s="121">
        <f>SUM(M27,AO27)</f>
        <v>20381</v>
      </c>
      <c r="BR27" s="121">
        <f>SUM(N27,AP27)</f>
        <v>14632</v>
      </c>
      <c r="BS27" s="121">
        <f>SUM(O27,AQ27)</f>
        <v>0</v>
      </c>
      <c r="BT27" s="121">
        <f>SUM(P27,AR27)</f>
        <v>5749</v>
      </c>
      <c r="BU27" s="121">
        <f>SUM(Q27,AS27)</f>
        <v>0</v>
      </c>
      <c r="BV27" s="121">
        <f>SUM(R27,AT27)</f>
        <v>28315</v>
      </c>
      <c r="BW27" s="121">
        <f>SUM(S27,AU27)</f>
        <v>0</v>
      </c>
      <c r="BX27" s="121">
        <f>SUM(T27,AV27)</f>
        <v>28315</v>
      </c>
      <c r="BY27" s="121">
        <f>SUM(U27,AW27)</f>
        <v>0</v>
      </c>
      <c r="BZ27" s="121">
        <f>SUM(V27,AX27)</f>
        <v>0</v>
      </c>
      <c r="CA27" s="121">
        <f>SUM(W27,AY27)</f>
        <v>10172</v>
      </c>
      <c r="CB27" s="121">
        <f>SUM(X27,AZ27)</f>
        <v>6240</v>
      </c>
      <c r="CC27" s="121">
        <f>SUM(Y27,BA27)</f>
        <v>3932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58868</v>
      </c>
    </row>
    <row r="28" spans="1:87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172282</v>
      </c>
      <c r="M28" s="121">
        <f>+SUM(N28:Q28)</f>
        <v>14702</v>
      </c>
      <c r="N28" s="121">
        <v>14702</v>
      </c>
      <c r="O28" s="121">
        <v>0</v>
      </c>
      <c r="P28" s="121">
        <v>0</v>
      </c>
      <c r="Q28" s="121">
        <v>0</v>
      </c>
      <c r="R28" s="121">
        <f>+SUM(S28:U28)</f>
        <v>123365</v>
      </c>
      <c r="S28" s="121">
        <v>119923</v>
      </c>
      <c r="T28" s="121">
        <v>0</v>
      </c>
      <c r="U28" s="121">
        <v>3442</v>
      </c>
      <c r="V28" s="121">
        <v>0</v>
      </c>
      <c r="W28" s="121">
        <f>+SUM(X28:AA28)</f>
        <v>34215</v>
      </c>
      <c r="X28" s="121">
        <v>0</v>
      </c>
      <c r="Y28" s="121">
        <v>0</v>
      </c>
      <c r="Z28" s="121">
        <v>0</v>
      </c>
      <c r="AA28" s="121">
        <v>34215</v>
      </c>
      <c r="AB28" s="121">
        <v>278654</v>
      </c>
      <c r="AC28" s="121">
        <v>0</v>
      </c>
      <c r="AD28" s="121">
        <v>0</v>
      </c>
      <c r="AE28" s="121">
        <f>+SUM(D28,L28,AD28)</f>
        <v>172282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43697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172282</v>
      </c>
      <c r="BQ28" s="121">
        <f>SUM(M28,AO28)</f>
        <v>14702</v>
      </c>
      <c r="BR28" s="121">
        <f>SUM(N28,AP28)</f>
        <v>14702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123365</v>
      </c>
      <c r="BW28" s="121">
        <f>SUM(S28,AU28)</f>
        <v>119923</v>
      </c>
      <c r="BX28" s="121">
        <f>SUM(T28,AV28)</f>
        <v>0</v>
      </c>
      <c r="BY28" s="121">
        <f>SUM(U28,AW28)</f>
        <v>3442</v>
      </c>
      <c r="BZ28" s="121">
        <f>SUM(V28,AX28)</f>
        <v>0</v>
      </c>
      <c r="CA28" s="121">
        <f>SUM(W28,AY28)</f>
        <v>34215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34215</v>
      </c>
      <c r="CF28" s="121">
        <f>SUM(AB28,BD28)</f>
        <v>322351</v>
      </c>
      <c r="CG28" s="121">
        <f>SUM(AC28,BE28)</f>
        <v>0</v>
      </c>
      <c r="CH28" s="121">
        <f>SUM(AD28,BF28)</f>
        <v>0</v>
      </c>
      <c r="CI28" s="121">
        <f>SUM(AE28,BG28)</f>
        <v>172282</v>
      </c>
    </row>
    <row r="29" spans="1:87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34978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34978</v>
      </c>
      <c r="X29" s="121">
        <v>34978</v>
      </c>
      <c r="Y29" s="121">
        <v>0</v>
      </c>
      <c r="Z29" s="121">
        <v>0</v>
      </c>
      <c r="AA29" s="121">
        <v>0</v>
      </c>
      <c r="AB29" s="121">
        <v>113554</v>
      </c>
      <c r="AC29" s="121">
        <v>0</v>
      </c>
      <c r="AD29" s="121">
        <v>0</v>
      </c>
      <c r="AE29" s="121">
        <f>+SUM(D29,L29,AD29)</f>
        <v>34978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2408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34978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34978</v>
      </c>
      <c r="CB29" s="121">
        <f>SUM(X29,AZ29)</f>
        <v>34978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115962</v>
      </c>
      <c r="CG29" s="121">
        <f>SUM(AC29,BE29)</f>
        <v>0</v>
      </c>
      <c r="CH29" s="121">
        <f>SUM(AD29,BF29)</f>
        <v>0</v>
      </c>
      <c r="CI29" s="121">
        <f>SUM(AE29,BG29)</f>
        <v>34978</v>
      </c>
    </row>
    <row r="30" spans="1:87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167652</v>
      </c>
      <c r="M30" s="121">
        <f>+SUM(N30:Q30)</f>
        <v>5225</v>
      </c>
      <c r="N30" s="121">
        <v>5225</v>
      </c>
      <c r="O30" s="121">
        <v>0</v>
      </c>
      <c r="P30" s="121">
        <v>0</v>
      </c>
      <c r="Q30" s="121">
        <v>0</v>
      </c>
      <c r="R30" s="121">
        <f>+SUM(S30:U30)</f>
        <v>769</v>
      </c>
      <c r="S30" s="121">
        <v>0</v>
      </c>
      <c r="T30" s="121">
        <v>0</v>
      </c>
      <c r="U30" s="121">
        <v>769</v>
      </c>
      <c r="V30" s="121">
        <v>0</v>
      </c>
      <c r="W30" s="121">
        <f>+SUM(X30:AA30)</f>
        <v>161658</v>
      </c>
      <c r="X30" s="121">
        <v>146449</v>
      </c>
      <c r="Y30" s="121">
        <v>15209</v>
      </c>
      <c r="Z30" s="121">
        <v>0</v>
      </c>
      <c r="AA30" s="121">
        <v>0</v>
      </c>
      <c r="AB30" s="121">
        <v>275242</v>
      </c>
      <c r="AC30" s="121">
        <v>0</v>
      </c>
      <c r="AD30" s="121">
        <v>0</v>
      </c>
      <c r="AE30" s="121">
        <f>+SUM(D30,L30,AD30)</f>
        <v>167652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20332</v>
      </c>
      <c r="AN30" s="121">
        <f>+SUM(AO30,AT30,AX30,AY30,BE30)</f>
        <v>4884</v>
      </c>
      <c r="AO30" s="121">
        <f>+SUM(AP30:AS30)</f>
        <v>4884</v>
      </c>
      <c r="AP30" s="121">
        <v>4884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19467</v>
      </c>
      <c r="BE30" s="121">
        <v>0</v>
      </c>
      <c r="BF30" s="121">
        <v>0</v>
      </c>
      <c r="BG30" s="121">
        <f>+SUM(BF30,AN30,AF30)</f>
        <v>4884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20332</v>
      </c>
      <c r="BP30" s="121">
        <f>SUM(L30,AN30)</f>
        <v>172536</v>
      </c>
      <c r="BQ30" s="121">
        <f>SUM(M30,AO30)</f>
        <v>10109</v>
      </c>
      <c r="BR30" s="121">
        <f>SUM(N30,AP30)</f>
        <v>10109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769</v>
      </c>
      <c r="BW30" s="121">
        <f>SUM(S30,AU30)</f>
        <v>0</v>
      </c>
      <c r="BX30" s="121">
        <f>SUM(T30,AV30)</f>
        <v>0</v>
      </c>
      <c r="BY30" s="121">
        <f>SUM(U30,AW30)</f>
        <v>769</v>
      </c>
      <c r="BZ30" s="121">
        <f>SUM(V30,AX30)</f>
        <v>0</v>
      </c>
      <c r="CA30" s="121">
        <f>SUM(W30,AY30)</f>
        <v>161658</v>
      </c>
      <c r="CB30" s="121">
        <f>SUM(X30,AZ30)</f>
        <v>146449</v>
      </c>
      <c r="CC30" s="121">
        <f>SUM(Y30,BA30)</f>
        <v>15209</v>
      </c>
      <c r="CD30" s="121">
        <f>SUM(Z30,BB30)</f>
        <v>0</v>
      </c>
      <c r="CE30" s="121">
        <f>SUM(AA30,BC30)</f>
        <v>0</v>
      </c>
      <c r="CF30" s="121">
        <f>SUM(AB30,BD30)</f>
        <v>294709</v>
      </c>
      <c r="CG30" s="121">
        <f>SUM(AC30,BE30)</f>
        <v>0</v>
      </c>
      <c r="CH30" s="121">
        <f>SUM(AD30,BF30)</f>
        <v>0</v>
      </c>
      <c r="CI30" s="121">
        <f>SUM(AE30,BG30)</f>
        <v>172536</v>
      </c>
    </row>
    <row r="31" spans="1:87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89510</v>
      </c>
      <c r="M31" s="121">
        <f>+SUM(N31:Q31)</f>
        <v>15503</v>
      </c>
      <c r="N31" s="121">
        <v>15503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74007</v>
      </c>
      <c r="X31" s="121">
        <v>58495</v>
      </c>
      <c r="Y31" s="121">
        <v>0</v>
      </c>
      <c r="Z31" s="121">
        <v>0</v>
      </c>
      <c r="AA31" s="121">
        <v>15512</v>
      </c>
      <c r="AB31" s="121">
        <v>206487</v>
      </c>
      <c r="AC31" s="121">
        <v>0</v>
      </c>
      <c r="AD31" s="121">
        <v>0</v>
      </c>
      <c r="AE31" s="121">
        <f>+SUM(D31,L31,AD31)</f>
        <v>89510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7945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89510</v>
      </c>
      <c r="BQ31" s="121">
        <f>SUM(M31,AO31)</f>
        <v>15503</v>
      </c>
      <c r="BR31" s="121">
        <f>SUM(N31,AP31)</f>
        <v>15503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74007</v>
      </c>
      <c r="CB31" s="121">
        <f>SUM(X31,AZ31)</f>
        <v>58495</v>
      </c>
      <c r="CC31" s="121">
        <f>SUM(Y31,BA31)</f>
        <v>0</v>
      </c>
      <c r="CD31" s="121">
        <f>SUM(Z31,BB31)</f>
        <v>0</v>
      </c>
      <c r="CE31" s="121">
        <f>SUM(AA31,BC31)</f>
        <v>15512</v>
      </c>
      <c r="CF31" s="121">
        <f>SUM(AB31,BD31)</f>
        <v>214432</v>
      </c>
      <c r="CG31" s="121">
        <f>SUM(AC31,BE31)</f>
        <v>0</v>
      </c>
      <c r="CH31" s="121">
        <f>SUM(AD31,BF31)</f>
        <v>0</v>
      </c>
      <c r="CI31" s="121">
        <f>SUM(AE31,BG31)</f>
        <v>89510</v>
      </c>
    </row>
    <row r="32" spans="1:87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60887</v>
      </c>
      <c r="M32" s="121">
        <f>+SUM(N32:Q32)</f>
        <v>13528</v>
      </c>
      <c r="N32" s="121">
        <v>13528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47359</v>
      </c>
      <c r="X32" s="121">
        <v>40936</v>
      </c>
      <c r="Y32" s="121">
        <v>0</v>
      </c>
      <c r="Z32" s="121">
        <v>0</v>
      </c>
      <c r="AA32" s="121">
        <v>6423</v>
      </c>
      <c r="AB32" s="121">
        <v>211377</v>
      </c>
      <c r="AC32" s="121">
        <v>0</v>
      </c>
      <c r="AD32" s="121">
        <v>0</v>
      </c>
      <c r="AE32" s="121">
        <f>+SUM(D32,L32,AD32)</f>
        <v>60887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18374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60887</v>
      </c>
      <c r="BQ32" s="121">
        <f>SUM(M32,AO32)</f>
        <v>13528</v>
      </c>
      <c r="BR32" s="121">
        <f>SUM(N32,AP32)</f>
        <v>13528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47359</v>
      </c>
      <c r="CB32" s="121">
        <f>SUM(X32,AZ32)</f>
        <v>40936</v>
      </c>
      <c r="CC32" s="121">
        <f>SUM(Y32,BA32)</f>
        <v>0</v>
      </c>
      <c r="CD32" s="121">
        <f>SUM(Z32,BB32)</f>
        <v>0</v>
      </c>
      <c r="CE32" s="121">
        <f>SUM(AA32,BC32)</f>
        <v>6423</v>
      </c>
      <c r="CF32" s="121">
        <f>SUM(AB32,BD32)</f>
        <v>229751</v>
      </c>
      <c r="CG32" s="121">
        <f>SUM(AC32,BE32)</f>
        <v>0</v>
      </c>
      <c r="CH32" s="121">
        <f>SUM(AD32,BF32)</f>
        <v>0</v>
      </c>
      <c r="CI32" s="121">
        <f>SUM(AE32,BG32)</f>
        <v>60887</v>
      </c>
    </row>
    <row r="33" spans="1:87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89460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2639</v>
      </c>
      <c r="S33" s="121">
        <v>0</v>
      </c>
      <c r="T33" s="121">
        <v>2639</v>
      </c>
      <c r="U33" s="121">
        <v>0</v>
      </c>
      <c r="V33" s="121">
        <v>0</v>
      </c>
      <c r="W33" s="121">
        <f>+SUM(X33:AA33)</f>
        <v>86821</v>
      </c>
      <c r="X33" s="121">
        <v>49500</v>
      </c>
      <c r="Y33" s="121">
        <v>37321</v>
      </c>
      <c r="Z33" s="121">
        <v>0</v>
      </c>
      <c r="AA33" s="121">
        <v>0</v>
      </c>
      <c r="AB33" s="121">
        <v>136551</v>
      </c>
      <c r="AC33" s="121">
        <v>0</v>
      </c>
      <c r="AD33" s="121">
        <v>30300</v>
      </c>
      <c r="AE33" s="121">
        <f>+SUM(D33,L33,AD33)</f>
        <v>119760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27127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89460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2639</v>
      </c>
      <c r="BW33" s="121">
        <f>SUM(S33,AU33)</f>
        <v>0</v>
      </c>
      <c r="BX33" s="121">
        <f>SUM(T33,AV33)</f>
        <v>2639</v>
      </c>
      <c r="BY33" s="121">
        <f>SUM(U33,AW33)</f>
        <v>0</v>
      </c>
      <c r="BZ33" s="121">
        <f>SUM(V33,AX33)</f>
        <v>0</v>
      </c>
      <c r="CA33" s="121">
        <f>SUM(W33,AY33)</f>
        <v>86821</v>
      </c>
      <c r="CB33" s="121">
        <f>SUM(X33,AZ33)</f>
        <v>49500</v>
      </c>
      <c r="CC33" s="121">
        <f>SUM(Y33,BA33)</f>
        <v>37321</v>
      </c>
      <c r="CD33" s="121">
        <f>SUM(Z33,BB33)</f>
        <v>0</v>
      </c>
      <c r="CE33" s="121">
        <f>SUM(AA33,BC33)</f>
        <v>0</v>
      </c>
      <c r="CF33" s="121">
        <f>SUM(AB33,BD33)</f>
        <v>163678</v>
      </c>
      <c r="CG33" s="121">
        <f>SUM(AC33,BE33)</f>
        <v>0</v>
      </c>
      <c r="CH33" s="121">
        <f>SUM(AD33,BF33)</f>
        <v>30300</v>
      </c>
      <c r="CI33" s="121">
        <f>SUM(AE33,BG33)</f>
        <v>119760</v>
      </c>
    </row>
    <row r="34" spans="1:87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63719</v>
      </c>
      <c r="M34" s="121">
        <f>+SUM(N34:Q34)</f>
        <v>2533</v>
      </c>
      <c r="N34" s="121">
        <v>2533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61186</v>
      </c>
      <c r="X34" s="121">
        <v>50706</v>
      </c>
      <c r="Y34" s="121">
        <v>8267</v>
      </c>
      <c r="Z34" s="121">
        <v>0</v>
      </c>
      <c r="AA34" s="121">
        <v>2213</v>
      </c>
      <c r="AB34" s="121">
        <v>79595</v>
      </c>
      <c r="AC34" s="121">
        <v>0</v>
      </c>
      <c r="AD34" s="121">
        <v>0</v>
      </c>
      <c r="AE34" s="121">
        <f>+SUM(D34,L34,AD34)</f>
        <v>63719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7075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63719</v>
      </c>
      <c r="BQ34" s="121">
        <f>SUM(M34,AO34)</f>
        <v>2533</v>
      </c>
      <c r="BR34" s="121">
        <f>SUM(N34,AP34)</f>
        <v>2533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61186</v>
      </c>
      <c r="CB34" s="121">
        <f>SUM(X34,AZ34)</f>
        <v>50706</v>
      </c>
      <c r="CC34" s="121">
        <f>SUM(Y34,BA34)</f>
        <v>8267</v>
      </c>
      <c r="CD34" s="121">
        <f>SUM(Z34,BB34)</f>
        <v>0</v>
      </c>
      <c r="CE34" s="121">
        <f>SUM(AA34,BC34)</f>
        <v>2213</v>
      </c>
      <c r="CF34" s="121">
        <f>SUM(AB34,BD34)</f>
        <v>86670</v>
      </c>
      <c r="CG34" s="121">
        <f>SUM(AC34,BE34)</f>
        <v>0</v>
      </c>
      <c r="CH34" s="121">
        <f>SUM(AD34,BF34)</f>
        <v>0</v>
      </c>
      <c r="CI34" s="121">
        <f>SUM(AE34,BG34)</f>
        <v>63719</v>
      </c>
    </row>
    <row r="35" spans="1:87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64390</v>
      </c>
      <c r="L35" s="121">
        <f>+SUM(M35,R35,V35,W35,AC35)</f>
        <v>114845</v>
      </c>
      <c r="M35" s="121">
        <f>+SUM(N35:Q35)</f>
        <v>17989</v>
      </c>
      <c r="N35" s="121">
        <v>17989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96856</v>
      </c>
      <c r="X35" s="121">
        <v>56726</v>
      </c>
      <c r="Y35" s="121">
        <v>12654</v>
      </c>
      <c r="Z35" s="121">
        <v>0</v>
      </c>
      <c r="AA35" s="121">
        <v>27476</v>
      </c>
      <c r="AB35" s="121">
        <v>10993</v>
      </c>
      <c r="AC35" s="121">
        <v>0</v>
      </c>
      <c r="AD35" s="121">
        <v>136947</v>
      </c>
      <c r="AE35" s="121">
        <f>+SUM(D35,L35,AD35)</f>
        <v>251792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16514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64390</v>
      </c>
      <c r="BP35" s="121">
        <f>SUM(L35,AN35)</f>
        <v>114845</v>
      </c>
      <c r="BQ35" s="121">
        <f>SUM(M35,AO35)</f>
        <v>17989</v>
      </c>
      <c r="BR35" s="121">
        <f>SUM(N35,AP35)</f>
        <v>17989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96856</v>
      </c>
      <c r="CB35" s="121">
        <f>SUM(X35,AZ35)</f>
        <v>56726</v>
      </c>
      <c r="CC35" s="121">
        <f>SUM(Y35,BA35)</f>
        <v>12654</v>
      </c>
      <c r="CD35" s="121">
        <f>SUM(Z35,BB35)</f>
        <v>0</v>
      </c>
      <c r="CE35" s="121">
        <f>SUM(AA35,BC35)</f>
        <v>27476</v>
      </c>
      <c r="CF35" s="121">
        <f>SUM(AB35,BD35)</f>
        <v>27507</v>
      </c>
      <c r="CG35" s="121">
        <f>SUM(AC35,BE35)</f>
        <v>0</v>
      </c>
      <c r="CH35" s="121">
        <f>SUM(AD35,BF35)</f>
        <v>136947</v>
      </c>
      <c r="CI35" s="121">
        <f>SUM(AE35,BG35)</f>
        <v>251792</v>
      </c>
    </row>
    <row r="36" spans="1:87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29488</v>
      </c>
      <c r="M36" s="121">
        <f>+SUM(N36:Q36)</f>
        <v>12864</v>
      </c>
      <c r="N36" s="121">
        <v>451</v>
      </c>
      <c r="O36" s="121">
        <v>6618</v>
      </c>
      <c r="P36" s="121">
        <v>5795</v>
      </c>
      <c r="Q36" s="121">
        <v>0</v>
      </c>
      <c r="R36" s="121">
        <f>+SUM(S36:U36)</f>
        <v>10251</v>
      </c>
      <c r="S36" s="121">
        <v>754</v>
      </c>
      <c r="T36" s="121">
        <v>8941</v>
      </c>
      <c r="U36" s="121">
        <v>556</v>
      </c>
      <c r="V36" s="121">
        <v>0</v>
      </c>
      <c r="W36" s="121">
        <f>+SUM(X36:AA36)</f>
        <v>6373</v>
      </c>
      <c r="X36" s="121">
        <v>0</v>
      </c>
      <c r="Y36" s="121">
        <v>6373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29488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29488</v>
      </c>
      <c r="BQ36" s="121">
        <f>SUM(M36,AO36)</f>
        <v>12864</v>
      </c>
      <c r="BR36" s="121">
        <f>SUM(N36,AP36)</f>
        <v>451</v>
      </c>
      <c r="BS36" s="121">
        <f>SUM(O36,AQ36)</f>
        <v>6618</v>
      </c>
      <c r="BT36" s="121">
        <f>SUM(P36,AR36)</f>
        <v>5795</v>
      </c>
      <c r="BU36" s="121">
        <f>SUM(Q36,AS36)</f>
        <v>0</v>
      </c>
      <c r="BV36" s="121">
        <f>SUM(R36,AT36)</f>
        <v>10251</v>
      </c>
      <c r="BW36" s="121">
        <f>SUM(S36,AU36)</f>
        <v>754</v>
      </c>
      <c r="BX36" s="121">
        <f>SUM(T36,AV36)</f>
        <v>8941</v>
      </c>
      <c r="BY36" s="121">
        <f>SUM(U36,AW36)</f>
        <v>556</v>
      </c>
      <c r="BZ36" s="121">
        <f>SUM(V36,AX36)</f>
        <v>0</v>
      </c>
      <c r="CA36" s="121">
        <f>SUM(W36,AY36)</f>
        <v>6373</v>
      </c>
      <c r="CB36" s="121">
        <f>SUM(X36,AZ36)</f>
        <v>0</v>
      </c>
      <c r="CC36" s="121">
        <f>SUM(Y36,BA36)</f>
        <v>6373</v>
      </c>
      <c r="CD36" s="121">
        <f>SUM(Z36,BB36)</f>
        <v>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29488</v>
      </c>
    </row>
    <row r="37" spans="1:87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48982</v>
      </c>
      <c r="M37" s="121">
        <f>+SUM(N37:Q37)</f>
        <v>23626</v>
      </c>
      <c r="N37" s="121">
        <v>3546</v>
      </c>
      <c r="O37" s="121">
        <v>10040</v>
      </c>
      <c r="P37" s="121">
        <v>10040</v>
      </c>
      <c r="Q37" s="121">
        <v>0</v>
      </c>
      <c r="R37" s="121">
        <f>+SUM(S37:U37)</f>
        <v>11644</v>
      </c>
      <c r="S37" s="121">
        <v>8325</v>
      </c>
      <c r="T37" s="121">
        <v>3319</v>
      </c>
      <c r="U37" s="121">
        <v>0</v>
      </c>
      <c r="V37" s="121">
        <v>1800</v>
      </c>
      <c r="W37" s="121">
        <f>+SUM(X37:AA37)</f>
        <v>11912</v>
      </c>
      <c r="X37" s="121">
        <v>4381</v>
      </c>
      <c r="Y37" s="121">
        <v>7531</v>
      </c>
      <c r="Z37" s="121">
        <v>0</v>
      </c>
      <c r="AA37" s="121">
        <v>0</v>
      </c>
      <c r="AB37" s="121">
        <v>0</v>
      </c>
      <c r="AC37" s="121">
        <v>0</v>
      </c>
      <c r="AD37" s="121">
        <v>1462</v>
      </c>
      <c r="AE37" s="121">
        <f>+SUM(D37,L37,AD37)</f>
        <v>50444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1031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595</v>
      </c>
      <c r="AU37" s="121">
        <v>595</v>
      </c>
      <c r="AV37" s="121">
        <v>0</v>
      </c>
      <c r="AW37" s="121">
        <v>0</v>
      </c>
      <c r="AX37" s="121">
        <v>0</v>
      </c>
      <c r="AY37" s="121">
        <f>+SUM(AZ37:BC37)</f>
        <v>436</v>
      </c>
      <c r="AZ37" s="121">
        <v>436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1031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50013</v>
      </c>
      <c r="BQ37" s="121">
        <f>SUM(M37,AO37)</f>
        <v>23626</v>
      </c>
      <c r="BR37" s="121">
        <f>SUM(N37,AP37)</f>
        <v>3546</v>
      </c>
      <c r="BS37" s="121">
        <f>SUM(O37,AQ37)</f>
        <v>10040</v>
      </c>
      <c r="BT37" s="121">
        <f>SUM(P37,AR37)</f>
        <v>10040</v>
      </c>
      <c r="BU37" s="121">
        <f>SUM(Q37,AS37)</f>
        <v>0</v>
      </c>
      <c r="BV37" s="121">
        <f>SUM(R37,AT37)</f>
        <v>12239</v>
      </c>
      <c r="BW37" s="121">
        <f>SUM(S37,AU37)</f>
        <v>8920</v>
      </c>
      <c r="BX37" s="121">
        <f>SUM(T37,AV37)</f>
        <v>3319</v>
      </c>
      <c r="BY37" s="121">
        <f>SUM(U37,AW37)</f>
        <v>0</v>
      </c>
      <c r="BZ37" s="121">
        <f>SUM(V37,AX37)</f>
        <v>1800</v>
      </c>
      <c r="CA37" s="121">
        <f>SUM(W37,AY37)</f>
        <v>12348</v>
      </c>
      <c r="CB37" s="121">
        <f>SUM(X37,AZ37)</f>
        <v>4817</v>
      </c>
      <c r="CC37" s="121">
        <f>SUM(Y37,BA37)</f>
        <v>7531</v>
      </c>
      <c r="CD37" s="121">
        <f>SUM(Z37,BB37)</f>
        <v>0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1462</v>
      </c>
      <c r="CI37" s="121">
        <f>SUM(AE37,BG37)</f>
        <v>51475</v>
      </c>
    </row>
    <row r="38" spans="1:87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+SUM(E38,J38)</f>
        <v>13223</v>
      </c>
      <c r="E38" s="121">
        <f>+SUM(F38:I38)</f>
        <v>13223</v>
      </c>
      <c r="F38" s="121">
        <v>0</v>
      </c>
      <c r="G38" s="121">
        <v>0</v>
      </c>
      <c r="H38" s="121">
        <v>13223</v>
      </c>
      <c r="I38" s="121">
        <v>0</v>
      </c>
      <c r="J38" s="121">
        <v>0</v>
      </c>
      <c r="K38" s="121">
        <v>0</v>
      </c>
      <c r="L38" s="121">
        <f>+SUM(M38,R38,V38,W38,AC38)</f>
        <v>20559</v>
      </c>
      <c r="M38" s="121">
        <f>+SUM(N38:Q38)</f>
        <v>11437</v>
      </c>
      <c r="N38" s="121">
        <v>11437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9122</v>
      </c>
      <c r="X38" s="121">
        <v>5401</v>
      </c>
      <c r="Y38" s="121">
        <v>0</v>
      </c>
      <c r="Z38" s="121">
        <v>3721</v>
      </c>
      <c r="AA38" s="121">
        <v>0</v>
      </c>
      <c r="AB38" s="121">
        <v>0</v>
      </c>
      <c r="AC38" s="121">
        <v>0</v>
      </c>
      <c r="AD38" s="121">
        <v>4367</v>
      </c>
      <c r="AE38" s="121">
        <f>+SUM(D38,L38,AD38)</f>
        <v>38149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13223</v>
      </c>
      <c r="BI38" s="121">
        <f>SUM(E38,AG38)</f>
        <v>13223</v>
      </c>
      <c r="BJ38" s="121">
        <f>SUM(F38,AH38)</f>
        <v>0</v>
      </c>
      <c r="BK38" s="121">
        <f>SUM(G38,AI38)</f>
        <v>0</v>
      </c>
      <c r="BL38" s="121">
        <f>SUM(H38,AJ38)</f>
        <v>13223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20559</v>
      </c>
      <c r="BQ38" s="121">
        <f>SUM(M38,AO38)</f>
        <v>11437</v>
      </c>
      <c r="BR38" s="121">
        <f>SUM(N38,AP38)</f>
        <v>11437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9122</v>
      </c>
      <c r="CB38" s="121">
        <f>SUM(X38,AZ38)</f>
        <v>5401</v>
      </c>
      <c r="CC38" s="121">
        <f>SUM(Y38,BA38)</f>
        <v>0</v>
      </c>
      <c r="CD38" s="121">
        <f>SUM(Z38,BB38)</f>
        <v>3721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4367</v>
      </c>
      <c r="CI38" s="121">
        <f>SUM(AE38,BG38)</f>
        <v>38149</v>
      </c>
    </row>
    <row r="39" spans="1:87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6696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6696</v>
      </c>
      <c r="X39" s="121">
        <v>5580</v>
      </c>
      <c r="Y39" s="121">
        <v>1116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6696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6696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6696</v>
      </c>
      <c r="CB39" s="121">
        <f>SUM(X39,AZ39)</f>
        <v>5580</v>
      </c>
      <c r="CC39" s="121">
        <f>SUM(Y39,BA39)</f>
        <v>1116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6696</v>
      </c>
    </row>
    <row r="40" spans="1:87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29312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6219</v>
      </c>
      <c r="S40" s="121">
        <v>1056</v>
      </c>
      <c r="T40" s="121">
        <v>499</v>
      </c>
      <c r="U40" s="121">
        <v>4664</v>
      </c>
      <c r="V40" s="121">
        <v>6539</v>
      </c>
      <c r="W40" s="121">
        <f>+SUM(X40:AA40)</f>
        <v>16554</v>
      </c>
      <c r="X40" s="121">
        <v>4840</v>
      </c>
      <c r="Y40" s="121">
        <v>4840</v>
      </c>
      <c r="Z40" s="121">
        <v>4840</v>
      </c>
      <c r="AA40" s="121">
        <v>2034</v>
      </c>
      <c r="AB40" s="121">
        <v>0</v>
      </c>
      <c r="AC40" s="121">
        <v>0</v>
      </c>
      <c r="AD40" s="121">
        <v>4777</v>
      </c>
      <c r="AE40" s="121">
        <f>+SUM(D40,L40,AD40)</f>
        <v>34089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377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377</v>
      </c>
      <c r="AZ40" s="121">
        <v>125</v>
      </c>
      <c r="BA40" s="121">
        <v>126</v>
      </c>
      <c r="BB40" s="121">
        <v>126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377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29689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6219</v>
      </c>
      <c r="BW40" s="121">
        <f>SUM(S40,AU40)</f>
        <v>1056</v>
      </c>
      <c r="BX40" s="121">
        <f>SUM(T40,AV40)</f>
        <v>499</v>
      </c>
      <c r="BY40" s="121">
        <f>SUM(U40,AW40)</f>
        <v>4664</v>
      </c>
      <c r="BZ40" s="121">
        <f>SUM(V40,AX40)</f>
        <v>6539</v>
      </c>
      <c r="CA40" s="121">
        <f>SUM(W40,AY40)</f>
        <v>16931</v>
      </c>
      <c r="CB40" s="121">
        <f>SUM(X40,AZ40)</f>
        <v>4965</v>
      </c>
      <c r="CC40" s="121">
        <f>SUM(Y40,BA40)</f>
        <v>4966</v>
      </c>
      <c r="CD40" s="121">
        <f>SUM(Z40,BB40)</f>
        <v>4966</v>
      </c>
      <c r="CE40" s="121">
        <f>SUM(AA40,BC40)</f>
        <v>2034</v>
      </c>
      <c r="CF40" s="121">
        <f>SUM(AB40,BD40)</f>
        <v>0</v>
      </c>
      <c r="CG40" s="121">
        <f>SUM(AC40,BE40)</f>
        <v>0</v>
      </c>
      <c r="CH40" s="121">
        <f>SUM(AD40,BF40)</f>
        <v>4777</v>
      </c>
      <c r="CI40" s="121">
        <f>SUM(AE40,BG40)</f>
        <v>34466</v>
      </c>
    </row>
    <row r="41" spans="1:87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14574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3122</v>
      </c>
      <c r="S41" s="121">
        <v>0</v>
      </c>
      <c r="T41" s="121">
        <v>0</v>
      </c>
      <c r="U41" s="121">
        <v>3122</v>
      </c>
      <c r="V41" s="121">
        <v>0</v>
      </c>
      <c r="W41" s="121">
        <f>+SUM(X41:AA41)</f>
        <v>11452</v>
      </c>
      <c r="X41" s="121">
        <v>3000</v>
      </c>
      <c r="Y41" s="121">
        <v>3000</v>
      </c>
      <c r="Z41" s="121">
        <v>0</v>
      </c>
      <c r="AA41" s="121">
        <v>5452</v>
      </c>
      <c r="AB41" s="121">
        <v>0</v>
      </c>
      <c r="AC41" s="121">
        <v>0</v>
      </c>
      <c r="AD41" s="121">
        <v>17710</v>
      </c>
      <c r="AE41" s="121">
        <f>+SUM(D41,L41,AD41)</f>
        <v>32284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3191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825</v>
      </c>
      <c r="AU41" s="121">
        <v>0</v>
      </c>
      <c r="AV41" s="121">
        <v>0</v>
      </c>
      <c r="AW41" s="121">
        <v>825</v>
      </c>
      <c r="AX41" s="121">
        <v>0</v>
      </c>
      <c r="AY41" s="121">
        <f>+SUM(AZ41:BC41)</f>
        <v>2366</v>
      </c>
      <c r="AZ41" s="121">
        <v>600</v>
      </c>
      <c r="BA41" s="121">
        <v>600</v>
      </c>
      <c r="BB41" s="121">
        <v>0</v>
      </c>
      <c r="BC41" s="121">
        <v>1166</v>
      </c>
      <c r="BD41" s="121">
        <v>0</v>
      </c>
      <c r="BE41" s="121">
        <v>0</v>
      </c>
      <c r="BF41" s="121">
        <v>2554</v>
      </c>
      <c r="BG41" s="121">
        <f>+SUM(BF41,AN41,AF41)</f>
        <v>5745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17765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3947</v>
      </c>
      <c r="BW41" s="121">
        <f>SUM(S41,AU41)</f>
        <v>0</v>
      </c>
      <c r="BX41" s="121">
        <f>SUM(T41,AV41)</f>
        <v>0</v>
      </c>
      <c r="BY41" s="121">
        <f>SUM(U41,AW41)</f>
        <v>3947</v>
      </c>
      <c r="BZ41" s="121">
        <f>SUM(V41,AX41)</f>
        <v>0</v>
      </c>
      <c r="CA41" s="121">
        <f>SUM(W41,AY41)</f>
        <v>13818</v>
      </c>
      <c r="CB41" s="121">
        <f>SUM(X41,AZ41)</f>
        <v>3600</v>
      </c>
      <c r="CC41" s="121">
        <f>SUM(Y41,BA41)</f>
        <v>3600</v>
      </c>
      <c r="CD41" s="121">
        <f>SUM(Z41,BB41)</f>
        <v>0</v>
      </c>
      <c r="CE41" s="121">
        <f>SUM(AA41,BC41)</f>
        <v>6618</v>
      </c>
      <c r="CF41" s="121">
        <f>SUM(AB41,BD41)</f>
        <v>0</v>
      </c>
      <c r="CG41" s="121">
        <f>SUM(AC41,BE41)</f>
        <v>0</v>
      </c>
      <c r="CH41" s="121">
        <f>SUM(AD41,BF41)</f>
        <v>20264</v>
      </c>
      <c r="CI41" s="121">
        <f>SUM(AE41,BG41)</f>
        <v>38029</v>
      </c>
    </row>
    <row r="42" spans="1:87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74043</v>
      </c>
      <c r="M42" s="121">
        <f>+SUM(N42:Q42)</f>
        <v>29925</v>
      </c>
      <c r="N42" s="121">
        <v>13305</v>
      </c>
      <c r="O42" s="121">
        <v>0</v>
      </c>
      <c r="P42" s="121">
        <v>16620</v>
      </c>
      <c r="Q42" s="121">
        <v>0</v>
      </c>
      <c r="R42" s="121">
        <f>+SUM(S42:U42)</f>
        <v>21610</v>
      </c>
      <c r="S42" s="121">
        <v>596</v>
      </c>
      <c r="T42" s="121">
        <v>21014</v>
      </c>
      <c r="U42" s="121">
        <v>0</v>
      </c>
      <c r="V42" s="121">
        <v>0</v>
      </c>
      <c r="W42" s="121">
        <f>+SUM(X42:AA42)</f>
        <v>19978</v>
      </c>
      <c r="X42" s="121">
        <v>0</v>
      </c>
      <c r="Y42" s="121">
        <v>0</v>
      </c>
      <c r="Z42" s="121">
        <v>0</v>
      </c>
      <c r="AA42" s="121">
        <v>19978</v>
      </c>
      <c r="AB42" s="121">
        <v>0</v>
      </c>
      <c r="AC42" s="121">
        <v>2530</v>
      </c>
      <c r="AD42" s="121">
        <v>0</v>
      </c>
      <c r="AE42" s="121">
        <f>+SUM(D42,L42,AD42)</f>
        <v>74043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245</v>
      </c>
      <c r="AO42" s="121">
        <f>+SUM(AP42:AS42)</f>
        <v>245</v>
      </c>
      <c r="AP42" s="121">
        <v>0</v>
      </c>
      <c r="AQ42" s="121">
        <v>245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245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74288</v>
      </c>
      <c r="BQ42" s="121">
        <f>SUM(M42,AO42)</f>
        <v>30170</v>
      </c>
      <c r="BR42" s="121">
        <f>SUM(N42,AP42)</f>
        <v>13305</v>
      </c>
      <c r="BS42" s="121">
        <f>SUM(O42,AQ42)</f>
        <v>245</v>
      </c>
      <c r="BT42" s="121">
        <f>SUM(P42,AR42)</f>
        <v>16620</v>
      </c>
      <c r="BU42" s="121">
        <f>SUM(Q42,AS42)</f>
        <v>0</v>
      </c>
      <c r="BV42" s="121">
        <f>SUM(R42,AT42)</f>
        <v>21610</v>
      </c>
      <c r="BW42" s="121">
        <f>SUM(S42,AU42)</f>
        <v>596</v>
      </c>
      <c r="BX42" s="121">
        <f>SUM(T42,AV42)</f>
        <v>21014</v>
      </c>
      <c r="BY42" s="121">
        <f>SUM(U42,AW42)</f>
        <v>0</v>
      </c>
      <c r="BZ42" s="121">
        <f>SUM(V42,AX42)</f>
        <v>0</v>
      </c>
      <c r="CA42" s="121">
        <f>SUM(W42,AY42)</f>
        <v>19978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19978</v>
      </c>
      <c r="CF42" s="121">
        <f>SUM(AB42,BD42)</f>
        <v>0</v>
      </c>
      <c r="CG42" s="121">
        <f>SUM(AC42,BE42)</f>
        <v>2530</v>
      </c>
      <c r="CH42" s="121">
        <f>SUM(AD42,BF42)</f>
        <v>0</v>
      </c>
      <c r="CI42" s="121">
        <f>SUM(AE42,BG42)</f>
        <v>74288</v>
      </c>
    </row>
    <row r="43" spans="1:87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+SUM(E43,J43)</f>
        <v>38929</v>
      </c>
      <c r="E43" s="121">
        <f>+SUM(F43:I43)</f>
        <v>38929</v>
      </c>
      <c r="F43" s="121">
        <v>0</v>
      </c>
      <c r="G43" s="121">
        <v>38929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37760</v>
      </c>
      <c r="M43" s="121">
        <f>+SUM(N43:Q43)</f>
        <v>21042</v>
      </c>
      <c r="N43" s="121">
        <v>21042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16718</v>
      </c>
      <c r="X43" s="121">
        <v>0</v>
      </c>
      <c r="Y43" s="121">
        <v>15398</v>
      </c>
      <c r="Z43" s="121">
        <v>1320</v>
      </c>
      <c r="AA43" s="121">
        <v>0</v>
      </c>
      <c r="AB43" s="121">
        <v>0</v>
      </c>
      <c r="AC43" s="121">
        <v>0</v>
      </c>
      <c r="AD43" s="121">
        <v>27045</v>
      </c>
      <c r="AE43" s="121">
        <f>+SUM(D43,L43,AD43)</f>
        <v>103734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38929</v>
      </c>
      <c r="BI43" s="121">
        <f>SUM(E43,AG43)</f>
        <v>38929</v>
      </c>
      <c r="BJ43" s="121">
        <f>SUM(F43,AH43)</f>
        <v>0</v>
      </c>
      <c r="BK43" s="121">
        <f>SUM(G43,AI43)</f>
        <v>38929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37760</v>
      </c>
      <c r="BQ43" s="121">
        <f>SUM(M43,AO43)</f>
        <v>21042</v>
      </c>
      <c r="BR43" s="121">
        <f>SUM(N43,AP43)</f>
        <v>21042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16718</v>
      </c>
      <c r="CB43" s="121">
        <f>SUM(X43,AZ43)</f>
        <v>0</v>
      </c>
      <c r="CC43" s="121">
        <f>SUM(Y43,BA43)</f>
        <v>15398</v>
      </c>
      <c r="CD43" s="121">
        <f>SUM(Z43,BB43)</f>
        <v>1320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27045</v>
      </c>
      <c r="CI43" s="121">
        <f>SUM(AE43,BG43)</f>
        <v>103734</v>
      </c>
    </row>
    <row r="44" spans="1:87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+SUM(E44,J44)</f>
        <v>75790</v>
      </c>
      <c r="E44" s="121">
        <f>+SUM(F44:I44)</f>
        <v>75790</v>
      </c>
      <c r="F44" s="121">
        <v>0</v>
      </c>
      <c r="G44" s="121">
        <v>75790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135478</v>
      </c>
      <c r="M44" s="121">
        <f>+SUM(N44:Q44)</f>
        <v>63270</v>
      </c>
      <c r="N44" s="121">
        <v>0</v>
      </c>
      <c r="O44" s="121">
        <v>2298</v>
      </c>
      <c r="P44" s="121">
        <v>60972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72208</v>
      </c>
      <c r="X44" s="121">
        <v>19602</v>
      </c>
      <c r="Y44" s="121">
        <v>52606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211268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75790</v>
      </c>
      <c r="BI44" s="121">
        <f>SUM(E44,AG44)</f>
        <v>75790</v>
      </c>
      <c r="BJ44" s="121">
        <f>SUM(F44,AH44)</f>
        <v>0</v>
      </c>
      <c r="BK44" s="121">
        <f>SUM(G44,AI44)</f>
        <v>75790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135478</v>
      </c>
      <c r="BQ44" s="121">
        <f>SUM(M44,AO44)</f>
        <v>63270</v>
      </c>
      <c r="BR44" s="121">
        <f>SUM(N44,AP44)</f>
        <v>0</v>
      </c>
      <c r="BS44" s="121">
        <f>SUM(O44,AQ44)</f>
        <v>2298</v>
      </c>
      <c r="BT44" s="121">
        <f>SUM(P44,AR44)</f>
        <v>60972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72208</v>
      </c>
      <c r="CB44" s="121">
        <f>SUM(X44,AZ44)</f>
        <v>19602</v>
      </c>
      <c r="CC44" s="121">
        <f>SUM(Y44,BA44)</f>
        <v>52606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211268</v>
      </c>
    </row>
    <row r="45" spans="1:87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72685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535</v>
      </c>
      <c r="S45" s="121">
        <v>0</v>
      </c>
      <c r="T45" s="121">
        <v>0</v>
      </c>
      <c r="U45" s="121">
        <v>535</v>
      </c>
      <c r="V45" s="121">
        <v>0</v>
      </c>
      <c r="W45" s="121">
        <f>+SUM(X45:AA45)</f>
        <v>72150</v>
      </c>
      <c r="X45" s="121">
        <v>72150</v>
      </c>
      <c r="Y45" s="121">
        <v>0</v>
      </c>
      <c r="Z45" s="121">
        <v>0</v>
      </c>
      <c r="AA45" s="121">
        <v>0</v>
      </c>
      <c r="AB45" s="121">
        <v>140684</v>
      </c>
      <c r="AC45" s="121">
        <v>0</v>
      </c>
      <c r="AD45" s="121">
        <v>0</v>
      </c>
      <c r="AE45" s="121">
        <f>+SUM(D45,L45,AD45)</f>
        <v>72685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52781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72685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535</v>
      </c>
      <c r="BW45" s="121">
        <f>SUM(S45,AU45)</f>
        <v>0</v>
      </c>
      <c r="BX45" s="121">
        <f>SUM(T45,AV45)</f>
        <v>0</v>
      </c>
      <c r="BY45" s="121">
        <f>SUM(U45,AW45)</f>
        <v>535</v>
      </c>
      <c r="BZ45" s="121">
        <f>SUM(V45,AX45)</f>
        <v>0</v>
      </c>
      <c r="CA45" s="121">
        <f>SUM(W45,AY45)</f>
        <v>72150</v>
      </c>
      <c r="CB45" s="121">
        <f>SUM(X45,AZ45)</f>
        <v>72150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193465</v>
      </c>
      <c r="CG45" s="121">
        <f>SUM(AC45,BE45)</f>
        <v>0</v>
      </c>
      <c r="CH45" s="121">
        <f>SUM(AD45,BF45)</f>
        <v>0</v>
      </c>
      <c r="CI45" s="121">
        <f>SUM(AE45,BG45)</f>
        <v>72685</v>
      </c>
    </row>
    <row r="46" spans="1:87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33358</v>
      </c>
      <c r="M46" s="121">
        <f>+SUM(N46:Q46)</f>
        <v>11188</v>
      </c>
      <c r="N46" s="121">
        <v>0</v>
      </c>
      <c r="O46" s="121">
        <v>11188</v>
      </c>
      <c r="P46" s="121">
        <v>0</v>
      </c>
      <c r="Q46" s="121">
        <v>0</v>
      </c>
      <c r="R46" s="121">
        <f>+SUM(S46:U46)</f>
        <v>12827</v>
      </c>
      <c r="S46" s="121">
        <v>653</v>
      </c>
      <c r="T46" s="121">
        <v>11586</v>
      </c>
      <c r="U46" s="121">
        <v>588</v>
      </c>
      <c r="V46" s="121">
        <v>0</v>
      </c>
      <c r="W46" s="121">
        <f>+SUM(X46:AA46)</f>
        <v>9343</v>
      </c>
      <c r="X46" s="121">
        <v>0</v>
      </c>
      <c r="Y46" s="121">
        <v>7425</v>
      </c>
      <c r="Z46" s="121">
        <v>1918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33358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2162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1298</v>
      </c>
      <c r="AU46" s="121">
        <v>0</v>
      </c>
      <c r="AV46" s="121">
        <v>1298</v>
      </c>
      <c r="AW46" s="121">
        <v>0</v>
      </c>
      <c r="AX46" s="121">
        <v>0</v>
      </c>
      <c r="AY46" s="121">
        <f>+SUM(AZ46:BC46)</f>
        <v>864</v>
      </c>
      <c r="AZ46" s="121">
        <v>0</v>
      </c>
      <c r="BA46" s="121">
        <v>864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2162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35520</v>
      </c>
      <c r="BQ46" s="121">
        <f>SUM(M46,AO46)</f>
        <v>11188</v>
      </c>
      <c r="BR46" s="121">
        <f>SUM(N46,AP46)</f>
        <v>0</v>
      </c>
      <c r="BS46" s="121">
        <f>SUM(O46,AQ46)</f>
        <v>11188</v>
      </c>
      <c r="BT46" s="121">
        <f>SUM(P46,AR46)</f>
        <v>0</v>
      </c>
      <c r="BU46" s="121">
        <f>SUM(Q46,AS46)</f>
        <v>0</v>
      </c>
      <c r="BV46" s="121">
        <f>SUM(R46,AT46)</f>
        <v>14125</v>
      </c>
      <c r="BW46" s="121">
        <f>SUM(S46,AU46)</f>
        <v>653</v>
      </c>
      <c r="BX46" s="121">
        <f>SUM(T46,AV46)</f>
        <v>12884</v>
      </c>
      <c r="BY46" s="121">
        <f>SUM(U46,AW46)</f>
        <v>588</v>
      </c>
      <c r="BZ46" s="121">
        <f>SUM(V46,AX46)</f>
        <v>0</v>
      </c>
      <c r="CA46" s="121">
        <f>SUM(W46,AY46)</f>
        <v>10207</v>
      </c>
      <c r="CB46" s="121">
        <f>SUM(X46,AZ46)</f>
        <v>0</v>
      </c>
      <c r="CC46" s="121">
        <f>SUM(Y46,BA46)</f>
        <v>8289</v>
      </c>
      <c r="CD46" s="121">
        <f>SUM(Z46,BB46)</f>
        <v>1918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0</v>
      </c>
      <c r="CI46" s="121">
        <f>SUM(AE46,BG46)</f>
        <v>35520</v>
      </c>
    </row>
    <row r="47" spans="1:87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+SUM(E47,J47)</f>
        <v>62942</v>
      </c>
      <c r="E47" s="121">
        <f>+SUM(F47:I47)</f>
        <v>62942</v>
      </c>
      <c r="F47" s="121">
        <v>242</v>
      </c>
      <c r="G47" s="121">
        <v>62700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116677</v>
      </c>
      <c r="M47" s="121">
        <f>+SUM(N47:Q47)</f>
        <v>6481</v>
      </c>
      <c r="N47" s="121">
        <v>6481</v>
      </c>
      <c r="O47" s="121">
        <v>0</v>
      </c>
      <c r="P47" s="121">
        <v>0</v>
      </c>
      <c r="Q47" s="121">
        <v>0</v>
      </c>
      <c r="R47" s="121">
        <f>+SUM(S47:U47)</f>
        <v>37629</v>
      </c>
      <c r="S47" s="121">
        <v>13499</v>
      </c>
      <c r="T47" s="121">
        <v>9819</v>
      </c>
      <c r="U47" s="121">
        <v>14311</v>
      </c>
      <c r="V47" s="121">
        <v>0</v>
      </c>
      <c r="W47" s="121">
        <f>+SUM(X47:AA47)</f>
        <v>72567</v>
      </c>
      <c r="X47" s="121">
        <v>27801</v>
      </c>
      <c r="Y47" s="121">
        <v>14993</v>
      </c>
      <c r="Z47" s="121">
        <v>29773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179619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8729</v>
      </c>
      <c r="AO47" s="121">
        <f>+SUM(AP47:AS47)</f>
        <v>8729</v>
      </c>
      <c r="AP47" s="121">
        <v>8729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8729</v>
      </c>
      <c r="BH47" s="121">
        <f>SUM(D47,AF47)</f>
        <v>62942</v>
      </c>
      <c r="BI47" s="121">
        <f>SUM(E47,AG47)</f>
        <v>62942</v>
      </c>
      <c r="BJ47" s="121">
        <f>SUM(F47,AH47)</f>
        <v>242</v>
      </c>
      <c r="BK47" s="121">
        <f>SUM(G47,AI47)</f>
        <v>62700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125406</v>
      </c>
      <c r="BQ47" s="121">
        <f>SUM(M47,AO47)</f>
        <v>15210</v>
      </c>
      <c r="BR47" s="121">
        <f>SUM(N47,AP47)</f>
        <v>15210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37629</v>
      </c>
      <c r="BW47" s="121">
        <f>SUM(S47,AU47)</f>
        <v>13499</v>
      </c>
      <c r="BX47" s="121">
        <f>SUM(T47,AV47)</f>
        <v>9819</v>
      </c>
      <c r="BY47" s="121">
        <f>SUM(U47,AW47)</f>
        <v>14311</v>
      </c>
      <c r="BZ47" s="121">
        <f>SUM(V47,AX47)</f>
        <v>0</v>
      </c>
      <c r="CA47" s="121">
        <f>SUM(W47,AY47)</f>
        <v>72567</v>
      </c>
      <c r="CB47" s="121">
        <f>SUM(X47,AZ47)</f>
        <v>27801</v>
      </c>
      <c r="CC47" s="121">
        <f>SUM(Y47,BA47)</f>
        <v>14993</v>
      </c>
      <c r="CD47" s="121">
        <f>SUM(Z47,BB47)</f>
        <v>29773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188348</v>
      </c>
    </row>
    <row r="48" spans="1:87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36855</v>
      </c>
      <c r="M48" s="121">
        <f>+SUM(N48:Q48)</f>
        <v>1334</v>
      </c>
      <c r="N48" s="121">
        <v>0</v>
      </c>
      <c r="O48" s="121">
        <v>1334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35521</v>
      </c>
      <c r="X48" s="121">
        <v>1162</v>
      </c>
      <c r="Y48" s="121">
        <v>0</v>
      </c>
      <c r="Z48" s="121">
        <v>34359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36855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36855</v>
      </c>
      <c r="BQ48" s="121">
        <f>SUM(M48,AO48)</f>
        <v>1334</v>
      </c>
      <c r="BR48" s="121">
        <f>SUM(N48,AP48)</f>
        <v>0</v>
      </c>
      <c r="BS48" s="121">
        <f>SUM(O48,AQ48)</f>
        <v>1334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35521</v>
      </c>
      <c r="CB48" s="121">
        <f>SUM(X48,AZ48)</f>
        <v>1162</v>
      </c>
      <c r="CC48" s="121">
        <f>SUM(Y48,BA48)</f>
        <v>0</v>
      </c>
      <c r="CD48" s="121">
        <f>SUM(Z48,BB48)</f>
        <v>34359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36855</v>
      </c>
    </row>
    <row r="49" spans="1:87" s="136" customFormat="1" ht="13.5" customHeight="1" x14ac:dyDescent="0.15">
      <c r="A49" s="119" t="s">
        <v>52</v>
      </c>
      <c r="B49" s="120" t="s">
        <v>331</v>
      </c>
      <c r="C49" s="119" t="s">
        <v>332</v>
      </c>
      <c r="D49" s="121">
        <f>+SUM(E49,J49)</f>
        <v>960</v>
      </c>
      <c r="E49" s="121">
        <f>+SUM(F49:I49)</f>
        <v>960</v>
      </c>
      <c r="F49" s="121">
        <v>0</v>
      </c>
      <c r="G49" s="121">
        <v>0</v>
      </c>
      <c r="H49" s="121">
        <v>960</v>
      </c>
      <c r="I49" s="121">
        <v>0</v>
      </c>
      <c r="J49" s="121">
        <v>0</v>
      </c>
      <c r="K49" s="121"/>
      <c r="L49" s="121">
        <f>+SUM(M49,R49,V49,W49,AC49)</f>
        <v>1838355</v>
      </c>
      <c r="M49" s="121">
        <f>+SUM(N49:Q49)</f>
        <v>358265</v>
      </c>
      <c r="N49" s="121">
        <v>202745</v>
      </c>
      <c r="O49" s="121">
        <v>0</v>
      </c>
      <c r="P49" s="121">
        <v>136794</v>
      </c>
      <c r="Q49" s="121">
        <v>18726</v>
      </c>
      <c r="R49" s="121">
        <f>+SUM(S49:U49)</f>
        <v>1060079</v>
      </c>
      <c r="S49" s="121">
        <v>0</v>
      </c>
      <c r="T49" s="121">
        <v>1033360</v>
      </c>
      <c r="U49" s="121">
        <v>26719</v>
      </c>
      <c r="V49" s="121">
        <v>0</v>
      </c>
      <c r="W49" s="121">
        <f>+SUM(X49:AA49)</f>
        <v>418427</v>
      </c>
      <c r="X49" s="121">
        <v>0</v>
      </c>
      <c r="Y49" s="121">
        <v>351557</v>
      </c>
      <c r="Z49" s="121">
        <v>0</v>
      </c>
      <c r="AA49" s="121">
        <v>66870</v>
      </c>
      <c r="AB49" s="121"/>
      <c r="AC49" s="121">
        <v>1584</v>
      </c>
      <c r="AD49" s="121">
        <v>378259</v>
      </c>
      <c r="AE49" s="121">
        <f>+SUM(D49,L49,AD49)</f>
        <v>2217574</v>
      </c>
      <c r="AF49" s="121">
        <f>+SUM(AG49,AL49)</f>
        <v>1333933</v>
      </c>
      <c r="AG49" s="121">
        <f>+SUM(AH49:AK49)</f>
        <v>1330303</v>
      </c>
      <c r="AH49" s="121">
        <v>0</v>
      </c>
      <c r="AI49" s="121">
        <v>1287580</v>
      </c>
      <c r="AJ49" s="121">
        <v>0</v>
      </c>
      <c r="AK49" s="121">
        <v>42723</v>
      </c>
      <c r="AL49" s="121">
        <v>3630</v>
      </c>
      <c r="AM49" s="121"/>
      <c r="AN49" s="121">
        <f>+SUM(AO49,AT49,AX49,AY49,BE49)</f>
        <v>106046</v>
      </c>
      <c r="AO49" s="121">
        <f>+SUM(AP49:AS49)</f>
        <v>32196</v>
      </c>
      <c r="AP49" s="121">
        <v>32196</v>
      </c>
      <c r="AQ49" s="121">
        <v>0</v>
      </c>
      <c r="AR49" s="121">
        <v>0</v>
      </c>
      <c r="AS49" s="121">
        <v>0</v>
      </c>
      <c r="AT49" s="121">
        <f>+SUM(AU49:AW49)</f>
        <v>22148</v>
      </c>
      <c r="AU49" s="121">
        <v>0</v>
      </c>
      <c r="AV49" s="121">
        <v>22148</v>
      </c>
      <c r="AW49" s="121">
        <v>0</v>
      </c>
      <c r="AX49" s="121">
        <v>0</v>
      </c>
      <c r="AY49" s="121">
        <f>+SUM(AZ49:BC49)</f>
        <v>51702</v>
      </c>
      <c r="AZ49" s="121">
        <v>0</v>
      </c>
      <c r="BA49" s="121">
        <v>40029</v>
      </c>
      <c r="BB49" s="121">
        <v>0</v>
      </c>
      <c r="BC49" s="121">
        <v>11673</v>
      </c>
      <c r="BD49" s="121"/>
      <c r="BE49" s="121">
        <v>0</v>
      </c>
      <c r="BF49" s="121">
        <v>6566</v>
      </c>
      <c r="BG49" s="121">
        <f>+SUM(BF49,AN49,AF49)</f>
        <v>1446545</v>
      </c>
      <c r="BH49" s="121">
        <f>SUM(D49,AF49)</f>
        <v>1334893</v>
      </c>
      <c r="BI49" s="121">
        <f>SUM(E49,AG49)</f>
        <v>1331263</v>
      </c>
      <c r="BJ49" s="121">
        <f>SUM(F49,AH49)</f>
        <v>0</v>
      </c>
      <c r="BK49" s="121">
        <f>SUM(G49,AI49)</f>
        <v>1287580</v>
      </c>
      <c r="BL49" s="121">
        <f>SUM(H49,AJ49)</f>
        <v>960</v>
      </c>
      <c r="BM49" s="121">
        <f>SUM(I49,AK49)</f>
        <v>42723</v>
      </c>
      <c r="BN49" s="121">
        <f>SUM(J49,AL49)</f>
        <v>3630</v>
      </c>
      <c r="BO49" s="121">
        <f>SUM(K49,AM49)</f>
        <v>0</v>
      </c>
      <c r="BP49" s="121">
        <f>SUM(L49,AN49)</f>
        <v>1944401</v>
      </c>
      <c r="BQ49" s="121">
        <f>SUM(M49,AO49)</f>
        <v>390461</v>
      </c>
      <c r="BR49" s="121">
        <f>SUM(N49,AP49)</f>
        <v>234941</v>
      </c>
      <c r="BS49" s="121">
        <f>SUM(O49,AQ49)</f>
        <v>0</v>
      </c>
      <c r="BT49" s="121">
        <f>SUM(P49,AR49)</f>
        <v>136794</v>
      </c>
      <c r="BU49" s="121">
        <f>SUM(Q49,AS49)</f>
        <v>18726</v>
      </c>
      <c r="BV49" s="121">
        <f>SUM(R49,AT49)</f>
        <v>1082227</v>
      </c>
      <c r="BW49" s="121">
        <f>SUM(S49,AU49)</f>
        <v>0</v>
      </c>
      <c r="BX49" s="121">
        <f>SUM(T49,AV49)</f>
        <v>1055508</v>
      </c>
      <c r="BY49" s="121">
        <f>SUM(U49,AW49)</f>
        <v>26719</v>
      </c>
      <c r="BZ49" s="121">
        <f>SUM(V49,AX49)</f>
        <v>0</v>
      </c>
      <c r="CA49" s="121">
        <f>SUM(W49,AY49)</f>
        <v>470129</v>
      </c>
      <c r="CB49" s="121">
        <f>SUM(X49,AZ49)</f>
        <v>0</v>
      </c>
      <c r="CC49" s="121">
        <f>SUM(Y49,BA49)</f>
        <v>391586</v>
      </c>
      <c r="CD49" s="121">
        <f>SUM(Z49,BB49)</f>
        <v>0</v>
      </c>
      <c r="CE49" s="121">
        <f>SUM(AA49,BC49)</f>
        <v>78543</v>
      </c>
      <c r="CF49" s="121">
        <f>SUM(AB49,BD49)</f>
        <v>0</v>
      </c>
      <c r="CG49" s="121">
        <f>SUM(AC49,BE49)</f>
        <v>1584</v>
      </c>
      <c r="CH49" s="121">
        <f>SUM(AD49,BF49)</f>
        <v>384825</v>
      </c>
      <c r="CI49" s="121">
        <f>SUM(AE49,BG49)</f>
        <v>3664119</v>
      </c>
    </row>
    <row r="50" spans="1:87" s="136" customFormat="1" ht="13.5" customHeight="1" x14ac:dyDescent="0.15">
      <c r="A50" s="119" t="s">
        <v>52</v>
      </c>
      <c r="B50" s="120" t="s">
        <v>367</v>
      </c>
      <c r="C50" s="119" t="s">
        <v>368</v>
      </c>
      <c r="D50" s="121">
        <f>+SUM(E50,J50)</f>
        <v>21120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21120</v>
      </c>
      <c r="K50" s="121"/>
      <c r="L50" s="121">
        <f>+SUM(M50,R50,V50,W50,AC50)</f>
        <v>269636</v>
      </c>
      <c r="M50" s="121">
        <f>+SUM(N50:Q50)</f>
        <v>72642</v>
      </c>
      <c r="N50" s="121">
        <v>72642</v>
      </c>
      <c r="O50" s="121">
        <v>0</v>
      </c>
      <c r="P50" s="121">
        <v>0</v>
      </c>
      <c r="Q50" s="121">
        <v>0</v>
      </c>
      <c r="R50" s="121">
        <f>+SUM(S50:U50)</f>
        <v>134800</v>
      </c>
      <c r="S50" s="121">
        <v>0</v>
      </c>
      <c r="T50" s="121">
        <v>106104</v>
      </c>
      <c r="U50" s="121">
        <v>28696</v>
      </c>
      <c r="V50" s="121">
        <v>0</v>
      </c>
      <c r="W50" s="121">
        <f>+SUM(X50:AA50)</f>
        <v>62194</v>
      </c>
      <c r="X50" s="121">
        <v>0</v>
      </c>
      <c r="Y50" s="121">
        <v>62194</v>
      </c>
      <c r="Z50" s="121">
        <v>0</v>
      </c>
      <c r="AA50" s="121">
        <v>0</v>
      </c>
      <c r="AB50" s="121"/>
      <c r="AC50" s="121">
        <v>0</v>
      </c>
      <c r="AD50" s="121">
        <v>0</v>
      </c>
      <c r="AE50" s="121">
        <f>+SUM(D50,L50,AD50)</f>
        <v>290756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79389</v>
      </c>
      <c r="AO50" s="121">
        <f>+SUM(AP50:AS50)</f>
        <v>27023</v>
      </c>
      <c r="AP50" s="121">
        <v>27023</v>
      </c>
      <c r="AQ50" s="121">
        <v>0</v>
      </c>
      <c r="AR50" s="121">
        <v>0</v>
      </c>
      <c r="AS50" s="121">
        <v>0</v>
      </c>
      <c r="AT50" s="121">
        <f>+SUM(AU50:AW50)</f>
        <v>27894</v>
      </c>
      <c r="AU50" s="121">
        <v>0</v>
      </c>
      <c r="AV50" s="121">
        <v>27894</v>
      </c>
      <c r="AW50" s="121">
        <v>0</v>
      </c>
      <c r="AX50" s="121">
        <v>0</v>
      </c>
      <c r="AY50" s="121">
        <f>+SUM(AZ50:BC50)</f>
        <v>24472</v>
      </c>
      <c r="AZ50" s="121">
        <v>0</v>
      </c>
      <c r="BA50" s="121">
        <v>24472</v>
      </c>
      <c r="BB50" s="121">
        <v>0</v>
      </c>
      <c r="BC50" s="121">
        <v>0</v>
      </c>
      <c r="BD50" s="121"/>
      <c r="BE50" s="121">
        <v>0</v>
      </c>
      <c r="BF50" s="121">
        <v>0</v>
      </c>
      <c r="BG50" s="121">
        <f>+SUM(BF50,AN50,AF50)</f>
        <v>79389</v>
      </c>
      <c r="BH50" s="121">
        <f>SUM(D50,AF50)</f>
        <v>21120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21120</v>
      </c>
      <c r="BO50" s="121">
        <f>SUM(K50,AM50)</f>
        <v>0</v>
      </c>
      <c r="BP50" s="121">
        <f>SUM(L50,AN50)</f>
        <v>349025</v>
      </c>
      <c r="BQ50" s="121">
        <f>SUM(M50,AO50)</f>
        <v>99665</v>
      </c>
      <c r="BR50" s="121">
        <f>SUM(N50,AP50)</f>
        <v>99665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162694</v>
      </c>
      <c r="BW50" s="121">
        <f>SUM(S50,AU50)</f>
        <v>0</v>
      </c>
      <c r="BX50" s="121">
        <f>SUM(T50,AV50)</f>
        <v>133998</v>
      </c>
      <c r="BY50" s="121">
        <f>SUM(U50,AW50)</f>
        <v>28696</v>
      </c>
      <c r="BZ50" s="121">
        <f>SUM(V50,AX50)</f>
        <v>0</v>
      </c>
      <c r="CA50" s="121">
        <f>SUM(W50,AY50)</f>
        <v>86666</v>
      </c>
      <c r="CB50" s="121">
        <f>SUM(X50,AZ50)</f>
        <v>0</v>
      </c>
      <c r="CC50" s="121">
        <f>SUM(Y50,BA50)</f>
        <v>86666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370145</v>
      </c>
    </row>
    <row r="51" spans="1:87" s="136" customFormat="1" ht="13.5" customHeight="1" x14ac:dyDescent="0.15">
      <c r="A51" s="119" t="s">
        <v>52</v>
      </c>
      <c r="B51" s="120" t="s">
        <v>393</v>
      </c>
      <c r="C51" s="119" t="s">
        <v>394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425274</v>
      </c>
      <c r="M51" s="121">
        <f>+SUM(N51:Q51)</f>
        <v>27508</v>
      </c>
      <c r="N51" s="121">
        <v>27508</v>
      </c>
      <c r="O51" s="121">
        <v>0</v>
      </c>
      <c r="P51" s="121">
        <v>0</v>
      </c>
      <c r="Q51" s="121">
        <v>0</v>
      </c>
      <c r="R51" s="121">
        <f>+SUM(S51:U51)</f>
        <v>169095</v>
      </c>
      <c r="S51" s="121">
        <v>0</v>
      </c>
      <c r="T51" s="121">
        <v>169095</v>
      </c>
      <c r="U51" s="121">
        <v>0</v>
      </c>
      <c r="V51" s="121">
        <v>0</v>
      </c>
      <c r="W51" s="121">
        <f>+SUM(X51:AA51)</f>
        <v>227351</v>
      </c>
      <c r="X51" s="121">
        <v>0</v>
      </c>
      <c r="Y51" s="121">
        <v>152592</v>
      </c>
      <c r="Z51" s="121">
        <v>73323</v>
      </c>
      <c r="AA51" s="121">
        <v>1436</v>
      </c>
      <c r="AB51" s="121"/>
      <c r="AC51" s="121">
        <v>1320</v>
      </c>
      <c r="AD51" s="121">
        <v>66241</v>
      </c>
      <c r="AE51" s="121">
        <f>+SUM(D51,L51,AD51)</f>
        <v>491515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/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425274</v>
      </c>
      <c r="BQ51" s="121">
        <f>SUM(M51,AO51)</f>
        <v>27508</v>
      </c>
      <c r="BR51" s="121">
        <f>SUM(N51,AP51)</f>
        <v>27508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169095</v>
      </c>
      <c r="BW51" s="121">
        <f>SUM(S51,AU51)</f>
        <v>0</v>
      </c>
      <c r="BX51" s="121">
        <f>SUM(T51,AV51)</f>
        <v>169095</v>
      </c>
      <c r="BY51" s="121">
        <f>SUM(U51,AW51)</f>
        <v>0</v>
      </c>
      <c r="BZ51" s="121">
        <f>SUM(V51,AX51)</f>
        <v>0</v>
      </c>
      <c r="CA51" s="121">
        <f>SUM(W51,AY51)</f>
        <v>227351</v>
      </c>
      <c r="CB51" s="121">
        <f>SUM(X51,AZ51)</f>
        <v>0</v>
      </c>
      <c r="CC51" s="121">
        <f>SUM(Y51,BA51)</f>
        <v>152592</v>
      </c>
      <c r="CD51" s="121">
        <f>SUM(Z51,BB51)</f>
        <v>73323</v>
      </c>
      <c r="CE51" s="121">
        <f>SUM(AA51,BC51)</f>
        <v>1436</v>
      </c>
      <c r="CF51" s="121">
        <f>SUM(AB51,BD51)</f>
        <v>0</v>
      </c>
      <c r="CG51" s="121">
        <f>SUM(AC51,BE51)</f>
        <v>1320</v>
      </c>
      <c r="CH51" s="121">
        <f>SUM(AD51,BF51)</f>
        <v>66241</v>
      </c>
      <c r="CI51" s="121">
        <f>SUM(AE51,BG51)</f>
        <v>491515</v>
      </c>
    </row>
    <row r="52" spans="1:87" s="136" customFormat="1" ht="13.5" customHeight="1" x14ac:dyDescent="0.15">
      <c r="A52" s="119" t="s">
        <v>52</v>
      </c>
      <c r="B52" s="120" t="s">
        <v>351</v>
      </c>
      <c r="C52" s="119" t="s">
        <v>352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/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136653</v>
      </c>
      <c r="AO52" s="121">
        <f>+SUM(AP52:AS52)</f>
        <v>25978</v>
      </c>
      <c r="AP52" s="121">
        <v>25978</v>
      </c>
      <c r="AQ52" s="121">
        <v>0</v>
      </c>
      <c r="AR52" s="121">
        <v>0</v>
      </c>
      <c r="AS52" s="121">
        <v>0</v>
      </c>
      <c r="AT52" s="121">
        <f>+SUM(AU52:AW52)</f>
        <v>45548</v>
      </c>
      <c r="AU52" s="121">
        <v>0</v>
      </c>
      <c r="AV52" s="121">
        <v>45548</v>
      </c>
      <c r="AW52" s="121">
        <v>0</v>
      </c>
      <c r="AX52" s="121">
        <v>0</v>
      </c>
      <c r="AY52" s="121">
        <f>+SUM(AZ52:BC52)</f>
        <v>65127</v>
      </c>
      <c r="AZ52" s="121">
        <v>0</v>
      </c>
      <c r="BA52" s="121">
        <v>64263</v>
      </c>
      <c r="BB52" s="121">
        <v>864</v>
      </c>
      <c r="BC52" s="121">
        <v>0</v>
      </c>
      <c r="BD52" s="121"/>
      <c r="BE52" s="121">
        <v>0</v>
      </c>
      <c r="BF52" s="121">
        <v>108379</v>
      </c>
      <c r="BG52" s="121">
        <f>+SUM(BF52,AN52,AF52)</f>
        <v>245032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136653</v>
      </c>
      <c r="BQ52" s="121">
        <f>SUM(M52,AO52)</f>
        <v>25978</v>
      </c>
      <c r="BR52" s="121">
        <f>SUM(N52,AP52)</f>
        <v>25978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45548</v>
      </c>
      <c r="BW52" s="121">
        <f>SUM(S52,AU52)</f>
        <v>0</v>
      </c>
      <c r="BX52" s="121">
        <f>SUM(T52,AV52)</f>
        <v>45548</v>
      </c>
      <c r="BY52" s="121">
        <f>SUM(U52,AW52)</f>
        <v>0</v>
      </c>
      <c r="BZ52" s="121">
        <f>SUM(V52,AX52)</f>
        <v>0</v>
      </c>
      <c r="CA52" s="121">
        <f>SUM(W52,AY52)</f>
        <v>65127</v>
      </c>
      <c r="CB52" s="121">
        <f>SUM(X52,AZ52)</f>
        <v>0</v>
      </c>
      <c r="CC52" s="121">
        <f>SUM(Y52,BA52)</f>
        <v>64263</v>
      </c>
      <c r="CD52" s="121">
        <f>SUM(Z52,BB52)</f>
        <v>864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108379</v>
      </c>
      <c r="CI52" s="121">
        <f>SUM(AE52,BG52)</f>
        <v>245032</v>
      </c>
    </row>
    <row r="53" spans="1:87" s="136" customFormat="1" ht="13.5" customHeight="1" x14ac:dyDescent="0.15">
      <c r="A53" s="119" t="s">
        <v>52</v>
      </c>
      <c r="B53" s="120" t="s">
        <v>377</v>
      </c>
      <c r="C53" s="119" t="s">
        <v>378</v>
      </c>
      <c r="D53" s="121">
        <f>+SUM(E53,J53)</f>
        <v>17608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17608</v>
      </c>
      <c r="K53" s="121"/>
      <c r="L53" s="121">
        <f>+SUM(M53,R53,V53,W53,AC53)</f>
        <v>243802</v>
      </c>
      <c r="M53" s="121">
        <f>+SUM(N53:Q53)</f>
        <v>51708</v>
      </c>
      <c r="N53" s="121">
        <v>10151</v>
      </c>
      <c r="O53" s="121">
        <v>0</v>
      </c>
      <c r="P53" s="121">
        <v>25363</v>
      </c>
      <c r="Q53" s="121">
        <v>16194</v>
      </c>
      <c r="R53" s="121">
        <f>+SUM(S53:U53)</f>
        <v>63040</v>
      </c>
      <c r="S53" s="121">
        <v>0</v>
      </c>
      <c r="T53" s="121">
        <v>63040</v>
      </c>
      <c r="U53" s="121">
        <v>0</v>
      </c>
      <c r="V53" s="121">
        <v>0</v>
      </c>
      <c r="W53" s="121">
        <f>+SUM(X53:AA53)</f>
        <v>121233</v>
      </c>
      <c r="X53" s="121">
        <v>0</v>
      </c>
      <c r="Y53" s="121">
        <v>87450</v>
      </c>
      <c r="Z53" s="121">
        <v>31744</v>
      </c>
      <c r="AA53" s="121">
        <v>2039</v>
      </c>
      <c r="AB53" s="121"/>
      <c r="AC53" s="121">
        <v>7821</v>
      </c>
      <c r="AD53" s="121">
        <v>32114</v>
      </c>
      <c r="AE53" s="121">
        <f>+SUM(D53,L53,AD53)</f>
        <v>293524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0</v>
      </c>
      <c r="BH53" s="121">
        <f>SUM(D53,AF53)</f>
        <v>17608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17608</v>
      </c>
      <c r="BO53" s="121">
        <f>SUM(K53,AM53)</f>
        <v>0</v>
      </c>
      <c r="BP53" s="121">
        <f>SUM(L53,AN53)</f>
        <v>243802</v>
      </c>
      <c r="BQ53" s="121">
        <f>SUM(M53,AO53)</f>
        <v>51708</v>
      </c>
      <c r="BR53" s="121">
        <f>SUM(N53,AP53)</f>
        <v>10151</v>
      </c>
      <c r="BS53" s="121">
        <f>SUM(O53,AQ53)</f>
        <v>0</v>
      </c>
      <c r="BT53" s="121">
        <f>SUM(P53,AR53)</f>
        <v>25363</v>
      </c>
      <c r="BU53" s="121">
        <f>SUM(Q53,AS53)</f>
        <v>16194</v>
      </c>
      <c r="BV53" s="121">
        <f>SUM(R53,AT53)</f>
        <v>63040</v>
      </c>
      <c r="BW53" s="121">
        <f>SUM(S53,AU53)</f>
        <v>0</v>
      </c>
      <c r="BX53" s="121">
        <f>SUM(T53,AV53)</f>
        <v>63040</v>
      </c>
      <c r="BY53" s="121">
        <f>SUM(U53,AW53)</f>
        <v>0</v>
      </c>
      <c r="BZ53" s="121">
        <f>SUM(V53,AX53)</f>
        <v>0</v>
      </c>
      <c r="CA53" s="121">
        <f>SUM(W53,AY53)</f>
        <v>121233</v>
      </c>
      <c r="CB53" s="121">
        <f>SUM(X53,AZ53)</f>
        <v>0</v>
      </c>
      <c r="CC53" s="121">
        <f>SUM(Y53,BA53)</f>
        <v>87450</v>
      </c>
      <c r="CD53" s="121">
        <f>SUM(Z53,BB53)</f>
        <v>31744</v>
      </c>
      <c r="CE53" s="121">
        <f>SUM(AA53,BC53)</f>
        <v>2039</v>
      </c>
      <c r="CF53" s="121">
        <f>SUM(AB53,BD53)</f>
        <v>0</v>
      </c>
      <c r="CG53" s="121">
        <f>SUM(AC53,BE53)</f>
        <v>7821</v>
      </c>
      <c r="CH53" s="121">
        <f>SUM(AD53,BF53)</f>
        <v>32114</v>
      </c>
      <c r="CI53" s="121">
        <f>SUM(AE53,BG53)</f>
        <v>293524</v>
      </c>
    </row>
    <row r="54" spans="1:87" s="136" customFormat="1" ht="13.5" customHeight="1" x14ac:dyDescent="0.15">
      <c r="A54" s="119" t="s">
        <v>52</v>
      </c>
      <c r="B54" s="120" t="s">
        <v>359</v>
      </c>
      <c r="C54" s="119" t="s">
        <v>360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168733</v>
      </c>
      <c r="M54" s="121">
        <f>+SUM(N54:Q54)</f>
        <v>70077</v>
      </c>
      <c r="N54" s="121">
        <v>22530</v>
      </c>
      <c r="O54" s="121">
        <v>0</v>
      </c>
      <c r="P54" s="121">
        <v>40648</v>
      </c>
      <c r="Q54" s="121">
        <v>6899</v>
      </c>
      <c r="R54" s="121">
        <f>+SUM(S54:U54)</f>
        <v>55036</v>
      </c>
      <c r="S54" s="121">
        <v>9747</v>
      </c>
      <c r="T54" s="121">
        <v>37057</v>
      </c>
      <c r="U54" s="121">
        <v>8232</v>
      </c>
      <c r="V54" s="121">
        <v>0</v>
      </c>
      <c r="W54" s="121">
        <f>+SUM(X54:AA54)</f>
        <v>43620</v>
      </c>
      <c r="X54" s="121">
        <v>18514</v>
      </c>
      <c r="Y54" s="121">
        <v>23207</v>
      </c>
      <c r="Z54" s="121">
        <v>440</v>
      </c>
      <c r="AA54" s="121">
        <v>1459</v>
      </c>
      <c r="AB54" s="121"/>
      <c r="AC54" s="121">
        <v>0</v>
      </c>
      <c r="AD54" s="121">
        <v>33666</v>
      </c>
      <c r="AE54" s="121">
        <f>+SUM(D54,L54,AD54)</f>
        <v>202399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168733</v>
      </c>
      <c r="BQ54" s="121">
        <f>SUM(M54,AO54)</f>
        <v>70077</v>
      </c>
      <c r="BR54" s="121">
        <f>SUM(N54,AP54)</f>
        <v>22530</v>
      </c>
      <c r="BS54" s="121">
        <f>SUM(O54,AQ54)</f>
        <v>0</v>
      </c>
      <c r="BT54" s="121">
        <f>SUM(P54,AR54)</f>
        <v>40648</v>
      </c>
      <c r="BU54" s="121">
        <f>SUM(Q54,AS54)</f>
        <v>6899</v>
      </c>
      <c r="BV54" s="121">
        <f>SUM(R54,AT54)</f>
        <v>55036</v>
      </c>
      <c r="BW54" s="121">
        <f>SUM(S54,AU54)</f>
        <v>9747</v>
      </c>
      <c r="BX54" s="121">
        <f>SUM(T54,AV54)</f>
        <v>37057</v>
      </c>
      <c r="BY54" s="121">
        <f>SUM(U54,AW54)</f>
        <v>8232</v>
      </c>
      <c r="BZ54" s="121">
        <f>SUM(V54,AX54)</f>
        <v>0</v>
      </c>
      <c r="CA54" s="121">
        <f>SUM(W54,AY54)</f>
        <v>43620</v>
      </c>
      <c r="CB54" s="121">
        <f>SUM(X54,AZ54)</f>
        <v>18514</v>
      </c>
      <c r="CC54" s="121">
        <f>SUM(Y54,BA54)</f>
        <v>23207</v>
      </c>
      <c r="CD54" s="121">
        <f>SUM(Z54,BB54)</f>
        <v>440</v>
      </c>
      <c r="CE54" s="121">
        <f>SUM(AA54,BC54)</f>
        <v>1459</v>
      </c>
      <c r="CF54" s="121">
        <f>SUM(AB54,BD54)</f>
        <v>0</v>
      </c>
      <c r="CG54" s="121">
        <f>SUM(AC54,BE54)</f>
        <v>0</v>
      </c>
      <c r="CH54" s="121">
        <f>SUM(AD54,BF54)</f>
        <v>33666</v>
      </c>
      <c r="CI54" s="121">
        <f>SUM(AE54,BG54)</f>
        <v>202399</v>
      </c>
    </row>
    <row r="55" spans="1:87" s="136" customFormat="1" ht="13.5" customHeight="1" x14ac:dyDescent="0.15">
      <c r="A55" s="119" t="s">
        <v>52</v>
      </c>
      <c r="B55" s="120" t="s">
        <v>341</v>
      </c>
      <c r="C55" s="119" t="s">
        <v>342</v>
      </c>
      <c r="D55" s="121">
        <f>+SUM(E55,J55)</f>
        <v>318501</v>
      </c>
      <c r="E55" s="121">
        <f>+SUM(F55:I55)</f>
        <v>308832</v>
      </c>
      <c r="F55" s="121">
        <v>0</v>
      </c>
      <c r="G55" s="121">
        <v>65230</v>
      </c>
      <c r="H55" s="121">
        <v>228512</v>
      </c>
      <c r="I55" s="121">
        <v>15090</v>
      </c>
      <c r="J55" s="121">
        <v>9669</v>
      </c>
      <c r="K55" s="121"/>
      <c r="L55" s="121">
        <f>+SUM(M55,R55,V55,W55,AC55)</f>
        <v>1542066</v>
      </c>
      <c r="M55" s="121">
        <f>+SUM(N55:Q55)</f>
        <v>72341</v>
      </c>
      <c r="N55" s="121">
        <v>45092</v>
      </c>
      <c r="O55" s="121">
        <v>0</v>
      </c>
      <c r="P55" s="121">
        <v>27249</v>
      </c>
      <c r="Q55" s="121">
        <v>0</v>
      </c>
      <c r="R55" s="121">
        <f>+SUM(S55:U55)</f>
        <v>840798</v>
      </c>
      <c r="S55" s="121">
        <v>0</v>
      </c>
      <c r="T55" s="121">
        <v>744855</v>
      </c>
      <c r="U55" s="121">
        <v>95943</v>
      </c>
      <c r="V55" s="121">
        <v>0</v>
      </c>
      <c r="W55" s="121">
        <f>+SUM(X55:AA55)</f>
        <v>628927</v>
      </c>
      <c r="X55" s="121">
        <v>0</v>
      </c>
      <c r="Y55" s="121">
        <v>574367</v>
      </c>
      <c r="Z55" s="121">
        <v>54560</v>
      </c>
      <c r="AA55" s="121">
        <v>0</v>
      </c>
      <c r="AB55" s="121"/>
      <c r="AC55" s="121">
        <v>0</v>
      </c>
      <c r="AD55" s="121">
        <v>88011</v>
      </c>
      <c r="AE55" s="121">
        <f>+SUM(D55,L55,AD55)</f>
        <v>1948578</v>
      </c>
      <c r="AF55" s="121">
        <f>+SUM(AG55,AL55)</f>
        <v>2184</v>
      </c>
      <c r="AG55" s="121">
        <f>+SUM(AH55:AK55)</f>
        <v>2184</v>
      </c>
      <c r="AH55" s="121">
        <v>0</v>
      </c>
      <c r="AI55" s="121">
        <v>2184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300026</v>
      </c>
      <c r="AO55" s="121">
        <f>+SUM(AP55:AS55)</f>
        <v>20450</v>
      </c>
      <c r="AP55" s="121">
        <v>12179</v>
      </c>
      <c r="AQ55" s="121">
        <v>0</v>
      </c>
      <c r="AR55" s="121">
        <v>8271</v>
      </c>
      <c r="AS55" s="121">
        <v>0</v>
      </c>
      <c r="AT55" s="121">
        <f>+SUM(AU55:AW55)</f>
        <v>149141</v>
      </c>
      <c r="AU55" s="121">
        <v>0</v>
      </c>
      <c r="AV55" s="121">
        <v>149141</v>
      </c>
      <c r="AW55" s="121">
        <v>0</v>
      </c>
      <c r="AX55" s="121">
        <v>0</v>
      </c>
      <c r="AY55" s="121">
        <f>+SUM(AZ55:BC55)</f>
        <v>130435</v>
      </c>
      <c r="AZ55" s="121">
        <v>0</v>
      </c>
      <c r="BA55" s="121">
        <v>130435</v>
      </c>
      <c r="BB55" s="121">
        <v>0</v>
      </c>
      <c r="BC55" s="121">
        <v>0</v>
      </c>
      <c r="BD55" s="121"/>
      <c r="BE55" s="121">
        <v>0</v>
      </c>
      <c r="BF55" s="121">
        <v>10470</v>
      </c>
      <c r="BG55" s="121">
        <f>+SUM(BF55,AN55,AF55)</f>
        <v>312680</v>
      </c>
      <c r="BH55" s="121">
        <f>SUM(D55,AF55)</f>
        <v>320685</v>
      </c>
      <c r="BI55" s="121">
        <f>SUM(E55,AG55)</f>
        <v>311016</v>
      </c>
      <c r="BJ55" s="121">
        <f>SUM(F55,AH55)</f>
        <v>0</v>
      </c>
      <c r="BK55" s="121">
        <f>SUM(G55,AI55)</f>
        <v>67414</v>
      </c>
      <c r="BL55" s="121">
        <f>SUM(H55,AJ55)</f>
        <v>228512</v>
      </c>
      <c r="BM55" s="121">
        <f>SUM(I55,AK55)</f>
        <v>15090</v>
      </c>
      <c r="BN55" s="121">
        <f>SUM(J55,AL55)</f>
        <v>9669</v>
      </c>
      <c r="BO55" s="121">
        <f>SUM(K55,AM55)</f>
        <v>0</v>
      </c>
      <c r="BP55" s="121">
        <f>SUM(L55,AN55)</f>
        <v>1842092</v>
      </c>
      <c r="BQ55" s="121">
        <f>SUM(M55,AO55)</f>
        <v>92791</v>
      </c>
      <c r="BR55" s="121">
        <f>SUM(N55,AP55)</f>
        <v>57271</v>
      </c>
      <c r="BS55" s="121">
        <f>SUM(O55,AQ55)</f>
        <v>0</v>
      </c>
      <c r="BT55" s="121">
        <f>SUM(P55,AR55)</f>
        <v>35520</v>
      </c>
      <c r="BU55" s="121">
        <f>SUM(Q55,AS55)</f>
        <v>0</v>
      </c>
      <c r="BV55" s="121">
        <f>SUM(R55,AT55)</f>
        <v>989939</v>
      </c>
      <c r="BW55" s="121">
        <f>SUM(S55,AU55)</f>
        <v>0</v>
      </c>
      <c r="BX55" s="121">
        <f>SUM(T55,AV55)</f>
        <v>893996</v>
      </c>
      <c r="BY55" s="121">
        <f>SUM(U55,AW55)</f>
        <v>95943</v>
      </c>
      <c r="BZ55" s="121">
        <f>SUM(V55,AX55)</f>
        <v>0</v>
      </c>
      <c r="CA55" s="121">
        <f>SUM(W55,AY55)</f>
        <v>759362</v>
      </c>
      <c r="CB55" s="121">
        <f>SUM(X55,AZ55)</f>
        <v>0</v>
      </c>
      <c r="CC55" s="121">
        <f>SUM(Y55,BA55)</f>
        <v>704802</v>
      </c>
      <c r="CD55" s="121">
        <f>SUM(Z55,BB55)</f>
        <v>54560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98481</v>
      </c>
      <c r="CI55" s="121">
        <f>SUM(AE55,BG55)</f>
        <v>2261258</v>
      </c>
    </row>
    <row r="56" spans="1:87" s="136" customFormat="1" ht="13.5" customHeight="1" x14ac:dyDescent="0.15">
      <c r="A56" s="119" t="s">
        <v>52</v>
      </c>
      <c r="B56" s="120" t="s">
        <v>385</v>
      </c>
      <c r="C56" s="119" t="s">
        <v>386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/>
      <c r="L56" s="121">
        <f>+SUM(M56,R56,V56,W56,AC56)</f>
        <v>412574</v>
      </c>
      <c r="M56" s="121">
        <f>+SUM(N56:Q56)</f>
        <v>90390</v>
      </c>
      <c r="N56" s="121">
        <v>39454</v>
      </c>
      <c r="O56" s="121">
        <v>0</v>
      </c>
      <c r="P56" s="121">
        <v>50936</v>
      </c>
      <c r="Q56" s="121">
        <v>0</v>
      </c>
      <c r="R56" s="121">
        <f>+SUM(S56:U56)</f>
        <v>193574</v>
      </c>
      <c r="S56" s="121">
        <v>0</v>
      </c>
      <c r="T56" s="121">
        <v>179708</v>
      </c>
      <c r="U56" s="121">
        <v>13866</v>
      </c>
      <c r="V56" s="121">
        <v>0</v>
      </c>
      <c r="W56" s="121">
        <f>+SUM(X56:AA56)</f>
        <v>128610</v>
      </c>
      <c r="X56" s="121">
        <v>0</v>
      </c>
      <c r="Y56" s="121">
        <v>119084</v>
      </c>
      <c r="Z56" s="121">
        <v>9526</v>
      </c>
      <c r="AA56" s="121">
        <v>0</v>
      </c>
      <c r="AB56" s="121"/>
      <c r="AC56" s="121">
        <v>0</v>
      </c>
      <c r="AD56" s="121">
        <v>0</v>
      </c>
      <c r="AE56" s="121">
        <f>+SUM(D56,L56,AD56)</f>
        <v>412574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412574</v>
      </c>
      <c r="BQ56" s="121">
        <f>SUM(M56,AO56)</f>
        <v>90390</v>
      </c>
      <c r="BR56" s="121">
        <f>SUM(N56,AP56)</f>
        <v>39454</v>
      </c>
      <c r="BS56" s="121">
        <f>SUM(O56,AQ56)</f>
        <v>0</v>
      </c>
      <c r="BT56" s="121">
        <f>SUM(P56,AR56)</f>
        <v>50936</v>
      </c>
      <c r="BU56" s="121">
        <f>SUM(Q56,AS56)</f>
        <v>0</v>
      </c>
      <c r="BV56" s="121">
        <f>SUM(R56,AT56)</f>
        <v>193574</v>
      </c>
      <c r="BW56" s="121">
        <f>SUM(S56,AU56)</f>
        <v>0</v>
      </c>
      <c r="BX56" s="121">
        <f>SUM(T56,AV56)</f>
        <v>179708</v>
      </c>
      <c r="BY56" s="121">
        <f>SUM(U56,AW56)</f>
        <v>13866</v>
      </c>
      <c r="BZ56" s="121">
        <f>SUM(V56,AX56)</f>
        <v>0</v>
      </c>
      <c r="CA56" s="121">
        <f>SUM(W56,AY56)</f>
        <v>128610</v>
      </c>
      <c r="CB56" s="121">
        <f>SUM(X56,AZ56)</f>
        <v>0</v>
      </c>
      <c r="CC56" s="121">
        <f>SUM(Y56,BA56)</f>
        <v>119084</v>
      </c>
      <c r="CD56" s="121">
        <f>SUM(Z56,BB56)</f>
        <v>9526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0</v>
      </c>
      <c r="CI56" s="121">
        <f>SUM(AE56,BG56)</f>
        <v>412574</v>
      </c>
    </row>
    <row r="57" spans="1:87" s="136" customFormat="1" ht="13.5" customHeight="1" x14ac:dyDescent="0.15">
      <c r="A57" s="119" t="s">
        <v>52</v>
      </c>
      <c r="B57" s="120" t="s">
        <v>349</v>
      </c>
      <c r="C57" s="119" t="s">
        <v>374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/>
      <c r="L57" s="121">
        <f>+SUM(M57,R57,V57,W57,AC57)</f>
        <v>1502010</v>
      </c>
      <c r="M57" s="121">
        <f>+SUM(N57:Q57)</f>
        <v>64760</v>
      </c>
      <c r="N57" s="121">
        <v>64760</v>
      </c>
      <c r="O57" s="121">
        <v>0</v>
      </c>
      <c r="P57" s="121">
        <v>0</v>
      </c>
      <c r="Q57" s="121">
        <v>0</v>
      </c>
      <c r="R57" s="121">
        <f>+SUM(S57:U57)</f>
        <v>852461</v>
      </c>
      <c r="S57" s="121">
        <v>0</v>
      </c>
      <c r="T57" s="121">
        <v>852461</v>
      </c>
      <c r="U57" s="121">
        <v>0</v>
      </c>
      <c r="V57" s="121">
        <v>0</v>
      </c>
      <c r="W57" s="121">
        <f>+SUM(X57:AA57)</f>
        <v>584789</v>
      </c>
      <c r="X57" s="121">
        <v>0</v>
      </c>
      <c r="Y57" s="121">
        <v>584789</v>
      </c>
      <c r="Z57" s="121">
        <v>0</v>
      </c>
      <c r="AA57" s="121">
        <v>0</v>
      </c>
      <c r="AB57" s="121"/>
      <c r="AC57" s="121">
        <v>0</v>
      </c>
      <c r="AD57" s="121">
        <v>0</v>
      </c>
      <c r="AE57" s="121">
        <f>+SUM(D57,L57,AD57)</f>
        <v>1502010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/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1502010</v>
      </c>
      <c r="BQ57" s="121">
        <f>SUM(M57,AO57)</f>
        <v>64760</v>
      </c>
      <c r="BR57" s="121">
        <f>SUM(N57,AP57)</f>
        <v>64760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852461</v>
      </c>
      <c r="BW57" s="121">
        <f>SUM(S57,AU57)</f>
        <v>0</v>
      </c>
      <c r="BX57" s="121">
        <f>SUM(T57,AV57)</f>
        <v>852461</v>
      </c>
      <c r="BY57" s="121">
        <f>SUM(U57,AW57)</f>
        <v>0</v>
      </c>
      <c r="BZ57" s="121">
        <f>SUM(V57,AX57)</f>
        <v>0</v>
      </c>
      <c r="CA57" s="121">
        <f>SUM(W57,AY57)</f>
        <v>584789</v>
      </c>
      <c r="CB57" s="121">
        <f>SUM(X57,AZ57)</f>
        <v>0</v>
      </c>
      <c r="CC57" s="121">
        <f>SUM(Y57,BA57)</f>
        <v>584789</v>
      </c>
      <c r="CD57" s="121">
        <f>SUM(Z57,BB57)</f>
        <v>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0</v>
      </c>
      <c r="CI57" s="121">
        <f>SUM(AE57,BG57)</f>
        <v>1502010</v>
      </c>
    </row>
    <row r="58" spans="1:87" s="136" customFormat="1" ht="13.5" customHeight="1" x14ac:dyDescent="0.15">
      <c r="A58" s="119" t="s">
        <v>52</v>
      </c>
      <c r="B58" s="120" t="s">
        <v>327</v>
      </c>
      <c r="C58" s="119" t="s">
        <v>328</v>
      </c>
      <c r="D58" s="121">
        <f>+SUM(E58,J58)</f>
        <v>97254</v>
      </c>
      <c r="E58" s="121">
        <f>+SUM(F58:I58)</f>
        <v>97254</v>
      </c>
      <c r="F58" s="121">
        <v>0</v>
      </c>
      <c r="G58" s="121">
        <v>97254</v>
      </c>
      <c r="H58" s="121">
        <v>0</v>
      </c>
      <c r="I58" s="121">
        <v>0</v>
      </c>
      <c r="J58" s="121">
        <v>0</v>
      </c>
      <c r="K58" s="121"/>
      <c r="L58" s="121">
        <f>+SUM(M58,R58,V58,W58,AC58)</f>
        <v>1896578</v>
      </c>
      <c r="M58" s="121">
        <f>+SUM(N58:Q58)</f>
        <v>235928</v>
      </c>
      <c r="N58" s="121">
        <v>140480</v>
      </c>
      <c r="O58" s="121">
        <v>0</v>
      </c>
      <c r="P58" s="121">
        <v>95448</v>
      </c>
      <c r="Q58" s="121">
        <v>0</v>
      </c>
      <c r="R58" s="121">
        <f>+SUM(S58:U58)</f>
        <v>1646948</v>
      </c>
      <c r="S58" s="121">
        <v>0</v>
      </c>
      <c r="T58" s="121">
        <v>1608439</v>
      </c>
      <c r="U58" s="121">
        <v>38509</v>
      </c>
      <c r="V58" s="121">
        <v>0</v>
      </c>
      <c r="W58" s="121">
        <f>+SUM(X58:AA58)</f>
        <v>13702</v>
      </c>
      <c r="X58" s="121">
        <v>0</v>
      </c>
      <c r="Y58" s="121">
        <v>13702</v>
      </c>
      <c r="Z58" s="121">
        <v>0</v>
      </c>
      <c r="AA58" s="121">
        <v>0</v>
      </c>
      <c r="AB58" s="121"/>
      <c r="AC58" s="121">
        <v>0</v>
      </c>
      <c r="AD58" s="121">
        <v>757557</v>
      </c>
      <c r="AE58" s="121">
        <f>+SUM(D58,L58,AD58)</f>
        <v>2751389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/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/>
      <c r="BE58" s="121">
        <v>0</v>
      </c>
      <c r="BF58" s="121">
        <v>0</v>
      </c>
      <c r="BG58" s="121">
        <f>+SUM(BF58,AN58,AF58)</f>
        <v>0</v>
      </c>
      <c r="BH58" s="121">
        <f>SUM(D58,AF58)</f>
        <v>97254</v>
      </c>
      <c r="BI58" s="121">
        <f>SUM(E58,AG58)</f>
        <v>97254</v>
      </c>
      <c r="BJ58" s="121">
        <f>SUM(F58,AH58)</f>
        <v>0</v>
      </c>
      <c r="BK58" s="121">
        <f>SUM(G58,AI58)</f>
        <v>97254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1896578</v>
      </c>
      <c r="BQ58" s="121">
        <f>SUM(M58,AO58)</f>
        <v>235928</v>
      </c>
      <c r="BR58" s="121">
        <f>SUM(N58,AP58)</f>
        <v>140480</v>
      </c>
      <c r="BS58" s="121">
        <f>SUM(O58,AQ58)</f>
        <v>0</v>
      </c>
      <c r="BT58" s="121">
        <f>SUM(P58,AR58)</f>
        <v>95448</v>
      </c>
      <c r="BU58" s="121">
        <f>SUM(Q58,AS58)</f>
        <v>0</v>
      </c>
      <c r="BV58" s="121">
        <f>SUM(R58,AT58)</f>
        <v>1646948</v>
      </c>
      <c r="BW58" s="121">
        <f>SUM(S58,AU58)</f>
        <v>0</v>
      </c>
      <c r="BX58" s="121">
        <f>SUM(T58,AV58)</f>
        <v>1608439</v>
      </c>
      <c r="BY58" s="121">
        <f>SUM(U58,AW58)</f>
        <v>38509</v>
      </c>
      <c r="BZ58" s="121">
        <f>SUM(V58,AX58)</f>
        <v>0</v>
      </c>
      <c r="CA58" s="121">
        <f>SUM(W58,AY58)</f>
        <v>13702</v>
      </c>
      <c r="CB58" s="121">
        <f>SUM(X58,AZ58)</f>
        <v>0</v>
      </c>
      <c r="CC58" s="121">
        <f>SUM(Y58,BA58)</f>
        <v>13702</v>
      </c>
      <c r="CD58" s="121">
        <f>SUM(Z58,BB58)</f>
        <v>0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757557</v>
      </c>
      <c r="CI58" s="121">
        <f>SUM(AE58,BG58)</f>
        <v>2751389</v>
      </c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279</v>
      </c>
      <c r="D7" s="140">
        <f>SUM(L7,T7,AB7,AJ7,AR7,AZ7)</f>
        <v>155077</v>
      </c>
      <c r="E7" s="140">
        <f>SUM(M7,U7,AC7,AK7,AS7,BA7)</f>
        <v>6263430</v>
      </c>
      <c r="F7" s="140">
        <f>SUM(D7:E7)</f>
        <v>6418507</v>
      </c>
      <c r="G7" s="140">
        <f>SUM(O7,W7,AE7,AM7,AU7,BC7)</f>
        <v>141664</v>
      </c>
      <c r="H7" s="140">
        <f>SUM(P7,X7,AF7,AN7,AV7,BD7)</f>
        <v>567886</v>
      </c>
      <c r="I7" s="140">
        <f>SUM(G7:H7)</f>
        <v>709550</v>
      </c>
      <c r="J7" s="141">
        <f>COUNTIF(J$8:J$207,"&lt;&gt;")</f>
        <v>24</v>
      </c>
      <c r="K7" s="141">
        <f>COUNTIF(K$8:K$207,"&lt;&gt;")</f>
        <v>24</v>
      </c>
      <c r="L7" s="140">
        <f>SUM(L$8:L$207)</f>
        <v>155077</v>
      </c>
      <c r="M7" s="140">
        <f>SUM(M$8:M$207)</f>
        <v>6263430</v>
      </c>
      <c r="N7" s="140">
        <f>IF(AND(L7&lt;&gt;"",M7&lt;&gt;""),SUM(L7:M7),"")</f>
        <v>6418507</v>
      </c>
      <c r="O7" s="140">
        <f>SUM(O$8:O$207)</f>
        <v>141664</v>
      </c>
      <c r="P7" s="140">
        <f>SUM(P$8:P$207)</f>
        <v>411768</v>
      </c>
      <c r="Q7" s="140">
        <f>IF(AND(O7&lt;&gt;"",P7&lt;&gt;""),SUM(O7:P7),"")</f>
        <v>553432</v>
      </c>
      <c r="R7" s="141">
        <f>COUNTIF(R$8:R$207,"&lt;&gt;")</f>
        <v>6</v>
      </c>
      <c r="S7" s="141">
        <f>COUNTIF(S$8:S$207,"&lt;&gt;")</f>
        <v>6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156118</v>
      </c>
      <c r="Y7" s="140">
        <f>IF(AND(W7&lt;&gt;"",X7&lt;&gt;""),SUM(W7:X7),"")</f>
        <v>156118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746267</v>
      </c>
      <c r="F8" s="121">
        <f>SUM(D8:E8)</f>
        <v>746267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746267</v>
      </c>
      <c r="N8" s="121">
        <f>IF(AND(L8&lt;&gt;"",M8&lt;&gt;""),SUM(L8:M8),"")</f>
        <v>746267</v>
      </c>
      <c r="O8" s="121">
        <v>0</v>
      </c>
      <c r="P8" s="121">
        <v>0</v>
      </c>
      <c r="Q8" s="121">
        <f>IF(AND(O8&lt;&gt;"",P8&lt;&gt;""),SUM(O8:P8),"")</f>
        <v>0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500979</v>
      </c>
      <c r="F9" s="121">
        <f>SUM(D9:E9)</f>
        <v>500979</v>
      </c>
      <c r="G9" s="121">
        <f>SUM(O9,W9,AE9,AM9,AU9,BC9)</f>
        <v>49579</v>
      </c>
      <c r="H9" s="121">
        <f>SUM(P9,X9,AF9,AN9,AV9,BD9)</f>
        <v>47466</v>
      </c>
      <c r="I9" s="121">
        <f>SUM(G9:H9)</f>
        <v>97045</v>
      </c>
      <c r="J9" s="120" t="s">
        <v>331</v>
      </c>
      <c r="K9" s="119" t="s">
        <v>332</v>
      </c>
      <c r="L9" s="121">
        <v>0</v>
      </c>
      <c r="M9" s="121">
        <v>500979</v>
      </c>
      <c r="N9" s="121">
        <f>IF(AND(L9&lt;&gt;"",M9&lt;&gt;""),SUM(L9:M9),"")</f>
        <v>500979</v>
      </c>
      <c r="O9" s="121">
        <v>49579</v>
      </c>
      <c r="P9" s="121">
        <v>47466</v>
      </c>
      <c r="Q9" s="121">
        <f>IF(AND(O9&lt;&gt;"",P9&lt;&gt;""),SUM(O9:P9),"")</f>
        <v>97045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SUM(L13,T13,AB13,AJ13,AR13,AZ13)</f>
        <v>33917</v>
      </c>
      <c r="E13" s="121">
        <f>SUM(M13,U13,AC13,AK13,AS13,BA13)</f>
        <v>328956</v>
      </c>
      <c r="F13" s="121">
        <f>SUM(D13:E13)</f>
        <v>362873</v>
      </c>
      <c r="G13" s="121">
        <f>SUM(O13,W13,AE13,AM13,AU13,BC13)</f>
        <v>0</v>
      </c>
      <c r="H13" s="121">
        <f>SUM(P13,X13,AF13,AN13,AV13,BD13)</f>
        <v>40403</v>
      </c>
      <c r="I13" s="121">
        <f>SUM(G13:H13)</f>
        <v>40403</v>
      </c>
      <c r="J13" s="120" t="s">
        <v>341</v>
      </c>
      <c r="K13" s="119" t="s">
        <v>342</v>
      </c>
      <c r="L13" s="121">
        <v>33917</v>
      </c>
      <c r="M13" s="121">
        <v>328956</v>
      </c>
      <c r="N13" s="121">
        <f>IF(AND(L13&lt;&gt;"",M13&lt;&gt;""),SUM(L13:M13),"")</f>
        <v>362873</v>
      </c>
      <c r="O13" s="121">
        <v>0</v>
      </c>
      <c r="P13" s="121">
        <v>40403</v>
      </c>
      <c r="Q13" s="121">
        <f>IF(AND(O13&lt;&gt;"",P13&lt;&gt;""),SUM(O13:P13),"")</f>
        <v>40403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690356</v>
      </c>
      <c r="F14" s="121">
        <f>SUM(D14:E14)</f>
        <v>690356</v>
      </c>
      <c r="G14" s="121">
        <f>SUM(O14,W14,AE14,AM14,AU14,BC14)</f>
        <v>71753</v>
      </c>
      <c r="H14" s="121">
        <f>SUM(P14,X14,AF14,AN14,AV14,BD14)</f>
        <v>68698</v>
      </c>
      <c r="I14" s="121">
        <f>SUM(G14:H14)</f>
        <v>140451</v>
      </c>
      <c r="J14" s="120" t="s">
        <v>331</v>
      </c>
      <c r="K14" s="119" t="s">
        <v>332</v>
      </c>
      <c r="L14" s="121">
        <v>0</v>
      </c>
      <c r="M14" s="121">
        <v>690356</v>
      </c>
      <c r="N14" s="121">
        <f>IF(AND(L14&lt;&gt;"",M14&lt;&gt;""),SUM(L14:M14),"")</f>
        <v>690356</v>
      </c>
      <c r="O14" s="121">
        <v>71753</v>
      </c>
      <c r="P14" s="121">
        <v>68698</v>
      </c>
      <c r="Q14" s="121">
        <f>IF(AND(O14&lt;&gt;"",P14&lt;&gt;""),SUM(O14:P14),"")</f>
        <v>140451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SUM(L15,T15,AB15,AJ15,AR15,AZ15)</f>
        <v>30429</v>
      </c>
      <c r="E15" s="121">
        <f>SUM(M15,U15,AC15,AK15,AS15,BA15)</f>
        <v>306095</v>
      </c>
      <c r="F15" s="121">
        <f>SUM(D15:E15)</f>
        <v>336524</v>
      </c>
      <c r="G15" s="121">
        <f>SUM(O15,W15,AE15,AM15,AU15,BC15)</f>
        <v>0</v>
      </c>
      <c r="H15" s="121">
        <f>SUM(P15,X15,AF15,AN15,AV15,BD15)</f>
        <v>37595</v>
      </c>
      <c r="I15" s="121">
        <f>SUM(G15:H15)</f>
        <v>37595</v>
      </c>
      <c r="J15" s="120" t="s">
        <v>341</v>
      </c>
      <c r="K15" s="119" t="s">
        <v>342</v>
      </c>
      <c r="L15" s="121">
        <v>30429</v>
      </c>
      <c r="M15" s="121">
        <v>306095</v>
      </c>
      <c r="N15" s="121">
        <f>IF(AND(L15&lt;&gt;"",M15&lt;&gt;""),SUM(L15:M15),"")</f>
        <v>336524</v>
      </c>
      <c r="O15" s="121">
        <v>0</v>
      </c>
      <c r="P15" s="121">
        <v>37595</v>
      </c>
      <c r="Q15" s="121">
        <f>IF(AND(O15&lt;&gt;"",P15&lt;&gt;""),SUM(O15:P15),"")</f>
        <v>37595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SUM(L16,T16,AB16,AJ16,AR16,AZ16)</f>
        <v>0</v>
      </c>
      <c r="E16" s="121">
        <f>SUM(M16,U16,AC16,AK16,AS16,BA16)</f>
        <v>1205475</v>
      </c>
      <c r="F16" s="121">
        <f>SUM(D16:E16)</f>
        <v>1205475</v>
      </c>
      <c r="G16" s="121">
        <f>SUM(O16,W16,AE16,AM16,AU16,BC16)</f>
        <v>0</v>
      </c>
      <c r="H16" s="121">
        <f>SUM(P16,X16,AF16,AN16,AV16,BD16)</f>
        <v>67180</v>
      </c>
      <c r="I16" s="121">
        <f>SUM(G16:H16)</f>
        <v>67180</v>
      </c>
      <c r="J16" s="120" t="s">
        <v>349</v>
      </c>
      <c r="K16" s="119" t="s">
        <v>350</v>
      </c>
      <c r="L16" s="121">
        <v>0</v>
      </c>
      <c r="M16" s="121">
        <v>1205475</v>
      </c>
      <c r="N16" s="121">
        <f>IF(AND(L16&lt;&gt;"",M16&lt;&gt;""),SUM(L16:M16),"")</f>
        <v>1205475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351</v>
      </c>
      <c r="S16" s="119" t="s">
        <v>352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67180</v>
      </c>
      <c r="Y16" s="121">
        <f>IF(AND(W16&lt;&gt;"",X16&lt;&gt;""),SUM(W16:X16),"")</f>
        <v>67180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172729</v>
      </c>
      <c r="F18" s="121">
        <f>SUM(D18:E18)</f>
        <v>172729</v>
      </c>
      <c r="G18" s="121">
        <f>SUM(O18,W18,AE18,AM18,AU18,BC18)</f>
        <v>0</v>
      </c>
      <c r="H18" s="121">
        <f>SUM(P18,X18,AF18,AN18,AV18,BD18)</f>
        <v>38221</v>
      </c>
      <c r="I18" s="121">
        <f>SUM(G18:H18)</f>
        <v>38221</v>
      </c>
      <c r="J18" s="120" t="s">
        <v>341</v>
      </c>
      <c r="K18" s="119" t="s">
        <v>342</v>
      </c>
      <c r="L18" s="121">
        <v>0</v>
      </c>
      <c r="M18" s="121">
        <v>172729</v>
      </c>
      <c r="N18" s="121">
        <f>IF(AND(L18&lt;&gt;"",M18&lt;&gt;""),SUM(L18:M18),"")</f>
        <v>172729</v>
      </c>
      <c r="O18" s="121">
        <v>0</v>
      </c>
      <c r="P18" s="121">
        <v>38221</v>
      </c>
      <c r="Q18" s="121">
        <f>IF(AND(O18&lt;&gt;"",P18&lt;&gt;""),SUM(O18:P18),"")</f>
        <v>38221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88119</v>
      </c>
      <c r="F19" s="121">
        <f>SUM(D19:E19)</f>
        <v>88119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359</v>
      </c>
      <c r="K19" s="119" t="s">
        <v>360</v>
      </c>
      <c r="L19" s="121">
        <v>0</v>
      </c>
      <c r="M19" s="121">
        <v>88119</v>
      </c>
      <c r="N19" s="121">
        <f>IF(AND(L19&lt;&gt;"",M19&lt;&gt;""),SUM(L19:M19),"")</f>
        <v>88119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62167</v>
      </c>
      <c r="F20" s="121">
        <f>SUM(D20:E20)</f>
        <v>62167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359</v>
      </c>
      <c r="K20" s="119" t="s">
        <v>360</v>
      </c>
      <c r="L20" s="121">
        <v>0</v>
      </c>
      <c r="M20" s="121">
        <v>62167</v>
      </c>
      <c r="N20" s="121">
        <f>IF(AND(L20&lt;&gt;"",M20&lt;&gt;""),SUM(L20:M20),"")</f>
        <v>62167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SUM(L21,T21,AB21,AJ21,AR21,AZ21)</f>
        <v>0</v>
      </c>
      <c r="E21" s="121">
        <f>SUM(M21,U21,AC21,AK21,AS21,BA21)</f>
        <v>43382</v>
      </c>
      <c r="F21" s="121">
        <f>SUM(D21:E21)</f>
        <v>43382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359</v>
      </c>
      <c r="K21" s="119" t="s">
        <v>360</v>
      </c>
      <c r="L21" s="121">
        <v>0</v>
      </c>
      <c r="M21" s="121">
        <v>43382</v>
      </c>
      <c r="N21" s="121">
        <f>IF(AND(L21&lt;&gt;"",M21&lt;&gt;""),SUM(L21:M21),"")</f>
        <v>43382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SUM(L22,T22,AB22,AJ22,AR22,AZ22)</f>
        <v>4595</v>
      </c>
      <c r="E22" s="121">
        <f>SUM(M22,U22,AC22,AK22,AS22,BA22)</f>
        <v>103194</v>
      </c>
      <c r="F22" s="121">
        <f>SUM(D22:E22)</f>
        <v>107789</v>
      </c>
      <c r="G22" s="121">
        <f>SUM(O22,W22,AE22,AM22,AU22,BC22)</f>
        <v>0</v>
      </c>
      <c r="H22" s="121">
        <f>SUM(P22,X22,AF22,AN22,AV22,BD22)</f>
        <v>31736</v>
      </c>
      <c r="I22" s="121">
        <f>SUM(G22:H22)</f>
        <v>31736</v>
      </c>
      <c r="J22" s="120" t="s">
        <v>367</v>
      </c>
      <c r="K22" s="119" t="s">
        <v>368</v>
      </c>
      <c r="L22" s="121">
        <v>4595</v>
      </c>
      <c r="M22" s="121">
        <v>103194</v>
      </c>
      <c r="N22" s="121">
        <f>IF(AND(L22&lt;&gt;"",M22&lt;&gt;""),SUM(L22:M22),"")</f>
        <v>107789</v>
      </c>
      <c r="O22" s="121">
        <v>0</v>
      </c>
      <c r="P22" s="121">
        <v>31736</v>
      </c>
      <c r="Q22" s="121">
        <f>IF(AND(O22&lt;&gt;"",P22&lt;&gt;""),SUM(O22:P22),"")</f>
        <v>31736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SUM(L23,T23,AB23,AJ23,AR23,AZ23)</f>
        <v>5965</v>
      </c>
      <c r="E23" s="121">
        <f>SUM(M23,U23,AC23,AK23,AS23,BA23)</f>
        <v>133962</v>
      </c>
      <c r="F23" s="121">
        <f>SUM(D23:E23)</f>
        <v>139927</v>
      </c>
      <c r="G23" s="121">
        <f>SUM(O23,W23,AE23,AM23,AU23,BC23)</f>
        <v>0</v>
      </c>
      <c r="H23" s="121">
        <f>SUM(P23,X23,AF23,AN23,AV23,BD23)</f>
        <v>41199</v>
      </c>
      <c r="I23" s="121">
        <f>SUM(G23:H23)</f>
        <v>41199</v>
      </c>
      <c r="J23" s="120" t="s">
        <v>367</v>
      </c>
      <c r="K23" s="119" t="s">
        <v>371</v>
      </c>
      <c r="L23" s="121">
        <v>5965</v>
      </c>
      <c r="M23" s="121">
        <v>133962</v>
      </c>
      <c r="N23" s="121">
        <f>IF(AND(L23&lt;&gt;"",M23&lt;&gt;""),SUM(L23:M23),"")</f>
        <v>139927</v>
      </c>
      <c r="O23" s="121">
        <v>0</v>
      </c>
      <c r="P23" s="121">
        <v>41199</v>
      </c>
      <c r="Q23" s="121">
        <f>IF(AND(O23&lt;&gt;"",P23&lt;&gt;""),SUM(O23:P23),"")</f>
        <v>41199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SUM(L24,T24,AB24,AJ24,AR24,AZ24)</f>
        <v>0</v>
      </c>
      <c r="E24" s="121">
        <f>SUM(M24,U24,AC24,AK24,AS24,BA24)</f>
        <v>189402</v>
      </c>
      <c r="F24" s="121">
        <f>SUM(D24:E24)</f>
        <v>189402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349</v>
      </c>
      <c r="K24" s="119" t="s">
        <v>374</v>
      </c>
      <c r="L24" s="121">
        <v>0</v>
      </c>
      <c r="M24" s="121">
        <v>189402</v>
      </c>
      <c r="N24" s="121">
        <f>IF(AND(L24&lt;&gt;"",M24&lt;&gt;""),SUM(L24:M24),"")</f>
        <v>189402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SUM(L25,T25,AB25,AJ25,AR25,AZ25)</f>
        <v>6381</v>
      </c>
      <c r="E25" s="121">
        <f>SUM(M25,U25,AC25,AK25,AS25,BA25)</f>
        <v>96718</v>
      </c>
      <c r="F25" s="121">
        <f>SUM(D25:E25)</f>
        <v>103099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377</v>
      </c>
      <c r="K25" s="119" t="s">
        <v>378</v>
      </c>
      <c r="L25" s="121">
        <v>6381</v>
      </c>
      <c r="M25" s="121">
        <v>96718</v>
      </c>
      <c r="N25" s="121">
        <f>IF(AND(L25&lt;&gt;"",M25&lt;&gt;""),SUM(L25:M25),"")</f>
        <v>103099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SUM(L26,T26,AB26,AJ26,AR26,AZ26)</f>
        <v>9400</v>
      </c>
      <c r="E26" s="121">
        <f>SUM(M26,U26,AC26,AK26,AS26,BA26)</f>
        <v>142492</v>
      </c>
      <c r="F26" s="121">
        <f>SUM(D26:E26)</f>
        <v>151892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377</v>
      </c>
      <c r="K26" s="119" t="s">
        <v>378</v>
      </c>
      <c r="L26" s="121">
        <v>9400</v>
      </c>
      <c r="M26" s="121">
        <v>142492</v>
      </c>
      <c r="N26" s="121">
        <f>IF(AND(L26&lt;&gt;"",M26&lt;&gt;""),SUM(L26:M26),"")</f>
        <v>151892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SUM(L28,T28,AB28,AJ28,AR28,AZ28)</f>
        <v>0</v>
      </c>
      <c r="E28" s="121">
        <f>SUM(M28,U28,AC28,AK28,AS28,BA28)</f>
        <v>278654</v>
      </c>
      <c r="F28" s="121">
        <f>SUM(D28:E28)</f>
        <v>278654</v>
      </c>
      <c r="G28" s="121">
        <f>SUM(O28,W28,AE28,AM28,AU28,BC28)</f>
        <v>0</v>
      </c>
      <c r="H28" s="121">
        <f>SUM(P28,X28,AF28,AN28,AV28,BD28)</f>
        <v>43697</v>
      </c>
      <c r="I28" s="121">
        <f>SUM(G28:H28)</f>
        <v>43697</v>
      </c>
      <c r="J28" s="120" t="s">
        <v>385</v>
      </c>
      <c r="K28" s="119" t="s">
        <v>386</v>
      </c>
      <c r="L28" s="121">
        <v>0</v>
      </c>
      <c r="M28" s="121">
        <v>278654</v>
      </c>
      <c r="N28" s="121">
        <f>IF(AND(L28&lt;&gt;"",M28&lt;&gt;""),SUM(L28:M28),"")</f>
        <v>278654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351</v>
      </c>
      <c r="S28" s="119" t="s">
        <v>352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43697</v>
      </c>
      <c r="Y28" s="121">
        <f>IF(AND(W28&lt;&gt;"",X28&lt;&gt;""),SUM(W28:X28),"")</f>
        <v>43697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SUM(L29,T29,AB29,AJ29,AR29,AZ29)</f>
        <v>0</v>
      </c>
      <c r="E29" s="121">
        <f>SUM(M29,U29,AC29,AK29,AS29,BA29)</f>
        <v>113554</v>
      </c>
      <c r="F29" s="121">
        <f>SUM(D29:E29)</f>
        <v>113554</v>
      </c>
      <c r="G29" s="121">
        <f>SUM(O29,W29,AE29,AM29,AU29,BC29)</f>
        <v>0</v>
      </c>
      <c r="H29" s="121">
        <f>SUM(P29,X29,AF29,AN29,AV29,BD29)</f>
        <v>2408</v>
      </c>
      <c r="I29" s="121">
        <f>SUM(G29:H29)</f>
        <v>2408</v>
      </c>
      <c r="J29" s="120" t="s">
        <v>385</v>
      </c>
      <c r="K29" s="119" t="s">
        <v>386</v>
      </c>
      <c r="L29" s="121">
        <v>0</v>
      </c>
      <c r="M29" s="121">
        <v>113554</v>
      </c>
      <c r="N29" s="121">
        <f>IF(AND(L29&lt;&gt;"",M29&lt;&gt;""),SUM(L29:M29),"")</f>
        <v>113554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351</v>
      </c>
      <c r="S29" s="119" t="s">
        <v>352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2408</v>
      </c>
      <c r="Y29" s="121">
        <f>IF(AND(W29&lt;&gt;"",X29&lt;&gt;""),SUM(W29:X29),"")</f>
        <v>2408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SUM(L30,T30,AB30,AJ30,AR30,AZ30)</f>
        <v>0</v>
      </c>
      <c r="E30" s="121">
        <f>SUM(M30,U30,AC30,AK30,AS30,BA30)</f>
        <v>275242</v>
      </c>
      <c r="F30" s="121">
        <f>SUM(D30:E30)</f>
        <v>275242</v>
      </c>
      <c r="G30" s="121">
        <f>SUM(O30,W30,AE30,AM30,AU30,BC30)</f>
        <v>20332</v>
      </c>
      <c r="H30" s="121">
        <f>SUM(P30,X30,AF30,AN30,AV30,BD30)</f>
        <v>19467</v>
      </c>
      <c r="I30" s="121">
        <f>SUM(G30:H30)</f>
        <v>39799</v>
      </c>
      <c r="J30" s="120" t="s">
        <v>331</v>
      </c>
      <c r="K30" s="119" t="s">
        <v>332</v>
      </c>
      <c r="L30" s="121">
        <v>0</v>
      </c>
      <c r="M30" s="121">
        <v>275242</v>
      </c>
      <c r="N30" s="121">
        <f>IF(AND(L30&lt;&gt;"",M30&lt;&gt;""),SUM(L30:M30),"")</f>
        <v>275242</v>
      </c>
      <c r="O30" s="121">
        <v>20332</v>
      </c>
      <c r="P30" s="121">
        <v>19467</v>
      </c>
      <c r="Q30" s="121">
        <f>IF(AND(O30&lt;&gt;"",P30&lt;&gt;""),SUM(O30:P30),"")</f>
        <v>39799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SUM(L31,T31,AB31,AJ31,AR31,AZ31)</f>
        <v>0</v>
      </c>
      <c r="E31" s="121">
        <f>SUM(M31,U31,AC31,AK31,AS31,BA31)</f>
        <v>206487</v>
      </c>
      <c r="F31" s="121">
        <f>SUM(D31:E31)</f>
        <v>206487</v>
      </c>
      <c r="G31" s="121">
        <f>SUM(O31,W31,AE31,AM31,AU31,BC31)</f>
        <v>0</v>
      </c>
      <c r="H31" s="121">
        <f>SUM(P31,X31,AF31,AN31,AV31,BD31)</f>
        <v>7945</v>
      </c>
      <c r="I31" s="121">
        <f>SUM(G31:H31)</f>
        <v>7945</v>
      </c>
      <c r="J31" s="120" t="s">
        <v>393</v>
      </c>
      <c r="K31" s="119" t="s">
        <v>394</v>
      </c>
      <c r="L31" s="121">
        <v>0</v>
      </c>
      <c r="M31" s="121">
        <v>206487</v>
      </c>
      <c r="N31" s="121">
        <f>IF(AND(L31&lt;&gt;"",M31&lt;&gt;""),SUM(L31:M31),"")</f>
        <v>206487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341</v>
      </c>
      <c r="S31" s="119" t="s">
        <v>342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7945</v>
      </c>
      <c r="Y31" s="121">
        <f>IF(AND(W31&lt;&gt;"",X31&lt;&gt;""),SUM(W31:X31),"")</f>
        <v>7945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SUM(L32,T32,AB32,AJ32,AR32,AZ32)</f>
        <v>0</v>
      </c>
      <c r="E32" s="121">
        <f>SUM(M32,U32,AC32,AK32,AS32,BA32)</f>
        <v>211377</v>
      </c>
      <c r="F32" s="121">
        <f>SUM(D32:E32)</f>
        <v>211377</v>
      </c>
      <c r="G32" s="121">
        <f>SUM(O32,W32,AE32,AM32,AU32,BC32)</f>
        <v>0</v>
      </c>
      <c r="H32" s="121">
        <f>SUM(P32,X32,AF32,AN32,AV32,BD32)</f>
        <v>18374</v>
      </c>
      <c r="I32" s="121">
        <f>SUM(G32:H32)</f>
        <v>18374</v>
      </c>
      <c r="J32" s="120" t="s">
        <v>393</v>
      </c>
      <c r="K32" s="119" t="s">
        <v>394</v>
      </c>
      <c r="L32" s="121">
        <v>0</v>
      </c>
      <c r="M32" s="121">
        <v>211377</v>
      </c>
      <c r="N32" s="121">
        <f>IF(AND(L32&lt;&gt;"",M32&lt;&gt;""),SUM(L32:M32),"")</f>
        <v>211377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341</v>
      </c>
      <c r="S32" s="119" t="s">
        <v>342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18374</v>
      </c>
      <c r="Y32" s="121">
        <f>IF(AND(W32&lt;&gt;"",X32&lt;&gt;""),SUM(W32:X32),"")</f>
        <v>18374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SUM(L33,T33,AB33,AJ33,AR33,AZ33)</f>
        <v>0</v>
      </c>
      <c r="E33" s="121">
        <f>SUM(M33,U33,AC33,AK33,AS33,BA33)</f>
        <v>136551</v>
      </c>
      <c r="F33" s="121">
        <f>SUM(D33:E33)</f>
        <v>136551</v>
      </c>
      <c r="G33" s="121">
        <f>SUM(O33,W33,AE33,AM33,AU33,BC33)</f>
        <v>0</v>
      </c>
      <c r="H33" s="121">
        <f>SUM(P33,X33,AF33,AN33,AV33,BD33)</f>
        <v>27127</v>
      </c>
      <c r="I33" s="121">
        <f>SUM(G33:H33)</f>
        <v>27127</v>
      </c>
      <c r="J33" s="120" t="s">
        <v>341</v>
      </c>
      <c r="K33" s="119" t="s">
        <v>342</v>
      </c>
      <c r="L33" s="121">
        <v>0</v>
      </c>
      <c r="M33" s="121">
        <v>136551</v>
      </c>
      <c r="N33" s="121">
        <f>IF(AND(L33&lt;&gt;"",M33&lt;&gt;""),SUM(L33:M33),"")</f>
        <v>136551</v>
      </c>
      <c r="O33" s="121">
        <v>0</v>
      </c>
      <c r="P33" s="121">
        <v>27127</v>
      </c>
      <c r="Q33" s="121">
        <f>IF(AND(O33&lt;&gt;"",P33&lt;&gt;""),SUM(O33:P33),"")</f>
        <v>27127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SUM(L34,T34,AB34,AJ34,AR34,AZ34)</f>
        <v>0</v>
      </c>
      <c r="E34" s="121">
        <f>SUM(M34,U34,AC34,AK34,AS34,BA34)</f>
        <v>79595</v>
      </c>
      <c r="F34" s="121">
        <f>SUM(D34:E34)</f>
        <v>79595</v>
      </c>
      <c r="G34" s="121">
        <f>SUM(O34,W34,AE34,AM34,AU34,BC34)</f>
        <v>0</v>
      </c>
      <c r="H34" s="121">
        <f>SUM(P34,X34,AF34,AN34,AV34,BD34)</f>
        <v>7075</v>
      </c>
      <c r="I34" s="121">
        <f>SUM(G34:H34)</f>
        <v>7075</v>
      </c>
      <c r="J34" s="120" t="s">
        <v>341</v>
      </c>
      <c r="K34" s="119" t="s">
        <v>342</v>
      </c>
      <c r="L34" s="121">
        <v>0</v>
      </c>
      <c r="M34" s="121">
        <v>79595</v>
      </c>
      <c r="N34" s="121">
        <f>IF(AND(L34&lt;&gt;"",M34&lt;&gt;""),SUM(L34:M34),"")</f>
        <v>79595</v>
      </c>
      <c r="O34" s="121">
        <v>0</v>
      </c>
      <c r="P34" s="121">
        <v>7075</v>
      </c>
      <c r="Q34" s="121">
        <f>IF(AND(O34&lt;&gt;"",P34&lt;&gt;""),SUM(O34:P34),"")</f>
        <v>7075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SUM(L35,T35,AB35,AJ35,AR35,AZ35)</f>
        <v>64390</v>
      </c>
      <c r="E35" s="121">
        <f>SUM(M35,U35,AC35,AK35,AS35,BA35)</f>
        <v>10993</v>
      </c>
      <c r="F35" s="121">
        <f>SUM(D35:E35)</f>
        <v>75383</v>
      </c>
      <c r="G35" s="121">
        <f>SUM(O35,W35,AE35,AM35,AU35,BC35)</f>
        <v>0</v>
      </c>
      <c r="H35" s="121">
        <f>SUM(P35,X35,AF35,AN35,AV35,BD35)</f>
        <v>16514</v>
      </c>
      <c r="I35" s="121">
        <f>SUM(G35:H35)</f>
        <v>16514</v>
      </c>
      <c r="J35" s="120" t="s">
        <v>327</v>
      </c>
      <c r="K35" s="119" t="s">
        <v>328</v>
      </c>
      <c r="L35" s="121">
        <v>64390</v>
      </c>
      <c r="M35" s="121">
        <v>10993</v>
      </c>
      <c r="N35" s="121">
        <f>IF(AND(L35&lt;&gt;"",M35&lt;&gt;""),SUM(L35:M35),"")</f>
        <v>75383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341</v>
      </c>
      <c r="S35" s="119" t="s">
        <v>342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16514</v>
      </c>
      <c r="Y35" s="121">
        <f>IF(AND(W35&lt;&gt;"",X35&lt;&gt;""),SUM(W35:X35),"")</f>
        <v>16514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SUM(L43,T43,AB43,AJ43,AR43,AZ43)</f>
        <v>0</v>
      </c>
      <c r="E43" s="121">
        <f>SUM(M43,U43,AC43,AK43,AS43,BA43)</f>
        <v>0</v>
      </c>
      <c r="F43" s="121">
        <f>SUM(D43:E43)</f>
        <v>0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/>
      <c r="K43" s="119"/>
      <c r="L43" s="121"/>
      <c r="M43" s="121"/>
      <c r="N43" s="121" t="str">
        <f>IF(AND(L43&lt;&gt;"",M43&lt;&gt;""),SUM(L43:M43),"")</f>
        <v/>
      </c>
      <c r="O43" s="121"/>
      <c r="P43" s="121"/>
      <c r="Q43" s="121" t="str">
        <f>IF(AND(O43&lt;&gt;"",P43&lt;&gt;""),SUM(O43:P43),"")</f>
        <v/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SUM(L45,T45,AB45,AJ45,AR45,AZ45)</f>
        <v>0</v>
      </c>
      <c r="E45" s="121">
        <f>SUM(M45,U45,AC45,AK45,AS45,BA45)</f>
        <v>140684</v>
      </c>
      <c r="F45" s="121">
        <f>SUM(D45:E45)</f>
        <v>140684</v>
      </c>
      <c r="G45" s="121">
        <f>SUM(O45,W45,AE45,AM45,AU45,BC45)</f>
        <v>0</v>
      </c>
      <c r="H45" s="121">
        <f>SUM(P45,X45,AF45,AN45,AV45,BD45)</f>
        <v>52781</v>
      </c>
      <c r="I45" s="121">
        <f>SUM(G45:H45)</f>
        <v>52781</v>
      </c>
      <c r="J45" s="120" t="s">
        <v>341</v>
      </c>
      <c r="K45" s="119" t="s">
        <v>342</v>
      </c>
      <c r="L45" s="121">
        <v>0</v>
      </c>
      <c r="M45" s="121">
        <v>140684</v>
      </c>
      <c r="N45" s="121">
        <f>IF(AND(L45&lt;&gt;"",M45&lt;&gt;""),SUM(L45:M45),"")</f>
        <v>140684</v>
      </c>
      <c r="O45" s="121">
        <v>0</v>
      </c>
      <c r="P45" s="121">
        <v>52781</v>
      </c>
      <c r="Q45" s="121">
        <f>IF(AND(O45&lt;&gt;"",P45&lt;&gt;""),SUM(O45:P45),"")</f>
        <v>52781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SUM(L46,T46,AB46,AJ46,AR46,AZ46)</f>
        <v>0</v>
      </c>
      <c r="E46" s="121">
        <f>SUM(M46,U46,AC46,AK46,AS46,BA46)</f>
        <v>0</v>
      </c>
      <c r="F46" s="121">
        <f>SUM(D46:E46)</f>
        <v>0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/>
      <c r="K46" s="119"/>
      <c r="L46" s="121"/>
      <c r="M46" s="121"/>
      <c r="N46" s="121" t="str">
        <f>IF(AND(L46&lt;&gt;"",M46&lt;&gt;""),SUM(L46:M46),"")</f>
        <v/>
      </c>
      <c r="O46" s="121"/>
      <c r="P46" s="121"/>
      <c r="Q46" s="121" t="str">
        <f>IF(AND(O46&lt;&gt;"",P46&lt;&gt;""),SUM(O46:P46),"")</f>
        <v/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SUM(L47,T47,AB47,AJ47,AR47,AZ47)</f>
        <v>0</v>
      </c>
      <c r="E47" s="121">
        <f>SUM(M47,U47,AC47,AK47,AS47,BA47)</f>
        <v>0</v>
      </c>
      <c r="F47" s="121">
        <f>SUM(D47:E47)</f>
        <v>0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/>
      <c r="K47" s="119"/>
      <c r="L47" s="121"/>
      <c r="M47" s="121"/>
      <c r="N47" s="121" t="str">
        <f>IF(AND(L47&lt;&gt;"",M47&lt;&gt;""),SUM(L47:M47),"")</f>
        <v/>
      </c>
      <c r="O47" s="121"/>
      <c r="P47" s="121"/>
      <c r="Q47" s="121" t="str">
        <f>IF(AND(O47&lt;&gt;"",P47&lt;&gt;""),SUM(O47:P47),"")</f>
        <v/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SUM(L48,T48,AB48,AJ48,AR48,AZ48)</f>
        <v>0</v>
      </c>
      <c r="E48" s="121">
        <f>SUM(M48,U48,AC48,AK48,AS48,BA48)</f>
        <v>0</v>
      </c>
      <c r="F48" s="121">
        <f>SUM(D48:E48)</f>
        <v>0</v>
      </c>
      <c r="G48" s="121">
        <f>SUM(O48,W48,AE48,AM48,AU48,BC48)</f>
        <v>0</v>
      </c>
      <c r="H48" s="121">
        <f>SUM(P48,X48,AF48,AN48,AV48,BD48)</f>
        <v>0</v>
      </c>
      <c r="I48" s="121">
        <f>SUM(G48:H48)</f>
        <v>0</v>
      </c>
      <c r="J48" s="120"/>
      <c r="K48" s="119"/>
      <c r="L48" s="121"/>
      <c r="M48" s="121"/>
      <c r="N48" s="121" t="str">
        <f>IF(AND(L48&lt;&gt;"",M48&lt;&gt;""),SUM(L48:M48),"")</f>
        <v/>
      </c>
      <c r="O48" s="121"/>
      <c r="P48" s="121"/>
      <c r="Q48" s="121" t="str">
        <f>IF(AND(O48&lt;&gt;"",P48&lt;&gt;""),SUM(O48:P48),"")</f>
        <v/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8">
    <sortCondition ref="A8:A48"/>
    <sortCondition ref="B8:B48"/>
    <sortCondition ref="C8:C48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33</v>
      </c>
      <c r="D7" s="140">
        <f>SUM(H7,L7,P7,T7,X7,AB7,AF7,AJ7,AN7,AR7,AV7,AZ7,BD7,BH7,BL7,BP7,BT7,BX7,CB7,CF7,CJ7,CN7,CR7,CV7,CZ7,DD7,DH7,DL7,DP7,DT7)</f>
        <v>6418507</v>
      </c>
      <c r="E7" s="140">
        <f>SUM(I7,M7,Q7,U7,Y7,AC7,AG7,AK7,AO7,AS7,AW7,BA7,BE7,BI7,BM7,BQ7,BU7,BY7,CC7,CG7,CK7,CO7,CS7,CW7,DA7,DE7,DI7,DM7,DQ7,DU7)</f>
        <v>709550</v>
      </c>
      <c r="F7" s="141">
        <f>COUNTIF(F$8:F$57,"&lt;&gt;")</f>
        <v>10</v>
      </c>
      <c r="G7" s="141">
        <f>COUNTIF(G$8:G$57,"&lt;&gt;")</f>
        <v>10</v>
      </c>
      <c r="H7" s="140">
        <f>SUM(H$8:H$57)</f>
        <v>3870050</v>
      </c>
      <c r="I7" s="140">
        <f>SUM(I$8:I$57)</f>
        <v>289233</v>
      </c>
      <c r="J7" s="141">
        <f>COUNTIF(J$8:J$57,"&lt;&gt;")</f>
        <v>10</v>
      </c>
      <c r="K7" s="141">
        <f>COUNTIF(K$8:K$57,"&lt;&gt;")</f>
        <v>10</v>
      </c>
      <c r="L7" s="140">
        <f>SUM(L$8:L$57)</f>
        <v>1700274</v>
      </c>
      <c r="M7" s="140">
        <f>SUM(M$8:M$57)</f>
        <v>168784</v>
      </c>
      <c r="N7" s="141">
        <f>COUNTIF(N$8:N$57,"&lt;&gt;")</f>
        <v>4</v>
      </c>
      <c r="O7" s="141">
        <f>COUNTIF(O$8:O$57,"&lt;&gt;")</f>
        <v>4</v>
      </c>
      <c r="P7" s="140">
        <f>SUM(P$8:P$57)</f>
        <v>491353</v>
      </c>
      <c r="Q7" s="140">
        <f>SUM(Q$8:Q$57)</f>
        <v>121717</v>
      </c>
      <c r="R7" s="141">
        <f>COUNTIF(R$8:R$57,"&lt;&gt;")</f>
        <v>1</v>
      </c>
      <c r="S7" s="141">
        <f>COUNTIF(S$8:S$57,"&lt;&gt;")</f>
        <v>1</v>
      </c>
      <c r="T7" s="140">
        <f>SUM(T$8:T$57)</f>
        <v>140684</v>
      </c>
      <c r="U7" s="140">
        <f>SUM(U$8:U$57)</f>
        <v>52781</v>
      </c>
      <c r="V7" s="141">
        <f>COUNTIF(V$8:V$57,"&lt;&gt;")</f>
        <v>1</v>
      </c>
      <c r="W7" s="141">
        <f>COUNTIF(W$8:W$57,"&lt;&gt;")</f>
        <v>1</v>
      </c>
      <c r="X7" s="140">
        <f>SUM(X$8:X$57)</f>
        <v>79595</v>
      </c>
      <c r="Y7" s="140">
        <f>SUM(Y$8:Y$57)</f>
        <v>7075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136551</v>
      </c>
      <c r="AC7" s="140">
        <f>SUM(AC$8:AC$57)</f>
        <v>27127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0</v>
      </c>
      <c r="AG7" s="140">
        <f>SUM(AG$8:AG$57)</f>
        <v>16514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0</v>
      </c>
      <c r="AK7" s="140">
        <f>SUM(AK$8:AK$57)</f>
        <v>7945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0</v>
      </c>
      <c r="AO7" s="140">
        <f>SUM(AO$8:AO$57)</f>
        <v>18374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52</v>
      </c>
      <c r="B8" s="120" t="s">
        <v>331</v>
      </c>
      <c r="C8" s="119" t="s">
        <v>332</v>
      </c>
      <c r="D8" s="121">
        <f>SUM(H8,L8,P8,T8,X8,AB8,AF8,AJ8,AN8,AR8,AV8,AZ8,BD8,BH8,BL8,BP8,BT8,BX8,CB8,CF8,CJ8,CN8,CR8,CV8,CZ8,DD8,DH8,DL8,DP8,DT8)</f>
        <v>1466577</v>
      </c>
      <c r="E8" s="121">
        <f>SUM(I8,M8,Q8,U8,Y8,AC8,AG8,AK8,AO8,AS8,AW8,BA8,BE8,BI8,BM8,BQ8,BU8,BY8,CC8,CG8,CK8,CO8,CS8,CW8,DA8,DE8,DI8,DM8,DQ8,DU8)</f>
        <v>277295</v>
      </c>
      <c r="F8" s="120" t="s">
        <v>343</v>
      </c>
      <c r="G8" s="119" t="s">
        <v>344</v>
      </c>
      <c r="H8" s="121">
        <v>690356</v>
      </c>
      <c r="I8" s="121">
        <v>140451</v>
      </c>
      <c r="J8" s="120" t="s">
        <v>329</v>
      </c>
      <c r="K8" s="119" t="s">
        <v>330</v>
      </c>
      <c r="L8" s="121">
        <v>500979</v>
      </c>
      <c r="M8" s="121">
        <v>97045</v>
      </c>
      <c r="N8" s="120" t="s">
        <v>389</v>
      </c>
      <c r="O8" s="119" t="s">
        <v>390</v>
      </c>
      <c r="P8" s="121">
        <v>275242</v>
      </c>
      <c r="Q8" s="121">
        <v>39799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52</v>
      </c>
      <c r="B9" s="120" t="s">
        <v>367</v>
      </c>
      <c r="C9" s="119" t="s">
        <v>368</v>
      </c>
      <c r="D9" s="121">
        <f>SUM(H9,L9,P9,T9,X9,AB9,AF9,AJ9,AN9,AR9,AV9,AZ9,BD9,BH9,BL9,BP9,BT9,BX9,CB9,CF9,CJ9,CN9,CR9,CV9,CZ9,DD9,DH9,DL9,DP9,DT9)</f>
        <v>247716</v>
      </c>
      <c r="E9" s="121">
        <f>SUM(I9,M9,Q9,U9,Y9,AC9,AG9,AK9,AO9,AS9,AW9,BA9,BE9,BI9,BM9,BQ9,BU9,BY9,CC9,CG9,CK9,CO9,CS9,CW9,DA9,DE9,DI9,DM9,DQ9,DU9)</f>
        <v>72935</v>
      </c>
      <c r="F9" s="120" t="s">
        <v>369</v>
      </c>
      <c r="G9" s="119" t="s">
        <v>370</v>
      </c>
      <c r="H9" s="121">
        <v>139927</v>
      </c>
      <c r="I9" s="121">
        <v>41199</v>
      </c>
      <c r="J9" s="120" t="s">
        <v>365</v>
      </c>
      <c r="K9" s="119" t="s">
        <v>366</v>
      </c>
      <c r="L9" s="121">
        <v>107789</v>
      </c>
      <c r="M9" s="121">
        <v>31736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52</v>
      </c>
      <c r="B10" s="120" t="s">
        <v>393</v>
      </c>
      <c r="C10" s="119" t="s">
        <v>394</v>
      </c>
      <c r="D10" s="121">
        <f>SUM(H10,L10,P10,T10,X10,AB10,AF10,AJ10,AN10,AR10,AV10,AZ10,BD10,BH10,BL10,BP10,BT10,BX10,CB10,CF10,CJ10,CN10,CR10,CV10,CZ10,DD10,DH10,DL10,DP10,DT10)</f>
        <v>417864</v>
      </c>
      <c r="E10" s="121">
        <f>SUM(I10,M10,Q10,U10,Y10,AC10,AG10,AK10,AO10,AS10,AW10,BA10,BE10,BI10,BM10,BQ10,BU10,BY10,CC10,CG10,CK10,CO10,CS10,CW10,DA10,DE10,DI10,DM10,DQ10,DU10)</f>
        <v>0</v>
      </c>
      <c r="F10" s="120" t="s">
        <v>391</v>
      </c>
      <c r="G10" s="119" t="s">
        <v>392</v>
      </c>
      <c r="H10" s="121">
        <v>206487</v>
      </c>
      <c r="I10" s="121">
        <v>0</v>
      </c>
      <c r="J10" s="120" t="s">
        <v>395</v>
      </c>
      <c r="K10" s="119" t="s">
        <v>396</v>
      </c>
      <c r="L10" s="121">
        <v>211377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52</v>
      </c>
      <c r="B11" s="120" t="s">
        <v>351</v>
      </c>
      <c r="C11" s="119" t="s">
        <v>352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113285</v>
      </c>
      <c r="F11" s="120" t="s">
        <v>347</v>
      </c>
      <c r="G11" s="119" t="s">
        <v>348</v>
      </c>
      <c r="H11" s="121">
        <v>0</v>
      </c>
      <c r="I11" s="121">
        <v>67180</v>
      </c>
      <c r="J11" s="120" t="s">
        <v>387</v>
      </c>
      <c r="K11" s="119" t="s">
        <v>388</v>
      </c>
      <c r="L11" s="121">
        <v>0</v>
      </c>
      <c r="M11" s="121">
        <v>2408</v>
      </c>
      <c r="N11" s="120" t="s">
        <v>383</v>
      </c>
      <c r="O11" s="119" t="s">
        <v>384</v>
      </c>
      <c r="P11" s="121">
        <v>0</v>
      </c>
      <c r="Q11" s="121">
        <v>43697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52</v>
      </c>
      <c r="B12" s="120" t="s">
        <v>377</v>
      </c>
      <c r="C12" s="119" t="s">
        <v>378</v>
      </c>
      <c r="D12" s="121">
        <f>SUM(H12,L12,P12,T12,X12,AB12,AF12,AJ12,AN12,AR12,AV12,AZ12,BD12,BH12,BL12,BP12,BT12,BX12,CB12,CF12,CJ12,CN12,CR12,CV12,CZ12,DD12,DH12,DL12,DP12,DT12)</f>
        <v>254991</v>
      </c>
      <c r="E12" s="121">
        <f>SUM(I12,M12,Q12,U12,Y12,AC12,AG12,AK12,AO12,AS12,AW12,BA12,BE12,BI12,BM12,BQ12,BU12,BY12,CC12,CG12,CK12,CO12,CS12,CW12,DA12,DE12,DI12,DM12,DQ12,DU12)</f>
        <v>0</v>
      </c>
      <c r="F12" s="120" t="s">
        <v>379</v>
      </c>
      <c r="G12" s="119" t="s">
        <v>380</v>
      </c>
      <c r="H12" s="121">
        <v>151892</v>
      </c>
      <c r="I12" s="121">
        <v>0</v>
      </c>
      <c r="J12" s="120" t="s">
        <v>375</v>
      </c>
      <c r="K12" s="119" t="s">
        <v>376</v>
      </c>
      <c r="L12" s="121">
        <v>103099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52</v>
      </c>
      <c r="B13" s="120" t="s">
        <v>359</v>
      </c>
      <c r="C13" s="119" t="s">
        <v>360</v>
      </c>
      <c r="D13" s="121">
        <f>SUM(H13,L13,P13,T13,X13,AB13,AF13,AJ13,AN13,AR13,AV13,AZ13,BD13,BH13,BL13,BP13,BT13,BX13,CB13,CF13,CJ13,CN13,CR13,CV13,CZ13,DD13,DH13,DL13,DP13,DT13)</f>
        <v>193668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357</v>
      </c>
      <c r="G13" s="119" t="s">
        <v>358</v>
      </c>
      <c r="H13" s="121">
        <v>88119</v>
      </c>
      <c r="I13" s="121">
        <v>0</v>
      </c>
      <c r="J13" s="120" t="s">
        <v>361</v>
      </c>
      <c r="K13" s="119" t="s">
        <v>362</v>
      </c>
      <c r="L13" s="121">
        <v>62167</v>
      </c>
      <c r="M13" s="121">
        <v>0</v>
      </c>
      <c r="N13" s="120" t="s">
        <v>363</v>
      </c>
      <c r="O13" s="119" t="s">
        <v>364</v>
      </c>
      <c r="P13" s="121">
        <v>43382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52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1228956</v>
      </c>
      <c r="E14" s="121">
        <f>SUM(I14,M14,Q14,U14,Y14,AC14,AG14,AK14,AO14,AS14,AW14,BA14,BE14,BI14,BM14,BQ14,BU14,BY14,CC14,CG14,CK14,CO14,CS14,CW14,DA14,DE14,DI14,DM14,DQ14,DU14)</f>
        <v>246035</v>
      </c>
      <c r="F14" s="120" t="s">
        <v>339</v>
      </c>
      <c r="G14" s="119" t="s">
        <v>340</v>
      </c>
      <c r="H14" s="121">
        <v>362873</v>
      </c>
      <c r="I14" s="121">
        <v>40403</v>
      </c>
      <c r="J14" s="120" t="s">
        <v>345</v>
      </c>
      <c r="K14" s="119" t="s">
        <v>346</v>
      </c>
      <c r="L14" s="121">
        <v>336524</v>
      </c>
      <c r="M14" s="121">
        <v>37595</v>
      </c>
      <c r="N14" s="120" t="s">
        <v>355</v>
      </c>
      <c r="O14" s="119" t="s">
        <v>356</v>
      </c>
      <c r="P14" s="121">
        <v>172729</v>
      </c>
      <c r="Q14" s="121">
        <v>38221</v>
      </c>
      <c r="R14" s="120" t="s">
        <v>421</v>
      </c>
      <c r="S14" s="119" t="s">
        <v>422</v>
      </c>
      <c r="T14" s="121">
        <v>140684</v>
      </c>
      <c r="U14" s="121">
        <v>52781</v>
      </c>
      <c r="V14" s="120" t="s">
        <v>399</v>
      </c>
      <c r="W14" s="119" t="s">
        <v>400</v>
      </c>
      <c r="X14" s="121">
        <v>79595</v>
      </c>
      <c r="Y14" s="121">
        <v>7075</v>
      </c>
      <c r="Z14" s="120" t="s">
        <v>397</v>
      </c>
      <c r="AA14" s="119" t="s">
        <v>398</v>
      </c>
      <c r="AB14" s="121">
        <v>136551</v>
      </c>
      <c r="AC14" s="121">
        <v>27127</v>
      </c>
      <c r="AD14" s="120" t="s">
        <v>401</v>
      </c>
      <c r="AE14" s="119" t="s">
        <v>402</v>
      </c>
      <c r="AF14" s="121">
        <v>0</v>
      </c>
      <c r="AG14" s="121">
        <v>16514</v>
      </c>
      <c r="AH14" s="120" t="s">
        <v>391</v>
      </c>
      <c r="AI14" s="119" t="s">
        <v>392</v>
      </c>
      <c r="AJ14" s="121">
        <v>0</v>
      </c>
      <c r="AK14" s="121">
        <v>7945</v>
      </c>
      <c r="AL14" s="120" t="s">
        <v>395</v>
      </c>
      <c r="AM14" s="119" t="s">
        <v>396</v>
      </c>
      <c r="AN14" s="121">
        <v>0</v>
      </c>
      <c r="AO14" s="121">
        <v>18374</v>
      </c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52</v>
      </c>
      <c r="B15" s="120" t="s">
        <v>385</v>
      </c>
      <c r="C15" s="119" t="s">
        <v>386</v>
      </c>
      <c r="D15" s="121">
        <f>SUM(H15,L15,P15,T15,X15,AB15,AF15,AJ15,AN15,AR15,AV15,AZ15,BD15,BH15,BL15,BP15,BT15,BX15,CB15,CF15,CJ15,CN15,CR15,CV15,CZ15,DD15,DH15,DL15,DP15,DT15)</f>
        <v>392208</v>
      </c>
      <c r="E15" s="121">
        <f>SUM(I15,M15,Q15,U15,Y15,AC15,AG15,AK15,AO15,AS15,AW15,BA15,BE15,BI15,BM15,BQ15,BU15,BY15,CC15,CG15,CK15,CO15,CS15,CW15,DA15,DE15,DI15,DM15,DQ15,DU15)</f>
        <v>0</v>
      </c>
      <c r="F15" s="120" t="s">
        <v>383</v>
      </c>
      <c r="G15" s="119" t="s">
        <v>384</v>
      </c>
      <c r="H15" s="121">
        <v>278654</v>
      </c>
      <c r="I15" s="121">
        <v>0</v>
      </c>
      <c r="J15" s="120" t="s">
        <v>387</v>
      </c>
      <c r="K15" s="119" t="s">
        <v>388</v>
      </c>
      <c r="L15" s="121">
        <v>113554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52</v>
      </c>
      <c r="B16" s="120" t="s">
        <v>349</v>
      </c>
      <c r="C16" s="119" t="s">
        <v>374</v>
      </c>
      <c r="D16" s="121">
        <f>SUM(H16,L16,P16,T16,X16,AB16,AF16,AJ16,AN16,AR16,AV16,AZ16,BD16,BH16,BL16,BP16,BT16,BX16,CB16,CF16,CJ16,CN16,CR16,CV16,CZ16,DD16,DH16,DL16,DP16,DT16)</f>
        <v>1394877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347</v>
      </c>
      <c r="G16" s="119" t="s">
        <v>348</v>
      </c>
      <c r="H16" s="121">
        <v>1205475</v>
      </c>
      <c r="I16" s="121">
        <v>0</v>
      </c>
      <c r="J16" s="120" t="s">
        <v>372</v>
      </c>
      <c r="K16" s="119" t="s">
        <v>373</v>
      </c>
      <c r="L16" s="121">
        <v>189402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52</v>
      </c>
      <c r="B17" s="120" t="s">
        <v>327</v>
      </c>
      <c r="C17" s="119" t="s">
        <v>328</v>
      </c>
      <c r="D17" s="121">
        <f>SUM(H17,L17,P17,T17,X17,AB17,AF17,AJ17,AN17,AR17,AV17,AZ17,BD17,BH17,BL17,BP17,BT17,BX17,CB17,CF17,CJ17,CN17,CR17,CV17,CZ17,DD17,DH17,DL17,DP17,DT17)</f>
        <v>821650</v>
      </c>
      <c r="E17" s="121">
        <f>SUM(I17,M17,Q17,U17,Y17,AC17,AG17,AK17,AO17,AS17,AW17,BA17,BE17,BI17,BM17,BQ17,BU17,BY17,CC17,CG17,CK17,CO17,CS17,CW17,DA17,DE17,DI17,DM17,DQ17,DU17)</f>
        <v>0</v>
      </c>
      <c r="F17" s="120" t="s">
        <v>324</v>
      </c>
      <c r="G17" s="119" t="s">
        <v>325</v>
      </c>
      <c r="H17" s="121">
        <v>746267</v>
      </c>
      <c r="I17" s="121">
        <v>0</v>
      </c>
      <c r="J17" s="120" t="s">
        <v>401</v>
      </c>
      <c r="K17" s="119" t="s">
        <v>402</v>
      </c>
      <c r="L17" s="121">
        <v>75383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7">
    <sortCondition ref="A8:A17"/>
    <sortCondition ref="B8:B17"/>
    <sortCondition ref="C8:C17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47205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47207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47208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47209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47210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47211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47212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47213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47214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47215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47301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47302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47303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47306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47308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47311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47313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47314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47315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47324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47325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47326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47327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47328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47329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47348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47350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47353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47354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47355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47356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47357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47358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47359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47360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47361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47362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47375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47381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47382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47803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47809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47822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47823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47825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47829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47830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47839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47840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47842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2023-02-08T08:59:11Z</dcterms:modified>
</cp:coreProperties>
</file>