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3熊本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水洗化人口等!$A$6:$AD$51</definedName>
    <definedName name="_xlnm.Print_Area" localSheetId="2">し尿集計結果!$A$1:$M$37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N9" i="2" s="1"/>
  <c r="AC10" i="2"/>
  <c r="AC11" i="2"/>
  <c r="AC12" i="2"/>
  <c r="AC13" i="2"/>
  <c r="N13" i="2" s="1"/>
  <c r="AC14" i="2"/>
  <c r="AC15" i="2"/>
  <c r="N15" i="2" s="1"/>
  <c r="AC16" i="2"/>
  <c r="AC17" i="2"/>
  <c r="AC18" i="2"/>
  <c r="AC19" i="2"/>
  <c r="N19" i="2" s="1"/>
  <c r="AC20" i="2"/>
  <c r="AC21" i="2"/>
  <c r="N21" i="2" s="1"/>
  <c r="AC22" i="2"/>
  <c r="AC23" i="2"/>
  <c r="AC24" i="2"/>
  <c r="AC25" i="2"/>
  <c r="N25" i="2" s="1"/>
  <c r="AC26" i="2"/>
  <c r="AC27" i="2"/>
  <c r="N27" i="2" s="1"/>
  <c r="AC28" i="2"/>
  <c r="AC29" i="2"/>
  <c r="AC30" i="2"/>
  <c r="AC31" i="2"/>
  <c r="N31" i="2" s="1"/>
  <c r="AC32" i="2"/>
  <c r="AC33" i="2"/>
  <c r="N33" i="2" s="1"/>
  <c r="AC34" i="2"/>
  <c r="AC35" i="2"/>
  <c r="AC36" i="2"/>
  <c r="AC37" i="2"/>
  <c r="N37" i="2" s="1"/>
  <c r="AC38" i="2"/>
  <c r="AC39" i="2"/>
  <c r="N39" i="2" s="1"/>
  <c r="AC40" i="2"/>
  <c r="AC41" i="2"/>
  <c r="AC42" i="2"/>
  <c r="AC43" i="2"/>
  <c r="N43" i="2" s="1"/>
  <c r="AC44" i="2"/>
  <c r="AC45" i="2"/>
  <c r="N45" i="2" s="1"/>
  <c r="AC46" i="2"/>
  <c r="AC47" i="2"/>
  <c r="AC48" i="2"/>
  <c r="AC49" i="2"/>
  <c r="N49" i="2" s="1"/>
  <c r="AC50" i="2"/>
  <c r="AC51" i="2"/>
  <c r="N51" i="2" s="1"/>
  <c r="AC5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8" i="2"/>
  <c r="N10" i="2"/>
  <c r="N11" i="2"/>
  <c r="N12" i="2"/>
  <c r="N14" i="2"/>
  <c r="N16" i="2"/>
  <c r="N17" i="2"/>
  <c r="N18" i="2"/>
  <c r="N20" i="2"/>
  <c r="N22" i="2"/>
  <c r="N23" i="2"/>
  <c r="N24" i="2"/>
  <c r="N26" i="2"/>
  <c r="N28" i="2"/>
  <c r="N29" i="2"/>
  <c r="N30" i="2"/>
  <c r="N32" i="2"/>
  <c r="N34" i="2"/>
  <c r="N35" i="2"/>
  <c r="N36" i="2"/>
  <c r="N38" i="2"/>
  <c r="N40" i="2"/>
  <c r="N41" i="2"/>
  <c r="N42" i="2"/>
  <c r="N44" i="2"/>
  <c r="N46" i="2"/>
  <c r="N47" i="2"/>
  <c r="N48" i="2"/>
  <c r="N50" i="2"/>
  <c r="N52" i="2"/>
  <c r="K8" i="2"/>
  <c r="K9" i="2"/>
  <c r="D9" i="2" s="1"/>
  <c r="K10" i="2"/>
  <c r="K11" i="2"/>
  <c r="K12" i="2"/>
  <c r="K13" i="2"/>
  <c r="D13" i="2" s="1"/>
  <c r="K14" i="2"/>
  <c r="K15" i="2"/>
  <c r="D15" i="2" s="1"/>
  <c r="K16" i="2"/>
  <c r="K17" i="2"/>
  <c r="K18" i="2"/>
  <c r="K19" i="2"/>
  <c r="D19" i="2" s="1"/>
  <c r="K20" i="2"/>
  <c r="K21" i="2"/>
  <c r="D21" i="2" s="1"/>
  <c r="K22" i="2"/>
  <c r="K23" i="2"/>
  <c r="K24" i="2"/>
  <c r="K25" i="2"/>
  <c r="D25" i="2" s="1"/>
  <c r="K26" i="2"/>
  <c r="K27" i="2"/>
  <c r="D27" i="2" s="1"/>
  <c r="K28" i="2"/>
  <c r="K29" i="2"/>
  <c r="K30" i="2"/>
  <c r="K31" i="2"/>
  <c r="D31" i="2" s="1"/>
  <c r="K32" i="2"/>
  <c r="K33" i="2"/>
  <c r="D33" i="2" s="1"/>
  <c r="K34" i="2"/>
  <c r="K35" i="2"/>
  <c r="K36" i="2"/>
  <c r="K37" i="2"/>
  <c r="D37" i="2" s="1"/>
  <c r="K38" i="2"/>
  <c r="K39" i="2"/>
  <c r="D39" i="2" s="1"/>
  <c r="K40" i="2"/>
  <c r="K41" i="2"/>
  <c r="K42" i="2"/>
  <c r="K43" i="2"/>
  <c r="D43" i="2" s="1"/>
  <c r="K44" i="2"/>
  <c r="K45" i="2"/>
  <c r="D45" i="2" s="1"/>
  <c r="K46" i="2"/>
  <c r="K47" i="2"/>
  <c r="K48" i="2"/>
  <c r="K49" i="2"/>
  <c r="D49" i="2" s="1"/>
  <c r="K50" i="2"/>
  <c r="K51" i="2"/>
  <c r="D51" i="2" s="1"/>
  <c r="K5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D52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D47" i="2"/>
  <c r="D48" i="2"/>
  <c r="D50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I8" i="1"/>
  <c r="I9" i="1"/>
  <c r="I10" i="1"/>
  <c r="D10" i="1" s="1"/>
  <c r="I11" i="1"/>
  <c r="I12" i="1"/>
  <c r="D12" i="1" s="1"/>
  <c r="I13" i="1"/>
  <c r="I14" i="1"/>
  <c r="I15" i="1"/>
  <c r="I16" i="1"/>
  <c r="D16" i="1" s="1"/>
  <c r="I17" i="1"/>
  <c r="I18" i="1"/>
  <c r="D18" i="1" s="1"/>
  <c r="I19" i="1"/>
  <c r="I20" i="1"/>
  <c r="I21" i="1"/>
  <c r="I22" i="1"/>
  <c r="D22" i="1" s="1"/>
  <c r="I23" i="1"/>
  <c r="I24" i="1"/>
  <c r="D24" i="1" s="1"/>
  <c r="I25" i="1"/>
  <c r="I26" i="1"/>
  <c r="I27" i="1"/>
  <c r="I28" i="1"/>
  <c r="D28" i="1" s="1"/>
  <c r="I29" i="1"/>
  <c r="I30" i="1"/>
  <c r="D30" i="1" s="1"/>
  <c r="I31" i="1"/>
  <c r="I32" i="1"/>
  <c r="I33" i="1"/>
  <c r="I34" i="1"/>
  <c r="D34" i="1" s="1"/>
  <c r="I35" i="1"/>
  <c r="I36" i="1"/>
  <c r="D36" i="1" s="1"/>
  <c r="I37" i="1"/>
  <c r="I38" i="1"/>
  <c r="I39" i="1"/>
  <c r="I40" i="1"/>
  <c r="D40" i="1" s="1"/>
  <c r="I41" i="1"/>
  <c r="I42" i="1"/>
  <c r="D42" i="1" s="1"/>
  <c r="I43" i="1"/>
  <c r="I44" i="1"/>
  <c r="I45" i="1"/>
  <c r="I46" i="1"/>
  <c r="D46" i="1" s="1"/>
  <c r="I47" i="1"/>
  <c r="I48" i="1"/>
  <c r="D48" i="1" s="1"/>
  <c r="I49" i="1"/>
  <c r="I50" i="1"/>
  <c r="I51" i="1"/>
  <c r="I52" i="1"/>
  <c r="D52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8" i="1"/>
  <c r="T8" i="1" s="1"/>
  <c r="D9" i="1"/>
  <c r="T9" i="1" s="1"/>
  <c r="D11" i="1"/>
  <c r="L11" i="1" s="1"/>
  <c r="D13" i="1"/>
  <c r="N13" i="1" s="1"/>
  <c r="D14" i="1"/>
  <c r="T14" i="1" s="1"/>
  <c r="D15" i="1"/>
  <c r="T15" i="1" s="1"/>
  <c r="D17" i="1"/>
  <c r="L17" i="1" s="1"/>
  <c r="D19" i="1"/>
  <c r="F19" i="1" s="1"/>
  <c r="D20" i="1"/>
  <c r="T20" i="1" s="1"/>
  <c r="D21" i="1"/>
  <c r="T21" i="1" s="1"/>
  <c r="D23" i="1"/>
  <c r="L23" i="1" s="1"/>
  <c r="D25" i="1"/>
  <c r="J25" i="1" s="1"/>
  <c r="D26" i="1"/>
  <c r="T26" i="1" s="1"/>
  <c r="D27" i="1"/>
  <c r="T27" i="1" s="1"/>
  <c r="D29" i="1"/>
  <c r="L29" i="1" s="1"/>
  <c r="D31" i="1"/>
  <c r="J31" i="1" s="1"/>
  <c r="D32" i="1"/>
  <c r="T32" i="1" s="1"/>
  <c r="D33" i="1"/>
  <c r="T33" i="1" s="1"/>
  <c r="D35" i="1"/>
  <c r="L35" i="1" s="1"/>
  <c r="D37" i="1"/>
  <c r="F37" i="1" s="1"/>
  <c r="D38" i="1"/>
  <c r="T38" i="1" s="1"/>
  <c r="D39" i="1"/>
  <c r="T39" i="1" s="1"/>
  <c r="D41" i="1"/>
  <c r="L41" i="1" s="1"/>
  <c r="D43" i="1"/>
  <c r="J43" i="1" s="1"/>
  <c r="D44" i="1"/>
  <c r="T44" i="1" s="1"/>
  <c r="D45" i="1"/>
  <c r="T45" i="1" s="1"/>
  <c r="D47" i="1"/>
  <c r="L47" i="1" s="1"/>
  <c r="D49" i="1"/>
  <c r="N49" i="1" s="1"/>
  <c r="D50" i="1"/>
  <c r="T50" i="1" s="1"/>
  <c r="D51" i="1"/>
  <c r="T51" i="1" s="1"/>
  <c r="L46" i="1" l="1"/>
  <c r="T46" i="1"/>
  <c r="N46" i="1"/>
  <c r="J46" i="1"/>
  <c r="F46" i="1"/>
  <c r="L28" i="1"/>
  <c r="T28" i="1"/>
  <c r="N28" i="1"/>
  <c r="J28" i="1"/>
  <c r="F28" i="1"/>
  <c r="T22" i="1"/>
  <c r="N22" i="1"/>
  <c r="J22" i="1"/>
  <c r="F22" i="1"/>
  <c r="L22" i="1"/>
  <c r="T10" i="1"/>
  <c r="N10" i="1"/>
  <c r="J10" i="1"/>
  <c r="F10" i="1"/>
  <c r="L10" i="1"/>
  <c r="L48" i="1"/>
  <c r="T48" i="1"/>
  <c r="N48" i="1"/>
  <c r="J48" i="1"/>
  <c r="F48" i="1"/>
  <c r="L42" i="1"/>
  <c r="T42" i="1"/>
  <c r="N42" i="1"/>
  <c r="J42" i="1"/>
  <c r="F42" i="1"/>
  <c r="L36" i="1"/>
  <c r="T36" i="1"/>
  <c r="N36" i="1"/>
  <c r="J36" i="1"/>
  <c r="F36" i="1"/>
  <c r="L30" i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12" i="1"/>
  <c r="T12" i="1"/>
  <c r="N12" i="1"/>
  <c r="J12" i="1"/>
  <c r="F12" i="1"/>
  <c r="L34" i="1"/>
  <c r="T34" i="1"/>
  <c r="N34" i="1"/>
  <c r="J34" i="1"/>
  <c r="F34" i="1"/>
  <c r="L52" i="1"/>
  <c r="T52" i="1"/>
  <c r="N52" i="1"/>
  <c r="J52" i="1"/>
  <c r="F52" i="1"/>
  <c r="T40" i="1"/>
  <c r="N40" i="1"/>
  <c r="J40" i="1"/>
  <c r="F40" i="1"/>
  <c r="L40" i="1"/>
  <c r="T16" i="1"/>
  <c r="N16" i="1"/>
  <c r="J16" i="1"/>
  <c r="F16" i="1"/>
  <c r="L16" i="1"/>
  <c r="F43" i="1"/>
  <c r="F13" i="1"/>
  <c r="J19" i="1"/>
  <c r="N37" i="1"/>
  <c r="N19" i="1"/>
  <c r="T49" i="1"/>
  <c r="T43" i="1"/>
  <c r="T31" i="1"/>
  <c r="T19" i="1"/>
  <c r="T13" i="1"/>
  <c r="L51" i="1"/>
  <c r="L45" i="1"/>
  <c r="L39" i="1"/>
  <c r="L33" i="1"/>
  <c r="L27" i="1"/>
  <c r="L21" i="1"/>
  <c r="L15" i="1"/>
  <c r="L9" i="1"/>
  <c r="F31" i="1"/>
  <c r="J37" i="1"/>
  <c r="J13" i="1"/>
  <c r="N31" i="1"/>
  <c r="N25" i="1"/>
  <c r="T25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50" i="1"/>
  <c r="L44" i="1"/>
  <c r="L38" i="1"/>
  <c r="L32" i="1"/>
  <c r="L26" i="1"/>
  <c r="L20" i="1"/>
  <c r="L14" i="1"/>
  <c r="L8" i="1"/>
  <c r="N47" i="1"/>
  <c r="N41" i="1"/>
  <c r="N35" i="1"/>
  <c r="N29" i="1"/>
  <c r="N23" i="1"/>
  <c r="N17" i="1"/>
  <c r="N11" i="1"/>
  <c r="T47" i="1"/>
  <c r="T41" i="1"/>
  <c r="T35" i="1"/>
  <c r="T29" i="1"/>
  <c r="T23" i="1"/>
  <c r="T17" i="1"/>
  <c r="T11" i="1"/>
  <c r="T37" i="1"/>
  <c r="L49" i="1"/>
  <c r="L43" i="1"/>
  <c r="L37" i="1"/>
  <c r="L31" i="1"/>
  <c r="L25" i="1"/>
  <c r="L19" i="1"/>
  <c r="L13" i="1"/>
  <c r="J49" i="1"/>
  <c r="N43" i="1"/>
  <c r="F51" i="1"/>
  <c r="F45" i="1"/>
  <c r="F39" i="1"/>
  <c r="F33" i="1"/>
  <c r="F27" i="1"/>
  <c r="F21" i="1"/>
  <c r="F15" i="1"/>
  <c r="F9" i="1"/>
  <c r="J51" i="1"/>
  <c r="J45" i="1"/>
  <c r="J39" i="1"/>
  <c r="J33" i="1"/>
  <c r="J27" i="1"/>
  <c r="J21" i="1"/>
  <c r="J15" i="1"/>
  <c r="J9" i="1"/>
  <c r="N51" i="1"/>
  <c r="N45" i="1"/>
  <c r="N39" i="1"/>
  <c r="N33" i="1"/>
  <c r="N27" i="1"/>
  <c r="N21" i="1"/>
  <c r="N15" i="1"/>
  <c r="N9" i="1"/>
  <c r="F49" i="1"/>
  <c r="F25" i="1"/>
  <c r="F50" i="1"/>
  <c r="F44" i="1"/>
  <c r="F38" i="1"/>
  <c r="F32" i="1"/>
  <c r="F26" i="1"/>
  <c r="F20" i="1"/>
  <c r="F14" i="1"/>
  <c r="F8" i="1"/>
  <c r="J50" i="1"/>
  <c r="J44" i="1"/>
  <c r="J38" i="1"/>
  <c r="J32" i="1"/>
  <c r="J26" i="1"/>
  <c r="J20" i="1"/>
  <c r="J14" i="1"/>
  <c r="J8" i="1"/>
  <c r="N50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<sst xmlns="http://schemas.openxmlformats.org/spreadsheetml/2006/main" count="899" uniqueCount="352">
  <si>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</si>
  <si>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</si>
  <si>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</si>
  <si>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</si>
  <si>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</si>
  <si>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</si>
  <si>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</si>
  <si>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</si>
  <si>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</si>
  <si>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</si>
  <si>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</si>
  <si>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</si>
  <si>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</si>
  <si>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</si>
  <si>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</si>
  <si>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</si>
  <si>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</si>
  <si>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</si>
  <si>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</si>
  <si>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</si>
  <si>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</si>
  <si>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</si>
  <si>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</si>
  <si>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</si>
  <si>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</si>
  <si>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</si>
  <si>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</si>
  <si>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</si>
  <si>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</si>
  <si>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</si>
  <si>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</si>
  <si>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</si>
  <si>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</si>
  <si>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</si>
  <si>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</si>
  <si>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</si>
  <si>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</si>
  <si>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</si>
  <si>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</si>
  <si>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</si>
  <si>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</si>
  <si>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</si>
  <si>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</si>
  <si>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</si>
  <si>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</si>
  <si>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</si>
  <si>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</si>
  <si>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</si>
  <si>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</si>
  <si>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</si>
  <si>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</si>
  <si>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</si>
  <si>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</si>
  <si>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</si>
  <si>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</si>
  <si>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</si>
  <si>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</si>
  <si>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</si>
  <si>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</si>
  <si>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</si>
  <si>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</si>
  <si>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</si>
  <si>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</si>
  <si>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</si>
  <si>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</si>
  <si>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</si>
  <si>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</si>
  <si>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</si>
  <si>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</si>
  <si>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</si>
  <si>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</si>
  <si>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</si>
  <si>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</si>
  <si>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</si>
  <si>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</si>
  <si>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</si>
  <si>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</si>
  <si>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</si>
  <si>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</si>
  <si>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</si>
  <si>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</si>
  <si>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</si>
  <si>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</si>
  <si>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</si>
  <si>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</si>
  <si>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</si>
  <si>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</si>
  <si>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</si>
  <si>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</si>
  <si>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</si>
  <si>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</si>
  <si>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</si>
  <si>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</si>
  <si>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</si>
  <si>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</si>
  <si>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</si>
  <si>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</si>
  <si>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</si>
  <si>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</si>
  <si>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</si>
  <si>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</si>
  <si>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</si>
  <si>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</si>
  <si>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</si>
  <si>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</si>
  <si>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</si>
  <si>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</si>
  <si>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</si>
  <si>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</si>
  <si>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</si>
  <si>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</si>
  <si>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</si>
  <si>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</si>
  <si>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</si>
  <si>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</si>
  <si>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</si>
  <si>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</si>
  <si>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</si>
  <si>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</si>
  <si>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</si>
  <si>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</si>
  <si>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</si>
  <si>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</si>
  <si>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</si>
  <si>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</si>
  <si>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</si>
  <si>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</si>
  <si>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</si>
  <si>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</si>
  <si>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</si>
  <si>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</si>
  <si>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</si>
  <si>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</si>
  <si>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</si>
  <si>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</si>
  <si>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</si>
  <si>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</si>
  <si>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</si>
  <si>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</si>
  <si>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</si>
  <si>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</si>
  <si>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</si>
  <si>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</si>
  <si>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</si>
  <si>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</si>
  <si>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</si>
  <si>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</si>
  <si>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</si>
  <si>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</si>
  <si>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</si>
  <si>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</si>
  <si>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</si>
  <si>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</si>
  <si>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</si>
  <si>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</si>
  <si>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</si>
  <si>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</si>
  <si>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</si>
  <si>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</si>
  <si>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</si>
  <si>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</si>
  <si>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</si>
  <si>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</si>
  <si>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</si>
  <si>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</si>
  <si>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</si>
  <si>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</si>
  <si>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</si>
  <si>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</si>
  <si>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</si>
  <si>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</si>
  <si>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</si>
  <si>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</si>
  <si>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</si>
  <si>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</si>
  <si>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</si>
  <si>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</si>
  <si>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</si>
  <si>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</si>
  <si>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</si>
  <si>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</si>
  <si>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</si>
  <si>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</si>
  <si>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</si>
  <si>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</si>
  <si>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</si>
  <si>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</si>
  <si>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</si>
  <si>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</si>
  <si>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</si>
  <si>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</si>
  <si>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</si>
  <si>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</si>
  <si>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</si>
  <si>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</si>
  <si>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</si>
  <si>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</si>
  <si>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</si>
  <si>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</si>
  <si>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</si>
  <si>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</si>
  <si>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</si>
  <si>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</si>
  <si>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</si>
  <si>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</si>
  <si>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</si>
  <si>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</si>
  <si>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</si>
  <si>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</si>
  <si>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</si>
  <si>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</si>
  <si>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</si>
  <si>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</si>
  <si>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</si>
  <si>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</si>
  <si>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</si>
  <si>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</si>
  <si>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</si>
  <si>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</si>
  <si>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</si>
  <si>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</si>
  <si>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</si>
  <si>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</si>
  <si>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</si>
  <si>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</si>
  <si>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</si>
  <si>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</si>
  <si>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</si>
  <si>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</si>
  <si>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</si>
  <si>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</si>
  <si>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</si>
  <si>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</si>
  <si>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</si>
  <si>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</si>
  <si>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</si>
  <si>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</si>
  <si>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</si>
  <si>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</si>
  <si>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</si>
  <si>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</si>
  <si>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</si>
  <si>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</si>
  <si>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</si>
  <si>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</si>
  <si>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</si>
  <si>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</si>
  <si>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</si>
  <si>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</si>
  <si>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</si>
  <si>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</si>
  <si>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</si>
  <si>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</si>
  <si>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</si>
  <si>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</si>
  <si>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</si>
  <si>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</si>
  <si>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43000</t>
  </si>
  <si>
    <t>水洗化人口等（令和3年度実績）</t>
    <phoneticPr fontId="3"/>
  </si>
  <si>
    <t>し尿処理の状況（令和3年度実績）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</si>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</sst>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11</v>
      </c>
      <c r="B7" s="127" t="s">
        <v>257</v>
      </c>
      <c r="C7" s="107" t="s">
        <v>199</v>
      </c>
      <c r="D7" s="108">
        <f>+SUM(E7,+I7)</f>
        <v>1747473</v>
      </c>
      <c r="E7" s="108">
        <f>+SUM(G7+H7)</f>
        <v>136231</v>
      </c>
      <c r="F7" s="109">
        <f>IF(D7&gt;0,E7/D7*100,"-")</f>
        <v>7.7958858305679115</v>
      </c>
      <c r="G7" s="108">
        <f>SUM(G$8:G$207)</f>
        <v>135217</v>
      </c>
      <c r="H7" s="108">
        <f>SUM(H$8:H$207)</f>
        <v>1014</v>
      </c>
      <c r="I7" s="108">
        <f>+SUM(K7,+M7,O7+P7)</f>
        <v>1611242</v>
      </c>
      <c r="J7" s="109">
        <f>IF(D7&gt;0,I7/D7*100,"-")</f>
        <v>92.204114169432088</v>
      </c>
      <c r="K7" s="108">
        <f>SUM(K$8:K$207)</f>
        <v>1157910</v>
      </c>
      <c r="L7" s="109">
        <f>IF(D7&gt;0,K7/D7*100,"-")</f>
        <v>66.261967996072045</v>
      </c>
      <c r="M7" s="108">
        <f>SUM(M$8:M$207)</f>
        <v>388</v>
      </c>
      <c r="N7" s="109">
        <f>IF(D7&gt;0,M7/D7*100,"-")</f>
        <v>2.2203490411582896E-2</v>
      </c>
      <c r="O7" s="106">
        <f>SUM(O$8:O$207)</f>
        <v>49364</v>
      </c>
      <c r="P7" s="108">
        <f>SUM(Q7:S7)</f>
        <v>403580</v>
      </c>
      <c r="Q7" s="108">
        <f>SUM(Q$8:Q$207)</f>
        <v>108211</v>
      </c>
      <c r="R7" s="108">
        <f>SUM(R$8:R$207)</f>
        <v>267264</v>
      </c>
      <c r="S7" s="108">
        <f>SUM(S$8:S$207)</f>
        <v>28105</v>
      </c>
      <c r="T7" s="109">
        <f>IF(D7&gt;0,P7/D7*100,"-")</f>
        <v>23.095063557491301</v>
      </c>
      <c r="U7" s="108">
        <f>SUM(U$8:U$207)</f>
        <v>16734</v>
      </c>
      <c r="V7" s="110">
        <f t="shared" ref="V7:AC7" si="0">COUNTIF(V$8:V$207,"○")</f>
        <v>35</v>
      </c>
      <c r="W7" s="110">
        <f t="shared" si="0"/>
        <v>1</v>
      </c>
      <c r="X7" s="110">
        <f t="shared" si="0"/>
        <v>0</v>
      </c>
      <c r="Y7" s="110">
        <f t="shared" si="0"/>
        <v>9</v>
      </c>
      <c r="Z7" s="110">
        <f t="shared" si="0"/>
        <v>25</v>
      </c>
      <c r="AA7" s="110">
        <f t="shared" si="0"/>
        <v>9</v>
      </c>
      <c r="AB7" s="110">
        <f t="shared" si="0"/>
        <v>0</v>
      </c>
      <c r="AC7" s="110">
        <f t="shared" si="0"/>
        <v>11</v>
      </c>
      <c r="AD7" s="205"/>
      <c r="AE7" s="205"/>
    </row>
    <row r="8" spans="1:31" s="103" customFormat="1" ht="13.5" customHeight="1">
      <c r="A8" s="99" t="s">
        <v>11</v>
      </c>
      <c r="B8" s="100" t="s">
        <v>260</v>
      </c>
      <c r="C8" s="99" t="s">
        <v>261</v>
      </c>
      <c r="D8" s="101">
        <f>+SUM(E8,+I8)</f>
        <v>731833</v>
      </c>
      <c r="E8" s="101">
        <f>+SUM(G8+H8)</f>
        <v>13568</v>
      </c>
      <c r="F8" s="125">
        <f>IF(D8&gt;0,E8/D8*100,"-")</f>
        <v>1.8539748822477258</v>
      </c>
      <c r="G8" s="101">
        <v>13508</v>
      </c>
      <c r="H8" s="101">
        <v>60</v>
      </c>
      <c r="I8" s="101">
        <f>+SUM(K8,+M8,O8+P8)</f>
        <v>718265</v>
      </c>
      <c r="J8" s="102">
        <f>IF(D8&gt;0,I8/D8*100,"-")</f>
        <v>98.146025117752274</v>
      </c>
      <c r="K8" s="101">
        <v>645107</v>
      </c>
      <c r="L8" s="102">
        <f>IF(D8&gt;0,K8/D8*100,"-")</f>
        <v>88.149482190609064</v>
      </c>
      <c r="M8" s="101">
        <v>0</v>
      </c>
      <c r="N8" s="102">
        <f>IF(D8&gt;0,M8/D8*100,"-")</f>
        <v>0</v>
      </c>
      <c r="O8" s="123">
        <v>3022</v>
      </c>
      <c r="P8" s="101">
        <f>SUM(Q8:S8)</f>
        <v>70136</v>
      </c>
      <c r="Q8" s="101">
        <v>22435</v>
      </c>
      <c r="R8" s="101">
        <v>47641</v>
      </c>
      <c r="S8" s="101">
        <v>60</v>
      </c>
      <c r="T8" s="102">
        <f>IF(D8&gt;0,P8/D8*100,"-")</f>
        <v>9.5836071890718237</v>
      </c>
      <c r="U8" s="101">
        <v>6129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11</v>
      </c>
      <c r="B9" s="100" t="s">
        <v>264</v>
      </c>
      <c r="C9" s="99" t="s">
        <v>265</v>
      </c>
      <c r="D9" s="101">
        <f>+SUM(E9,+I9)</f>
        <v>124286</v>
      </c>
      <c r="E9" s="101">
        <f>+SUM(G9+H9)</f>
        <v>17728</v>
      </c>
      <c r="F9" s="125">
        <f>IF(D9&gt;0,E9/D9*100,"-")</f>
        <v>14.263875255459183</v>
      </c>
      <c r="G9" s="101">
        <v>17728</v>
      </c>
      <c r="H9" s="101">
        <v>0</v>
      </c>
      <c r="I9" s="101">
        <f>+SUM(K9,+M9,O9+P9)</f>
        <v>106558</v>
      </c>
      <c r="J9" s="102">
        <f>IF(D9&gt;0,I9/D9*100,"-")</f>
        <v>85.736124744540817</v>
      </c>
      <c r="K9" s="101">
        <v>52789</v>
      </c>
      <c r="L9" s="102">
        <f>IF(D9&gt;0,K9/D9*100,"-")</f>
        <v>42.473810405033554</v>
      </c>
      <c r="M9" s="101">
        <v>0</v>
      </c>
      <c r="N9" s="102">
        <f>IF(D9&gt;0,M9/D9*100,"-")</f>
        <v>0</v>
      </c>
      <c r="O9" s="123">
        <v>1490</v>
      </c>
      <c r="P9" s="101">
        <f>SUM(Q9:S9)</f>
        <v>52279</v>
      </c>
      <c r="Q9" s="101">
        <v>21630</v>
      </c>
      <c r="R9" s="101">
        <v>30649</v>
      </c>
      <c r="S9" s="101">
        <v>0</v>
      </c>
      <c r="T9" s="102">
        <f>IF(D9&gt;0,P9/D9*100,"-")</f>
        <v>42.063466520766617</v>
      </c>
      <c r="U9" s="101">
        <v>2517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11</v>
      </c>
      <c r="B10" s="100" t="s">
        <v>266</v>
      </c>
      <c r="C10" s="99" t="s">
        <v>267</v>
      </c>
      <c r="D10" s="101">
        <f>+SUM(E10,+I10)</f>
        <v>31194</v>
      </c>
      <c r="E10" s="101">
        <f>+SUM(G10+H10)</f>
        <v>3829</v>
      </c>
      <c r="F10" s="125">
        <f>IF(D10&gt;0,E10/D10*100,"-")</f>
        <v>12.274796435211901</v>
      </c>
      <c r="G10" s="101">
        <v>3829</v>
      </c>
      <c r="H10" s="101">
        <v>0</v>
      </c>
      <c r="I10" s="101">
        <f>+SUM(K10,+M10,O10+P10)</f>
        <v>27365</v>
      </c>
      <c r="J10" s="102">
        <f>IF(D10&gt;0,I10/D10*100,"-")</f>
        <v>87.725203564788103</v>
      </c>
      <c r="K10" s="101">
        <v>21600</v>
      </c>
      <c r="L10" s="102">
        <f>IF(D10&gt;0,K10/D10*100,"-")</f>
        <v>69.24408540103866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5765</v>
      </c>
      <c r="Q10" s="101">
        <v>2413</v>
      </c>
      <c r="R10" s="101">
        <v>3352</v>
      </c>
      <c r="S10" s="101">
        <v>0</v>
      </c>
      <c r="T10" s="102">
        <f>IF(D10&gt;0,P10/D10*100,"-")</f>
        <v>18.481118163749439</v>
      </c>
      <c r="U10" s="101">
        <v>244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11</v>
      </c>
      <c r="B11" s="100" t="s">
        <v>268</v>
      </c>
      <c r="C11" s="99" t="s">
        <v>269</v>
      </c>
      <c r="D11" s="101">
        <f>+SUM(E11,+I11)</f>
        <v>51089</v>
      </c>
      <c r="E11" s="101">
        <f>+SUM(G11+H11)</f>
        <v>11953</v>
      </c>
      <c r="F11" s="125">
        <f>IF(D11&gt;0,E11/D11*100,"-")</f>
        <v>23.396425845093855</v>
      </c>
      <c r="G11" s="101">
        <v>11953</v>
      </c>
      <c r="H11" s="101">
        <v>0</v>
      </c>
      <c r="I11" s="101">
        <f>+SUM(K11,+M11,O11+P11)</f>
        <v>39136</v>
      </c>
      <c r="J11" s="102">
        <f>IF(D11&gt;0,I11/D11*100,"-")</f>
        <v>76.603574154906141</v>
      </c>
      <c r="K11" s="101">
        <v>32424</v>
      </c>
      <c r="L11" s="102">
        <f>IF(D11&gt;0,K11/D11*100,"-")</f>
        <v>63.465716690481322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6712</v>
      </c>
      <c r="Q11" s="101">
        <v>1240</v>
      </c>
      <c r="R11" s="101">
        <v>4092</v>
      </c>
      <c r="S11" s="101">
        <v>1380</v>
      </c>
      <c r="T11" s="102">
        <f>IF(D11&gt;0,P11/D11*100,"-")</f>
        <v>13.137857464424826</v>
      </c>
      <c r="U11" s="101">
        <v>371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11</v>
      </c>
      <c r="B12" s="100" t="s">
        <v>270</v>
      </c>
      <c r="C12" s="99" t="s">
        <v>271</v>
      </c>
      <c r="D12" s="101">
        <f>+SUM(E12,+I12)</f>
        <v>23330</v>
      </c>
      <c r="E12" s="101">
        <f>+SUM(G12+H12)</f>
        <v>4226</v>
      </c>
      <c r="F12" s="125">
        <f>IF(D12&gt;0,E12/D12*100,"-")</f>
        <v>18.114016288041149</v>
      </c>
      <c r="G12" s="101">
        <v>4226</v>
      </c>
      <c r="H12" s="101">
        <v>0</v>
      </c>
      <c r="I12" s="101">
        <f>+SUM(K12,+M12,O12+P12)</f>
        <v>19104</v>
      </c>
      <c r="J12" s="102">
        <f>IF(D12&gt;0,I12/D12*100,"-")</f>
        <v>81.885983711958858</v>
      </c>
      <c r="K12" s="101">
        <v>11688</v>
      </c>
      <c r="L12" s="102">
        <f>IF(D12&gt;0,K12/D12*100,"-")</f>
        <v>50.098585512216033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7416</v>
      </c>
      <c r="Q12" s="101">
        <v>1465</v>
      </c>
      <c r="R12" s="101">
        <v>5951</v>
      </c>
      <c r="S12" s="101">
        <v>0</v>
      </c>
      <c r="T12" s="102">
        <f>IF(D12&gt;0,P12/D12*100,"-")</f>
        <v>31.787398199742821</v>
      </c>
      <c r="U12" s="101">
        <v>69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11</v>
      </c>
      <c r="B13" s="100" t="s">
        <v>272</v>
      </c>
      <c r="C13" s="99" t="s">
        <v>273</v>
      </c>
      <c r="D13" s="101">
        <f>+SUM(E13,+I13)</f>
        <v>64303</v>
      </c>
      <c r="E13" s="101">
        <f>+SUM(G13+H13)</f>
        <v>5142</v>
      </c>
      <c r="F13" s="125">
        <f>IF(D13&gt;0,E13/D13*100,"-")</f>
        <v>7.9965164922320895</v>
      </c>
      <c r="G13" s="101">
        <v>5027</v>
      </c>
      <c r="H13" s="101">
        <v>115</v>
      </c>
      <c r="I13" s="101">
        <f>+SUM(K13,+M13,O13+P13)</f>
        <v>59161</v>
      </c>
      <c r="J13" s="102">
        <f>IF(D13&gt;0,I13/D13*100,"-")</f>
        <v>92.003483507767911</v>
      </c>
      <c r="K13" s="101">
        <v>31725</v>
      </c>
      <c r="L13" s="102">
        <f>IF(D13&gt;0,K13/D13*100,"-")</f>
        <v>49.336733900440102</v>
      </c>
      <c r="M13" s="101">
        <v>0</v>
      </c>
      <c r="N13" s="102">
        <f>IF(D13&gt;0,M13/D13*100,"-")</f>
        <v>0</v>
      </c>
      <c r="O13" s="123">
        <v>4788</v>
      </c>
      <c r="P13" s="101">
        <f>SUM(Q13:S13)</f>
        <v>22648</v>
      </c>
      <c r="Q13" s="101">
        <v>5714</v>
      </c>
      <c r="R13" s="101">
        <v>16934</v>
      </c>
      <c r="S13" s="101">
        <v>0</v>
      </c>
      <c r="T13" s="102">
        <f>IF(D13&gt;0,P13/D13*100,"-")</f>
        <v>35.22075175341741</v>
      </c>
      <c r="U13" s="101">
        <v>885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11</v>
      </c>
      <c r="B14" s="100" t="s">
        <v>274</v>
      </c>
      <c r="C14" s="99" t="s">
        <v>275</v>
      </c>
      <c r="D14" s="101">
        <f>+SUM(E14,+I14)</f>
        <v>50216</v>
      </c>
      <c r="E14" s="101">
        <f>+SUM(G14+H14)</f>
        <v>6276</v>
      </c>
      <c r="F14" s="125">
        <f>IF(D14&gt;0,E14/D14*100,"-")</f>
        <v>12.49800860283575</v>
      </c>
      <c r="G14" s="101">
        <v>6263</v>
      </c>
      <c r="H14" s="101">
        <v>13</v>
      </c>
      <c r="I14" s="101">
        <f>+SUM(K14,+M14,O14+P14)</f>
        <v>43940</v>
      </c>
      <c r="J14" s="102">
        <f>IF(D14&gt;0,I14/D14*100,"-")</f>
        <v>87.501991397164247</v>
      </c>
      <c r="K14" s="101">
        <v>22077</v>
      </c>
      <c r="L14" s="102">
        <f>IF(D14&gt;0,K14/D14*100,"-")</f>
        <v>43.964075195156923</v>
      </c>
      <c r="M14" s="101">
        <v>0</v>
      </c>
      <c r="N14" s="102">
        <f>IF(D14&gt;0,M14/D14*100,"-")</f>
        <v>0</v>
      </c>
      <c r="O14" s="123">
        <v>9850</v>
      </c>
      <c r="P14" s="101">
        <f>SUM(Q14:S14)</f>
        <v>12013</v>
      </c>
      <c r="Q14" s="101">
        <v>5378</v>
      </c>
      <c r="R14" s="101">
        <v>6635</v>
      </c>
      <c r="S14" s="101">
        <v>0</v>
      </c>
      <c r="T14" s="102">
        <f>IF(D14&gt;0,P14/D14*100,"-")</f>
        <v>23.922654134140515</v>
      </c>
      <c r="U14" s="101">
        <v>385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11</v>
      </c>
      <c r="B15" s="100" t="s">
        <v>276</v>
      </c>
      <c r="C15" s="99" t="s">
        <v>277</v>
      </c>
      <c r="D15" s="101">
        <f>+SUM(E15,+I15)</f>
        <v>47589</v>
      </c>
      <c r="E15" s="101">
        <f>+SUM(G15+H15)</f>
        <v>4376</v>
      </c>
      <c r="F15" s="125">
        <f>IF(D15&gt;0,E15/D15*100,"-")</f>
        <v>9.1954022988505741</v>
      </c>
      <c r="G15" s="101">
        <v>3985</v>
      </c>
      <c r="H15" s="101">
        <v>391</v>
      </c>
      <c r="I15" s="101">
        <f>+SUM(K15,+M15,O15+P15)</f>
        <v>43213</v>
      </c>
      <c r="J15" s="102">
        <f>IF(D15&gt;0,I15/D15*100,"-")</f>
        <v>90.804597701149419</v>
      </c>
      <c r="K15" s="101">
        <v>26987</v>
      </c>
      <c r="L15" s="102">
        <f>IF(D15&gt;0,K15/D15*100,"-")</f>
        <v>56.708483052806322</v>
      </c>
      <c r="M15" s="101">
        <v>0</v>
      </c>
      <c r="N15" s="102">
        <f>IF(D15&gt;0,M15/D15*100,"-")</f>
        <v>0</v>
      </c>
      <c r="O15" s="123">
        <v>5454</v>
      </c>
      <c r="P15" s="101">
        <f>SUM(Q15:S15)</f>
        <v>10772</v>
      </c>
      <c r="Q15" s="101">
        <v>3142</v>
      </c>
      <c r="R15" s="101">
        <v>7630</v>
      </c>
      <c r="S15" s="101">
        <v>0</v>
      </c>
      <c r="T15" s="102">
        <f>IF(D15&gt;0,P15/D15*100,"-")</f>
        <v>22.635482989766544</v>
      </c>
      <c r="U15" s="101">
        <v>656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11</v>
      </c>
      <c r="B16" s="100" t="s">
        <v>278</v>
      </c>
      <c r="C16" s="99" t="s">
        <v>279</v>
      </c>
      <c r="D16" s="101">
        <f>+SUM(E16,+I16)</f>
        <v>36659</v>
      </c>
      <c r="E16" s="101">
        <f>+SUM(G16+H16)</f>
        <v>3604</v>
      </c>
      <c r="F16" s="125">
        <f>IF(D16&gt;0,E16/D16*100,"-")</f>
        <v>9.8311465124526052</v>
      </c>
      <c r="G16" s="101">
        <v>3604</v>
      </c>
      <c r="H16" s="101">
        <v>0</v>
      </c>
      <c r="I16" s="101">
        <f>+SUM(K16,+M16,O16+P16)</f>
        <v>33055</v>
      </c>
      <c r="J16" s="102">
        <f>IF(D16&gt;0,I16/D16*100,"-")</f>
        <v>90.168853487547395</v>
      </c>
      <c r="K16" s="101">
        <v>26808</v>
      </c>
      <c r="L16" s="102">
        <f>IF(D16&gt;0,K16/D16*100,"-")</f>
        <v>73.128017676423255</v>
      </c>
      <c r="M16" s="101">
        <v>0</v>
      </c>
      <c r="N16" s="102">
        <f>IF(D16&gt;0,M16/D16*100,"-")</f>
        <v>0</v>
      </c>
      <c r="O16" s="123">
        <v>280</v>
      </c>
      <c r="P16" s="101">
        <f>SUM(Q16:S16)</f>
        <v>5967</v>
      </c>
      <c r="Q16" s="101">
        <v>2566</v>
      </c>
      <c r="R16" s="101">
        <v>3401</v>
      </c>
      <c r="S16" s="101">
        <v>0</v>
      </c>
      <c r="T16" s="102">
        <f>IF(D16&gt;0,P16/D16*100,"-")</f>
        <v>16.277039744673885</v>
      </c>
      <c r="U16" s="101">
        <v>274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11</v>
      </c>
      <c r="B17" s="100" t="s">
        <v>280</v>
      </c>
      <c r="C17" s="99" t="s">
        <v>281</v>
      </c>
      <c r="D17" s="101">
        <f>+SUM(E17,+I17)</f>
        <v>25370</v>
      </c>
      <c r="E17" s="101">
        <f>+SUM(G17+H17)</f>
        <v>4533</v>
      </c>
      <c r="F17" s="125">
        <f>IF(D17&gt;0,E17/D17*100,"-")</f>
        <v>17.867560110366576</v>
      </c>
      <c r="G17" s="101">
        <v>4529</v>
      </c>
      <c r="H17" s="101">
        <v>4</v>
      </c>
      <c r="I17" s="101">
        <f>+SUM(K17,+M17,O17+P17)</f>
        <v>20837</v>
      </c>
      <c r="J17" s="102">
        <f>IF(D17&gt;0,I17/D17*100,"-")</f>
        <v>82.132439889633417</v>
      </c>
      <c r="K17" s="101">
        <v>4170</v>
      </c>
      <c r="L17" s="102">
        <f>IF(D17&gt;0,K17/D17*100,"-")</f>
        <v>16.436736302719748</v>
      </c>
      <c r="M17" s="101">
        <v>388</v>
      </c>
      <c r="N17" s="102">
        <f>IF(D17&gt;0,M17/D17*100,"-")</f>
        <v>1.5293653921955066</v>
      </c>
      <c r="O17" s="123">
        <v>0</v>
      </c>
      <c r="P17" s="101">
        <f>SUM(Q17:S17)</f>
        <v>16279</v>
      </c>
      <c r="Q17" s="101">
        <v>5996</v>
      </c>
      <c r="R17" s="101">
        <v>10283</v>
      </c>
      <c r="S17" s="101">
        <v>0</v>
      </c>
      <c r="T17" s="102">
        <f>IF(D17&gt;0,P17/D17*100,"-")</f>
        <v>64.166338194718179</v>
      </c>
      <c r="U17" s="101">
        <v>104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11</v>
      </c>
      <c r="B18" s="100" t="s">
        <v>282</v>
      </c>
      <c r="C18" s="99" t="s">
        <v>283</v>
      </c>
      <c r="D18" s="101">
        <f>+SUM(E18,+I18)</f>
        <v>58085</v>
      </c>
      <c r="E18" s="101">
        <f>+SUM(G18+H18)</f>
        <v>1801</v>
      </c>
      <c r="F18" s="125">
        <f>IF(D18&gt;0,E18/D18*100,"-")</f>
        <v>3.1006283894292848</v>
      </c>
      <c r="G18" s="101">
        <v>1801</v>
      </c>
      <c r="H18" s="101">
        <v>0</v>
      </c>
      <c r="I18" s="101">
        <f>+SUM(K18,+M18,O18+P18)</f>
        <v>56284</v>
      </c>
      <c r="J18" s="102">
        <f>IF(D18&gt;0,I18/D18*100,"-")</f>
        <v>96.899371610570711</v>
      </c>
      <c r="K18" s="101">
        <v>25187</v>
      </c>
      <c r="L18" s="102">
        <f>IF(D18&gt;0,K18/D18*100,"-")</f>
        <v>43.362313850391665</v>
      </c>
      <c r="M18" s="101">
        <v>0</v>
      </c>
      <c r="N18" s="102">
        <f>IF(D18&gt;0,M18/D18*100,"-")</f>
        <v>0</v>
      </c>
      <c r="O18" s="123">
        <v>3989</v>
      </c>
      <c r="P18" s="101">
        <f>SUM(Q18:S18)</f>
        <v>27108</v>
      </c>
      <c r="Q18" s="101">
        <v>0</v>
      </c>
      <c r="R18" s="101">
        <v>15452</v>
      </c>
      <c r="S18" s="101">
        <v>11656</v>
      </c>
      <c r="T18" s="102">
        <f>IF(D18&gt;0,P18/D18*100,"-")</f>
        <v>46.669536024791256</v>
      </c>
      <c r="U18" s="101">
        <v>572</v>
      </c>
      <c r="V18" s="99" t="s">
        <v>263</v>
      </c>
      <c r="W18" s="99"/>
      <c r="X18" s="99"/>
      <c r="Y18" s="99"/>
      <c r="Z18" s="99"/>
      <c r="AA18" s="99" t="s">
        <v>263</v>
      </c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11</v>
      </c>
      <c r="B19" s="100" t="s">
        <v>284</v>
      </c>
      <c r="C19" s="99" t="s">
        <v>285</v>
      </c>
      <c r="D19" s="101">
        <f>+SUM(E19,+I19)</f>
        <v>25385</v>
      </c>
      <c r="E19" s="101">
        <f>+SUM(G19+H19)</f>
        <v>4159</v>
      </c>
      <c r="F19" s="125">
        <f>IF(D19&gt;0,E19/D19*100,"-")</f>
        <v>16.383691156194601</v>
      </c>
      <c r="G19" s="101">
        <v>4159</v>
      </c>
      <c r="H19" s="101">
        <v>0</v>
      </c>
      <c r="I19" s="101">
        <f>+SUM(K19,+M19,O19+P19)</f>
        <v>21226</v>
      </c>
      <c r="J19" s="102">
        <f>IF(D19&gt;0,I19/D19*100,"-")</f>
        <v>83.616308843805399</v>
      </c>
      <c r="K19" s="101">
        <v>5119</v>
      </c>
      <c r="L19" s="102">
        <f>IF(D19&gt;0,K19/D19*100,"-")</f>
        <v>20.165452038605476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16107</v>
      </c>
      <c r="Q19" s="101">
        <v>5425</v>
      </c>
      <c r="R19" s="101">
        <v>10682</v>
      </c>
      <c r="S19" s="101">
        <v>0</v>
      </c>
      <c r="T19" s="102">
        <f>IF(D19&gt;0,P19/D19*100,"-")</f>
        <v>63.450856805199919</v>
      </c>
      <c r="U19" s="101">
        <v>497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11</v>
      </c>
      <c r="B20" s="100" t="s">
        <v>286</v>
      </c>
      <c r="C20" s="99" t="s">
        <v>287</v>
      </c>
      <c r="D20" s="101">
        <f>+SUM(E20,+I20)</f>
        <v>76959</v>
      </c>
      <c r="E20" s="101">
        <f>+SUM(G20+H20)</f>
        <v>16732</v>
      </c>
      <c r="F20" s="125">
        <f>IF(D20&gt;0,E20/D20*100,"-")</f>
        <v>21.741446744370378</v>
      </c>
      <c r="G20" s="101">
        <v>16732</v>
      </c>
      <c r="H20" s="101">
        <v>0</v>
      </c>
      <c r="I20" s="101">
        <f>+SUM(K20,+M20,O20+P20)</f>
        <v>60227</v>
      </c>
      <c r="J20" s="102">
        <f>IF(D20&gt;0,I20/D20*100,"-")</f>
        <v>78.258553255629622</v>
      </c>
      <c r="K20" s="101">
        <v>25731</v>
      </c>
      <c r="L20" s="102">
        <f>IF(D20&gt;0,K20/D20*100,"-")</f>
        <v>33.434686001637239</v>
      </c>
      <c r="M20" s="101">
        <v>0</v>
      </c>
      <c r="N20" s="102">
        <f>IF(D20&gt;0,M20/D20*100,"-")</f>
        <v>0</v>
      </c>
      <c r="O20" s="123">
        <v>4727</v>
      </c>
      <c r="P20" s="101">
        <f>SUM(Q20:S20)</f>
        <v>29769</v>
      </c>
      <c r="Q20" s="101">
        <v>9310</v>
      </c>
      <c r="R20" s="101">
        <v>20459</v>
      </c>
      <c r="S20" s="101">
        <v>0</v>
      </c>
      <c r="T20" s="102">
        <f>IF(D20&gt;0,P20/D20*100,"-")</f>
        <v>38.681635676139244</v>
      </c>
      <c r="U20" s="101">
        <v>310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11</v>
      </c>
      <c r="B21" s="100" t="s">
        <v>288</v>
      </c>
      <c r="C21" s="99" t="s">
        <v>289</v>
      </c>
      <c r="D21" s="101">
        <f>+SUM(E21,+I21)</f>
        <v>63527</v>
      </c>
      <c r="E21" s="101">
        <f>+SUM(G21+H21)</f>
        <v>75</v>
      </c>
      <c r="F21" s="125">
        <f>IF(D21&gt;0,E21/D21*100,"-")</f>
        <v>0.11806003746438522</v>
      </c>
      <c r="G21" s="101">
        <v>75</v>
      </c>
      <c r="H21" s="101">
        <v>0</v>
      </c>
      <c r="I21" s="101">
        <f>+SUM(K21,+M21,O21+P21)</f>
        <v>63452</v>
      </c>
      <c r="J21" s="102">
        <f>IF(D21&gt;0,I21/D21*100,"-")</f>
        <v>99.881939962535611</v>
      </c>
      <c r="K21" s="101">
        <v>61040</v>
      </c>
      <c r="L21" s="102">
        <f>IF(D21&gt;0,K21/D21*100,"-")</f>
        <v>96.085129157680981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2412</v>
      </c>
      <c r="Q21" s="101">
        <v>291</v>
      </c>
      <c r="R21" s="101">
        <v>232</v>
      </c>
      <c r="S21" s="101">
        <v>1889</v>
      </c>
      <c r="T21" s="102">
        <f>IF(D21&gt;0,P21/D21*100,"-")</f>
        <v>3.7968108048546285</v>
      </c>
      <c r="U21" s="101">
        <v>310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11</v>
      </c>
      <c r="B22" s="100" t="s">
        <v>290</v>
      </c>
      <c r="C22" s="99" t="s">
        <v>291</v>
      </c>
      <c r="D22" s="101">
        <f>+SUM(E22,+I22)</f>
        <v>9462</v>
      </c>
      <c r="E22" s="101">
        <f>+SUM(G22+H22)</f>
        <v>2660</v>
      </c>
      <c r="F22" s="125">
        <f>IF(D22&gt;0,E22/D22*100,"-")</f>
        <v>28.112449799196789</v>
      </c>
      <c r="G22" s="101">
        <v>2660</v>
      </c>
      <c r="H22" s="101">
        <v>0</v>
      </c>
      <c r="I22" s="101">
        <f>+SUM(K22,+M22,O22+P22)</f>
        <v>6802</v>
      </c>
      <c r="J22" s="102">
        <f>IF(D22&gt;0,I22/D22*100,"-")</f>
        <v>71.887550200803204</v>
      </c>
      <c r="K22" s="101">
        <v>0</v>
      </c>
      <c r="L22" s="102">
        <f>IF(D22&gt;0,K22/D22*100,"-")</f>
        <v>0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6802</v>
      </c>
      <c r="Q22" s="101">
        <v>1290</v>
      </c>
      <c r="R22" s="101">
        <v>5512</v>
      </c>
      <c r="S22" s="101">
        <v>0</v>
      </c>
      <c r="T22" s="102">
        <f>IF(D22&gt;0,P22/D22*100,"-")</f>
        <v>71.887550200803204</v>
      </c>
      <c r="U22" s="101">
        <v>68</v>
      </c>
      <c r="V22" s="99"/>
      <c r="W22" s="99" t="s">
        <v>263</v>
      </c>
      <c r="X22" s="99"/>
      <c r="Y22" s="99"/>
      <c r="Z22" s="99"/>
      <c r="AA22" s="99" t="s">
        <v>263</v>
      </c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11</v>
      </c>
      <c r="B23" s="100" t="s">
        <v>292</v>
      </c>
      <c r="C23" s="99" t="s">
        <v>293</v>
      </c>
      <c r="D23" s="101">
        <f>+SUM(E23,+I23)</f>
        <v>5224</v>
      </c>
      <c r="E23" s="101">
        <f>+SUM(G23+H23)</f>
        <v>185</v>
      </c>
      <c r="F23" s="125">
        <f>IF(D23&gt;0,E23/D23*100,"-")</f>
        <v>3.5413476263399697</v>
      </c>
      <c r="G23" s="101">
        <v>160</v>
      </c>
      <c r="H23" s="101">
        <v>25</v>
      </c>
      <c r="I23" s="101">
        <f>+SUM(K23,+M23,O23+P23)</f>
        <v>5039</v>
      </c>
      <c r="J23" s="102">
        <f>IF(D23&gt;0,I23/D23*100,"-")</f>
        <v>96.45865237366003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5039</v>
      </c>
      <c r="Q23" s="101">
        <v>1614</v>
      </c>
      <c r="R23" s="101">
        <v>3425</v>
      </c>
      <c r="S23" s="101">
        <v>0</v>
      </c>
      <c r="T23" s="102">
        <f>IF(D23&gt;0,P23/D23*100,"-")</f>
        <v>96.45865237366003</v>
      </c>
      <c r="U23" s="101">
        <v>27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11</v>
      </c>
      <c r="B24" s="100" t="s">
        <v>294</v>
      </c>
      <c r="C24" s="99" t="s">
        <v>295</v>
      </c>
      <c r="D24" s="101">
        <f>+SUM(E24,+I24)</f>
        <v>9201</v>
      </c>
      <c r="E24" s="101">
        <f>+SUM(G24+H24)</f>
        <v>3906</v>
      </c>
      <c r="F24" s="125">
        <f>IF(D24&gt;0,E24/D24*100,"-")</f>
        <v>42.451907401369418</v>
      </c>
      <c r="G24" s="101">
        <v>3859</v>
      </c>
      <c r="H24" s="101">
        <v>47</v>
      </c>
      <c r="I24" s="101">
        <f>+SUM(K24,+M24,O24+P24)</f>
        <v>5295</v>
      </c>
      <c r="J24" s="102">
        <f>IF(D24&gt;0,I24/D24*100,"-")</f>
        <v>57.548092598630582</v>
      </c>
      <c r="K24" s="101">
        <v>1557</v>
      </c>
      <c r="L24" s="102">
        <f>IF(D24&gt;0,K24/D24*100,"-")</f>
        <v>16.922073687642648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3738</v>
      </c>
      <c r="Q24" s="101">
        <v>424</v>
      </c>
      <c r="R24" s="101">
        <v>3314</v>
      </c>
      <c r="S24" s="101">
        <v>0</v>
      </c>
      <c r="T24" s="102">
        <f>IF(D24&gt;0,P24/D24*100,"-")</f>
        <v>40.626018910987938</v>
      </c>
      <c r="U24" s="101">
        <v>157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11</v>
      </c>
      <c r="B25" s="100" t="s">
        <v>296</v>
      </c>
      <c r="C25" s="99" t="s">
        <v>297</v>
      </c>
      <c r="D25" s="101">
        <f>+SUM(E25,+I25)</f>
        <v>15141</v>
      </c>
      <c r="E25" s="101">
        <f>+SUM(G25+H25)</f>
        <v>1182</v>
      </c>
      <c r="F25" s="125">
        <f>IF(D25&gt;0,E25/D25*100,"-")</f>
        <v>7.8066177927481677</v>
      </c>
      <c r="G25" s="101">
        <v>1176</v>
      </c>
      <c r="H25" s="101">
        <v>6</v>
      </c>
      <c r="I25" s="101">
        <f>+SUM(K25,+M25,O25+P25)</f>
        <v>13959</v>
      </c>
      <c r="J25" s="102">
        <f>IF(D25&gt;0,I25/D25*100,"-")</f>
        <v>92.19338220725183</v>
      </c>
      <c r="K25" s="101">
        <v>13574</v>
      </c>
      <c r="L25" s="102">
        <f>IF(D25&gt;0,K25/D25*100,"-")</f>
        <v>89.650617528564823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385</v>
      </c>
      <c r="Q25" s="101">
        <v>196</v>
      </c>
      <c r="R25" s="101">
        <v>189</v>
      </c>
      <c r="S25" s="101">
        <v>0</v>
      </c>
      <c r="T25" s="102">
        <f>IF(D25&gt;0,P25/D25*100,"-")</f>
        <v>2.5427646786870088</v>
      </c>
      <c r="U25" s="101">
        <v>517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11</v>
      </c>
      <c r="B26" s="100" t="s">
        <v>298</v>
      </c>
      <c r="C26" s="99" t="s">
        <v>299</v>
      </c>
      <c r="D26" s="101">
        <f>+SUM(E26,+I26)</f>
        <v>9582</v>
      </c>
      <c r="E26" s="101">
        <f>+SUM(G26+H26)</f>
        <v>745</v>
      </c>
      <c r="F26" s="125">
        <f>IF(D26&gt;0,E26/D26*100,"-")</f>
        <v>7.7749947818826968</v>
      </c>
      <c r="G26" s="101">
        <v>722</v>
      </c>
      <c r="H26" s="101">
        <v>23</v>
      </c>
      <c r="I26" s="101">
        <f>+SUM(K26,+M26,O26+P26)</f>
        <v>8837</v>
      </c>
      <c r="J26" s="102">
        <f>IF(D26&gt;0,I26/D26*100,"-")</f>
        <v>92.225005218117303</v>
      </c>
      <c r="K26" s="101">
        <v>1195</v>
      </c>
      <c r="L26" s="102">
        <f>IF(D26&gt;0,K26/D26*100,"-")</f>
        <v>12.471300354831977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7642</v>
      </c>
      <c r="Q26" s="101">
        <v>501</v>
      </c>
      <c r="R26" s="101">
        <v>7141</v>
      </c>
      <c r="S26" s="101">
        <v>0</v>
      </c>
      <c r="T26" s="102">
        <f>IF(D26&gt;0,P26/D26*100,"-")</f>
        <v>79.753704863285321</v>
      </c>
      <c r="U26" s="101">
        <v>45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11</v>
      </c>
      <c r="B27" s="100" t="s">
        <v>300</v>
      </c>
      <c r="C27" s="99" t="s">
        <v>301</v>
      </c>
      <c r="D27" s="101">
        <f>+SUM(E27,+I27)</f>
        <v>35680</v>
      </c>
      <c r="E27" s="101">
        <f>+SUM(G27+H27)</f>
        <v>779</v>
      </c>
      <c r="F27" s="125">
        <f>IF(D27&gt;0,E27/D27*100,"-")</f>
        <v>2.1832959641255605</v>
      </c>
      <c r="G27" s="101">
        <v>714</v>
      </c>
      <c r="H27" s="101">
        <v>65</v>
      </c>
      <c r="I27" s="101">
        <f>+SUM(K27,+M27,O27+P27)</f>
        <v>34901</v>
      </c>
      <c r="J27" s="102">
        <f>IF(D27&gt;0,I27/D27*100,"-")</f>
        <v>97.816704035874437</v>
      </c>
      <c r="K27" s="101">
        <v>26221</v>
      </c>
      <c r="L27" s="102">
        <f>IF(D27&gt;0,K27/D27*100,"-")</f>
        <v>73.489349775784746</v>
      </c>
      <c r="M27" s="101">
        <v>0</v>
      </c>
      <c r="N27" s="102">
        <f>IF(D27&gt;0,M27/D27*100,"-")</f>
        <v>0</v>
      </c>
      <c r="O27" s="123">
        <v>2462</v>
      </c>
      <c r="P27" s="101">
        <f>SUM(Q27:S27)</f>
        <v>6218</v>
      </c>
      <c r="Q27" s="101">
        <v>1832</v>
      </c>
      <c r="R27" s="101">
        <v>4386</v>
      </c>
      <c r="S27" s="101">
        <v>0</v>
      </c>
      <c r="T27" s="102">
        <f>IF(D27&gt;0,P27/D27*100,"-")</f>
        <v>17.42713004484305</v>
      </c>
      <c r="U27" s="101">
        <v>432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11</v>
      </c>
      <c r="B28" s="100" t="s">
        <v>302</v>
      </c>
      <c r="C28" s="99" t="s">
        <v>303</v>
      </c>
      <c r="D28" s="101">
        <f>+SUM(E28,+I28)</f>
        <v>43177</v>
      </c>
      <c r="E28" s="101">
        <f>+SUM(G28+H28)</f>
        <v>267</v>
      </c>
      <c r="F28" s="125">
        <f>IF(D28&gt;0,E28/D28*100,"-")</f>
        <v>0.61838478819741993</v>
      </c>
      <c r="G28" s="101">
        <v>234</v>
      </c>
      <c r="H28" s="101">
        <v>33</v>
      </c>
      <c r="I28" s="101">
        <f>+SUM(K28,+M28,O28+P28)</f>
        <v>42910</v>
      </c>
      <c r="J28" s="102">
        <f>IF(D28&gt;0,I28/D28*100,"-")</f>
        <v>99.381615211802583</v>
      </c>
      <c r="K28" s="101">
        <v>41671</v>
      </c>
      <c r="L28" s="102">
        <f>IF(D28&gt;0,K28/D28*100,"-")</f>
        <v>96.512031868819051</v>
      </c>
      <c r="M28" s="101">
        <v>0</v>
      </c>
      <c r="N28" s="102">
        <f>IF(D28&gt;0,M28/D28*100,"-")</f>
        <v>0</v>
      </c>
      <c r="O28" s="123">
        <v>778</v>
      </c>
      <c r="P28" s="101">
        <f>SUM(Q28:S28)</f>
        <v>461</v>
      </c>
      <c r="Q28" s="101">
        <v>269</v>
      </c>
      <c r="R28" s="101">
        <v>192</v>
      </c>
      <c r="S28" s="101">
        <v>0</v>
      </c>
      <c r="T28" s="102">
        <f>IF(D28&gt;0,P28/D28*100,"-")</f>
        <v>1.0676980799962943</v>
      </c>
      <c r="U28" s="101">
        <v>424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11</v>
      </c>
      <c r="B29" s="100" t="s">
        <v>304</v>
      </c>
      <c r="C29" s="99" t="s">
        <v>305</v>
      </c>
      <c r="D29" s="101">
        <f>+SUM(E29,+I29)</f>
        <v>3892</v>
      </c>
      <c r="E29" s="101">
        <f>+SUM(G29+H29)</f>
        <v>773</v>
      </c>
      <c r="F29" s="125">
        <f>IF(D29&gt;0,E29/D29*100,"-")</f>
        <v>19.861253854059608</v>
      </c>
      <c r="G29" s="101">
        <v>773</v>
      </c>
      <c r="H29" s="101">
        <v>0</v>
      </c>
      <c r="I29" s="101">
        <f>+SUM(K29,+M29,O29+P29)</f>
        <v>3119</v>
      </c>
      <c r="J29" s="102">
        <f>IF(D29&gt;0,I29/D29*100,"-")</f>
        <v>80.138746145940388</v>
      </c>
      <c r="K29" s="101">
        <v>1193</v>
      </c>
      <c r="L29" s="102">
        <f>IF(D29&gt;0,K29/D29*100,"-")</f>
        <v>30.652620760534425</v>
      </c>
      <c r="M29" s="101">
        <v>0</v>
      </c>
      <c r="N29" s="102">
        <f>IF(D29&gt;0,M29/D29*100,"-")</f>
        <v>0</v>
      </c>
      <c r="O29" s="123">
        <v>379</v>
      </c>
      <c r="P29" s="101">
        <f>SUM(Q29:S29)</f>
        <v>1547</v>
      </c>
      <c r="Q29" s="101">
        <v>256</v>
      </c>
      <c r="R29" s="101">
        <v>1291</v>
      </c>
      <c r="S29" s="101">
        <v>0</v>
      </c>
      <c r="T29" s="102">
        <f>IF(D29&gt;0,P29/D29*100,"-")</f>
        <v>39.748201438848923</v>
      </c>
      <c r="U29" s="101">
        <v>89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11</v>
      </c>
      <c r="B30" s="100" t="s">
        <v>306</v>
      </c>
      <c r="C30" s="99" t="s">
        <v>307</v>
      </c>
      <c r="D30" s="101">
        <f>+SUM(E30,+I30)</f>
        <v>6765</v>
      </c>
      <c r="E30" s="101">
        <f>+SUM(G30+H30)</f>
        <v>1761</v>
      </c>
      <c r="F30" s="125">
        <f>IF(D30&gt;0,E30/D30*100,"-")</f>
        <v>26.031042128603104</v>
      </c>
      <c r="G30" s="101">
        <v>1761</v>
      </c>
      <c r="H30" s="101">
        <v>0</v>
      </c>
      <c r="I30" s="101">
        <f>+SUM(K30,+M30,O30+P30)</f>
        <v>5004</v>
      </c>
      <c r="J30" s="102">
        <f>IF(D30&gt;0,I30/D30*100,"-")</f>
        <v>73.968957871396896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1015</v>
      </c>
      <c r="P30" s="101">
        <f>SUM(Q30:S30)</f>
        <v>3989</v>
      </c>
      <c r="Q30" s="101">
        <v>558</v>
      </c>
      <c r="R30" s="101">
        <v>3431</v>
      </c>
      <c r="S30" s="101">
        <v>0</v>
      </c>
      <c r="T30" s="102">
        <f>IF(D30&gt;0,P30/D30*100,"-")</f>
        <v>58.965262379896522</v>
      </c>
      <c r="U30" s="101">
        <v>56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11</v>
      </c>
      <c r="B31" s="100" t="s">
        <v>308</v>
      </c>
      <c r="C31" s="99" t="s">
        <v>309</v>
      </c>
      <c r="D31" s="101">
        <f>+SUM(E31,+I31)</f>
        <v>1426</v>
      </c>
      <c r="E31" s="101">
        <f>+SUM(G31+H31)</f>
        <v>531</v>
      </c>
      <c r="F31" s="125">
        <f>IF(D31&gt;0,E31/D31*100,"-")</f>
        <v>37.237026647966339</v>
      </c>
      <c r="G31" s="101">
        <v>531</v>
      </c>
      <c r="H31" s="101">
        <v>0</v>
      </c>
      <c r="I31" s="101">
        <f>+SUM(K31,+M31,O31+P31)</f>
        <v>895</v>
      </c>
      <c r="J31" s="102">
        <f>IF(D31&gt;0,I31/D31*100,"-")</f>
        <v>62.762973352033654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895</v>
      </c>
      <c r="Q31" s="101">
        <v>59</v>
      </c>
      <c r="R31" s="101">
        <v>836</v>
      </c>
      <c r="S31" s="101">
        <v>0</v>
      </c>
      <c r="T31" s="102">
        <f>IF(D31&gt;0,P31/D31*100,"-")</f>
        <v>62.762973352033654</v>
      </c>
      <c r="U31" s="101">
        <v>38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11</v>
      </c>
      <c r="B32" s="100" t="s">
        <v>310</v>
      </c>
      <c r="C32" s="99" t="s">
        <v>311</v>
      </c>
      <c r="D32" s="101">
        <f>+SUM(E32,+I32)</f>
        <v>6174</v>
      </c>
      <c r="E32" s="101">
        <f>+SUM(G32+H32)</f>
        <v>2496</v>
      </c>
      <c r="F32" s="125">
        <f>IF(D32&gt;0,E32/D32*100,"-")</f>
        <v>40.427599611273081</v>
      </c>
      <c r="G32" s="101">
        <v>2496</v>
      </c>
      <c r="H32" s="101">
        <v>0</v>
      </c>
      <c r="I32" s="101">
        <f>+SUM(K32,+M32,O32+P32)</f>
        <v>3678</v>
      </c>
      <c r="J32" s="102">
        <f>IF(D32&gt;0,I32/D32*100,"-")</f>
        <v>59.572400388726919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3678</v>
      </c>
      <c r="Q32" s="101">
        <v>323</v>
      </c>
      <c r="R32" s="101">
        <v>3355</v>
      </c>
      <c r="S32" s="101">
        <v>0</v>
      </c>
      <c r="T32" s="102">
        <f>IF(D32&gt;0,P32/D32*100,"-")</f>
        <v>59.572400388726919</v>
      </c>
      <c r="U32" s="101">
        <v>98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11</v>
      </c>
      <c r="B33" s="100" t="s">
        <v>312</v>
      </c>
      <c r="C33" s="99" t="s">
        <v>313</v>
      </c>
      <c r="D33" s="101">
        <f>+SUM(E33,+I33)</f>
        <v>6721</v>
      </c>
      <c r="E33" s="101">
        <f>+SUM(G33+H33)</f>
        <v>425</v>
      </c>
      <c r="F33" s="125">
        <f>IF(D33&gt;0,E33/D33*100,"-")</f>
        <v>6.3234637702722809</v>
      </c>
      <c r="G33" s="101">
        <v>425</v>
      </c>
      <c r="H33" s="101">
        <v>0</v>
      </c>
      <c r="I33" s="101">
        <f>+SUM(K33,+M33,O33+P33)</f>
        <v>6296</v>
      </c>
      <c r="J33" s="102">
        <f>IF(D33&gt;0,I33/D33*100,"-")</f>
        <v>93.676536229727716</v>
      </c>
      <c r="K33" s="101">
        <v>0</v>
      </c>
      <c r="L33" s="102">
        <f>IF(D33&gt;0,K33/D33*100,"-")</f>
        <v>0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6296</v>
      </c>
      <c r="Q33" s="101">
        <v>736</v>
      </c>
      <c r="R33" s="101">
        <v>5560</v>
      </c>
      <c r="S33" s="101">
        <v>0</v>
      </c>
      <c r="T33" s="102">
        <f>IF(D33&gt;0,P33/D33*100,"-")</f>
        <v>93.676536229727716</v>
      </c>
      <c r="U33" s="101">
        <v>93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11</v>
      </c>
      <c r="B34" s="100" t="s">
        <v>314</v>
      </c>
      <c r="C34" s="99" t="s">
        <v>315</v>
      </c>
      <c r="D34" s="101">
        <f>+SUM(E34,+I34)</f>
        <v>10317</v>
      </c>
      <c r="E34" s="101">
        <f>+SUM(G34+H34)</f>
        <v>657</v>
      </c>
      <c r="F34" s="125">
        <f>IF(D34&gt;0,E34/D34*100,"-")</f>
        <v>6.3681302704274492</v>
      </c>
      <c r="G34" s="101">
        <v>657</v>
      </c>
      <c r="H34" s="101">
        <v>0</v>
      </c>
      <c r="I34" s="101">
        <f>+SUM(K34,+M34,O34+P34)</f>
        <v>9660</v>
      </c>
      <c r="J34" s="102">
        <f>IF(D34&gt;0,I34/D34*100,"-")</f>
        <v>93.631869729572543</v>
      </c>
      <c r="K34" s="101">
        <v>0</v>
      </c>
      <c r="L34" s="102">
        <f>IF(D34&gt;0,K34/D34*100,"-")</f>
        <v>0</v>
      </c>
      <c r="M34" s="101">
        <v>0</v>
      </c>
      <c r="N34" s="102">
        <f>IF(D34&gt;0,M34/D34*100,"-")</f>
        <v>0</v>
      </c>
      <c r="O34" s="123">
        <v>774</v>
      </c>
      <c r="P34" s="101">
        <f>SUM(Q34:S34)</f>
        <v>8886</v>
      </c>
      <c r="Q34" s="101">
        <v>390</v>
      </c>
      <c r="R34" s="101">
        <v>0</v>
      </c>
      <c r="S34" s="101">
        <v>8496</v>
      </c>
      <c r="T34" s="102">
        <f>IF(D34&gt;0,P34/D34*100,"-")</f>
        <v>86.129688863041594</v>
      </c>
      <c r="U34" s="101">
        <v>105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11</v>
      </c>
      <c r="B35" s="100" t="s">
        <v>316</v>
      </c>
      <c r="C35" s="99" t="s">
        <v>317</v>
      </c>
      <c r="D35" s="101">
        <f>+SUM(E35,+I35)</f>
        <v>17054</v>
      </c>
      <c r="E35" s="101">
        <f>+SUM(G35+H35)</f>
        <v>1718</v>
      </c>
      <c r="F35" s="125">
        <f>IF(D35&gt;0,E35/D35*100,"-")</f>
        <v>10.073882960009382</v>
      </c>
      <c r="G35" s="101">
        <v>1718</v>
      </c>
      <c r="H35" s="101">
        <v>0</v>
      </c>
      <c r="I35" s="101">
        <f>+SUM(K35,+M35,O35+P35)</f>
        <v>15336</v>
      </c>
      <c r="J35" s="102">
        <f>IF(D35&gt;0,I35/D35*100,"-")</f>
        <v>89.926117039990615</v>
      </c>
      <c r="K35" s="101">
        <v>7525</v>
      </c>
      <c r="L35" s="102">
        <f>IF(D35&gt;0,K35/D35*100,"-")</f>
        <v>44.124545561158676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7811</v>
      </c>
      <c r="Q35" s="101">
        <v>2093</v>
      </c>
      <c r="R35" s="101">
        <v>5718</v>
      </c>
      <c r="S35" s="101">
        <v>0</v>
      </c>
      <c r="T35" s="102">
        <f>IF(D35&gt;0,P35/D35*100,"-")</f>
        <v>45.801571478831946</v>
      </c>
      <c r="U35" s="101">
        <v>110</v>
      </c>
      <c r="V35" s="99"/>
      <c r="W35" s="99"/>
      <c r="X35" s="99"/>
      <c r="Y35" s="99" t="s">
        <v>263</v>
      </c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11</v>
      </c>
      <c r="B36" s="100" t="s">
        <v>318</v>
      </c>
      <c r="C36" s="99" t="s">
        <v>319</v>
      </c>
      <c r="D36" s="101">
        <f>+SUM(E36,+I36)</f>
        <v>9857</v>
      </c>
      <c r="E36" s="101">
        <f>+SUM(G36+H36)</f>
        <v>289</v>
      </c>
      <c r="F36" s="125">
        <f>IF(D36&gt;0,E36/D36*100,"-")</f>
        <v>2.9319265496601399</v>
      </c>
      <c r="G36" s="101">
        <v>289</v>
      </c>
      <c r="H36" s="101">
        <v>0</v>
      </c>
      <c r="I36" s="101">
        <f>+SUM(K36,+M36,O36+P36)</f>
        <v>9568</v>
      </c>
      <c r="J36" s="102">
        <f>IF(D36&gt;0,I36/D36*100,"-")</f>
        <v>97.068073450339867</v>
      </c>
      <c r="K36" s="101">
        <v>5913</v>
      </c>
      <c r="L36" s="102">
        <f>IF(D36&gt;0,K36/D36*100,"-")</f>
        <v>59.987825910520442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3655</v>
      </c>
      <c r="Q36" s="101">
        <v>993</v>
      </c>
      <c r="R36" s="101">
        <v>2662</v>
      </c>
      <c r="S36" s="101">
        <v>0</v>
      </c>
      <c r="T36" s="102">
        <f>IF(D36&gt;0,P36/D36*100,"-")</f>
        <v>37.080247539819418</v>
      </c>
      <c r="U36" s="101">
        <v>112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11</v>
      </c>
      <c r="B37" s="100" t="s">
        <v>320</v>
      </c>
      <c r="C37" s="99" t="s">
        <v>321</v>
      </c>
      <c r="D37" s="101">
        <f>+SUM(E37,+I37)</f>
        <v>33495</v>
      </c>
      <c r="E37" s="101">
        <f>+SUM(G37+H37)</f>
        <v>286</v>
      </c>
      <c r="F37" s="125">
        <f>IF(D37&gt;0,E37/D37*100,"-")</f>
        <v>0.85385878489326761</v>
      </c>
      <c r="G37" s="101">
        <v>286</v>
      </c>
      <c r="H37" s="101">
        <v>0</v>
      </c>
      <c r="I37" s="101">
        <f>+SUM(K37,+M37,O37+P37)</f>
        <v>33209</v>
      </c>
      <c r="J37" s="102">
        <f>IF(D37&gt;0,I37/D37*100,"-")</f>
        <v>99.146141215106738</v>
      </c>
      <c r="K37" s="101">
        <v>30011</v>
      </c>
      <c r="L37" s="102">
        <f>IF(D37&gt;0,K37/D37*100,"-")</f>
        <v>89.598447529482016</v>
      </c>
      <c r="M37" s="101">
        <v>0</v>
      </c>
      <c r="N37" s="102">
        <f>IF(D37&gt;0,M37/D37*100,"-")</f>
        <v>0</v>
      </c>
      <c r="O37" s="123">
        <v>1772</v>
      </c>
      <c r="P37" s="101">
        <f>SUM(Q37:S37)</f>
        <v>1426</v>
      </c>
      <c r="Q37" s="101">
        <v>736</v>
      </c>
      <c r="R37" s="101">
        <v>351</v>
      </c>
      <c r="S37" s="101">
        <v>339</v>
      </c>
      <c r="T37" s="102">
        <f>IF(D37&gt;0,P37/D37*100,"-")</f>
        <v>4.2573518435587401</v>
      </c>
      <c r="U37" s="101">
        <v>193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11</v>
      </c>
      <c r="B38" s="100" t="s">
        <v>322</v>
      </c>
      <c r="C38" s="99" t="s">
        <v>323</v>
      </c>
      <c r="D38" s="101">
        <f>+SUM(E38,+I38)</f>
        <v>10309</v>
      </c>
      <c r="E38" s="101">
        <f>+SUM(G38+H38)</f>
        <v>1458</v>
      </c>
      <c r="F38" s="125">
        <f>IF(D38&gt;0,E38/D38*100,"-")</f>
        <v>14.142981860510234</v>
      </c>
      <c r="G38" s="101">
        <v>1458</v>
      </c>
      <c r="H38" s="101">
        <v>0</v>
      </c>
      <c r="I38" s="101">
        <f>+SUM(K38,+M38,O38+P38)</f>
        <v>8851</v>
      </c>
      <c r="J38" s="102">
        <f>IF(D38&gt;0,I38/D38*100,"-")</f>
        <v>85.857018139489767</v>
      </c>
      <c r="K38" s="101">
        <v>0</v>
      </c>
      <c r="L38" s="102">
        <f>IF(D38&gt;0,K38/D38*100,"-")</f>
        <v>0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8851</v>
      </c>
      <c r="Q38" s="101">
        <v>1699</v>
      </c>
      <c r="R38" s="101">
        <v>5557</v>
      </c>
      <c r="S38" s="101">
        <v>1595</v>
      </c>
      <c r="T38" s="102">
        <f>IF(D38&gt;0,P38/D38*100,"-")</f>
        <v>85.857018139489767</v>
      </c>
      <c r="U38" s="101">
        <v>69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11</v>
      </c>
      <c r="B39" s="100" t="s">
        <v>324</v>
      </c>
      <c r="C39" s="99" t="s">
        <v>325</v>
      </c>
      <c r="D39" s="101">
        <f>+SUM(E39,+I39)</f>
        <v>14074</v>
      </c>
      <c r="E39" s="101">
        <f>+SUM(G39+H39)</f>
        <v>3888</v>
      </c>
      <c r="F39" s="125">
        <f>IF(D39&gt;0,E39/D39*100,"-")</f>
        <v>27.625408554781867</v>
      </c>
      <c r="G39" s="101">
        <v>3888</v>
      </c>
      <c r="H39" s="101">
        <v>0</v>
      </c>
      <c r="I39" s="101">
        <f>+SUM(K39,+M39,O39+P39)</f>
        <v>10186</v>
      </c>
      <c r="J39" s="102">
        <f>IF(D39&gt;0,I39/D39*100,"-")</f>
        <v>72.37459144521813</v>
      </c>
      <c r="K39" s="101">
        <v>0</v>
      </c>
      <c r="L39" s="102">
        <f>IF(D39&gt;0,K39/D39*100,"-")</f>
        <v>0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10186</v>
      </c>
      <c r="Q39" s="101">
        <v>1078</v>
      </c>
      <c r="R39" s="101">
        <v>9108</v>
      </c>
      <c r="S39" s="101">
        <v>0</v>
      </c>
      <c r="T39" s="102">
        <f>IF(D39&gt;0,P39/D39*100,"-")</f>
        <v>72.37459144521813</v>
      </c>
      <c r="U39" s="101">
        <v>108</v>
      </c>
      <c r="V39" s="99"/>
      <c r="W39" s="99"/>
      <c r="X39" s="99"/>
      <c r="Y39" s="99" t="s">
        <v>263</v>
      </c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11</v>
      </c>
      <c r="B40" s="100" t="s">
        <v>326</v>
      </c>
      <c r="C40" s="99" t="s">
        <v>327</v>
      </c>
      <c r="D40" s="101">
        <f>+SUM(E40,+I40)</f>
        <v>11376</v>
      </c>
      <c r="E40" s="101">
        <f>+SUM(G40+H40)</f>
        <v>2016</v>
      </c>
      <c r="F40" s="125">
        <f>IF(D40&gt;0,E40/D40*100,"-")</f>
        <v>17.721518987341771</v>
      </c>
      <c r="G40" s="101">
        <v>2016</v>
      </c>
      <c r="H40" s="101">
        <v>0</v>
      </c>
      <c r="I40" s="101">
        <f>+SUM(K40,+M40,O40+P40)</f>
        <v>9360</v>
      </c>
      <c r="J40" s="102">
        <f>IF(D40&gt;0,I40/D40*100,"-")</f>
        <v>82.278481012658233</v>
      </c>
      <c r="K40" s="101">
        <v>7872</v>
      </c>
      <c r="L40" s="102">
        <f>IF(D40&gt;0,K40/D40*100,"-")</f>
        <v>69.198312236286924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1488</v>
      </c>
      <c r="Q40" s="101">
        <v>850</v>
      </c>
      <c r="R40" s="101">
        <v>638</v>
      </c>
      <c r="S40" s="101">
        <v>0</v>
      </c>
      <c r="T40" s="102">
        <f>IF(D40&gt;0,P40/D40*100,"-")</f>
        <v>13.080168776371309</v>
      </c>
      <c r="U40" s="101">
        <v>187</v>
      </c>
      <c r="V40" s="99"/>
      <c r="W40" s="99"/>
      <c r="X40" s="99"/>
      <c r="Y40" s="99" t="s">
        <v>263</v>
      </c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11</v>
      </c>
      <c r="B41" s="100" t="s">
        <v>328</v>
      </c>
      <c r="C41" s="99" t="s">
        <v>329</v>
      </c>
      <c r="D41" s="101">
        <f>+SUM(E41,+I41)</f>
        <v>15979</v>
      </c>
      <c r="E41" s="101">
        <f>+SUM(G41+H41)</f>
        <v>2830</v>
      </c>
      <c r="F41" s="125">
        <f>IF(D41&gt;0,E41/D41*100,"-")</f>
        <v>17.710745353276174</v>
      </c>
      <c r="G41" s="101">
        <v>2825</v>
      </c>
      <c r="H41" s="101">
        <v>5</v>
      </c>
      <c r="I41" s="101">
        <f>+SUM(K41,+M41,O41+P41)</f>
        <v>13149</v>
      </c>
      <c r="J41" s="102">
        <f>IF(D41&gt;0,I41/D41*100,"-")</f>
        <v>82.289254646723819</v>
      </c>
      <c r="K41" s="101">
        <v>0</v>
      </c>
      <c r="L41" s="102">
        <f>IF(D41&gt;0,K41/D41*100,"-")</f>
        <v>0</v>
      </c>
      <c r="M41" s="101">
        <v>0</v>
      </c>
      <c r="N41" s="102">
        <f>IF(D41&gt;0,M41/D41*100,"-")</f>
        <v>0</v>
      </c>
      <c r="O41" s="123">
        <v>2956</v>
      </c>
      <c r="P41" s="101">
        <f>SUM(Q41:S41)</f>
        <v>10193</v>
      </c>
      <c r="Q41" s="101">
        <v>2386</v>
      </c>
      <c r="R41" s="101">
        <v>7807</v>
      </c>
      <c r="S41" s="101">
        <v>0</v>
      </c>
      <c r="T41" s="102">
        <f>IF(D41&gt;0,P41/D41*100,"-")</f>
        <v>63.789974341322988</v>
      </c>
      <c r="U41" s="101">
        <v>31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11</v>
      </c>
      <c r="B42" s="100" t="s">
        <v>330</v>
      </c>
      <c r="C42" s="99" t="s">
        <v>331</v>
      </c>
      <c r="D42" s="101">
        <f>+SUM(E42,+I42)</f>
        <v>4411</v>
      </c>
      <c r="E42" s="101">
        <f>+SUM(G42+H42)</f>
        <v>695</v>
      </c>
      <c r="F42" s="125">
        <f>IF(D42&gt;0,E42/D42*100,"-")</f>
        <v>15.756064384493312</v>
      </c>
      <c r="G42" s="101">
        <v>695</v>
      </c>
      <c r="H42" s="101">
        <v>0</v>
      </c>
      <c r="I42" s="101">
        <f>+SUM(K42,+M42,O42+P42)</f>
        <v>3716</v>
      </c>
      <c r="J42" s="102">
        <f>IF(D42&gt;0,I42/D42*100,"-")</f>
        <v>84.2439356155067</v>
      </c>
      <c r="K42" s="101">
        <v>0</v>
      </c>
      <c r="L42" s="102">
        <f>IF(D42&gt;0,K42/D42*100,"-")</f>
        <v>0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3716</v>
      </c>
      <c r="Q42" s="101">
        <v>267</v>
      </c>
      <c r="R42" s="101">
        <v>3449</v>
      </c>
      <c r="S42" s="101">
        <v>0</v>
      </c>
      <c r="T42" s="102">
        <f>IF(D42&gt;0,P42/D42*100,"-")</f>
        <v>84.2439356155067</v>
      </c>
      <c r="U42" s="101">
        <v>7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11</v>
      </c>
      <c r="B43" s="100" t="s">
        <v>332</v>
      </c>
      <c r="C43" s="99" t="s">
        <v>333</v>
      </c>
      <c r="D43" s="101">
        <f>+SUM(E43,+I43)</f>
        <v>10408</v>
      </c>
      <c r="E43" s="101">
        <f>+SUM(G43+H43)</f>
        <v>1456</v>
      </c>
      <c r="F43" s="125">
        <f>IF(D43&gt;0,E43/D43*100,"-")</f>
        <v>13.989239046887009</v>
      </c>
      <c r="G43" s="101">
        <v>1456</v>
      </c>
      <c r="H43" s="101">
        <v>0</v>
      </c>
      <c r="I43" s="101">
        <f>+SUM(K43,+M43,O43+P43)</f>
        <v>8952</v>
      </c>
      <c r="J43" s="102">
        <f>IF(D43&gt;0,I43/D43*100,"-")</f>
        <v>86.010760953112992</v>
      </c>
      <c r="K43" s="101">
        <v>4737</v>
      </c>
      <c r="L43" s="102">
        <f>IF(D43&gt;0,K43/D43*100,"-")</f>
        <v>45.5130668716372</v>
      </c>
      <c r="M43" s="101">
        <v>0</v>
      </c>
      <c r="N43" s="102">
        <f>IF(D43&gt;0,M43/D43*100,"-")</f>
        <v>0</v>
      </c>
      <c r="O43" s="123">
        <v>134</v>
      </c>
      <c r="P43" s="101">
        <f>SUM(Q43:S43)</f>
        <v>4081</v>
      </c>
      <c r="Q43" s="101">
        <v>770</v>
      </c>
      <c r="R43" s="101">
        <v>3311</v>
      </c>
      <c r="S43" s="101">
        <v>0</v>
      </c>
      <c r="T43" s="102">
        <f>IF(D43&gt;0,P43/D43*100,"-")</f>
        <v>39.210222905457343</v>
      </c>
      <c r="U43" s="101">
        <v>58</v>
      </c>
      <c r="V43" s="99" t="s">
        <v>263</v>
      </c>
      <c r="W43" s="99"/>
      <c r="X43" s="99"/>
      <c r="Y43" s="99"/>
      <c r="Z43" s="99"/>
      <c r="AA43" s="99" t="s">
        <v>263</v>
      </c>
      <c r="AB43" s="99"/>
      <c r="AC43" s="99"/>
      <c r="AD43" s="206" t="s">
        <v>262</v>
      </c>
      <c r="AE43" s="207"/>
    </row>
    <row r="44" spans="1:31" s="103" customFormat="1" ht="13.5" customHeight="1">
      <c r="A44" s="99" t="s">
        <v>11</v>
      </c>
      <c r="B44" s="100" t="s">
        <v>334</v>
      </c>
      <c r="C44" s="99" t="s">
        <v>335</v>
      </c>
      <c r="D44" s="101">
        <f>+SUM(E44,+I44)</f>
        <v>8954</v>
      </c>
      <c r="E44" s="101">
        <f>+SUM(G44+H44)</f>
        <v>1434</v>
      </c>
      <c r="F44" s="125">
        <f>IF(D44&gt;0,E44/D44*100,"-")</f>
        <v>16.015188742461469</v>
      </c>
      <c r="G44" s="101">
        <v>1434</v>
      </c>
      <c r="H44" s="101">
        <v>0</v>
      </c>
      <c r="I44" s="101">
        <f>+SUM(K44,+M44,O44+P44)</f>
        <v>7520</v>
      </c>
      <c r="J44" s="102">
        <f>IF(D44&gt;0,I44/D44*100,"-")</f>
        <v>83.984811257538524</v>
      </c>
      <c r="K44" s="101">
        <v>4745</v>
      </c>
      <c r="L44" s="102">
        <f>IF(D44&gt;0,K44/D44*100,"-")</f>
        <v>52.99307572034845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2775</v>
      </c>
      <c r="Q44" s="101">
        <v>737</v>
      </c>
      <c r="R44" s="101">
        <v>2038</v>
      </c>
      <c r="S44" s="101">
        <v>0</v>
      </c>
      <c r="T44" s="102">
        <f>IF(D44&gt;0,P44/D44*100,"-")</f>
        <v>30.991735537190085</v>
      </c>
      <c r="U44" s="101">
        <v>57</v>
      </c>
      <c r="V44" s="99" t="s">
        <v>263</v>
      </c>
      <c r="W44" s="99"/>
      <c r="X44" s="99"/>
      <c r="Y44" s="99"/>
      <c r="Z44" s="99"/>
      <c r="AA44" s="99" t="s">
        <v>263</v>
      </c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11</v>
      </c>
      <c r="B45" s="100" t="s">
        <v>336</v>
      </c>
      <c r="C45" s="99" t="s">
        <v>337</v>
      </c>
      <c r="D45" s="101">
        <f>+SUM(E45,+I45)</f>
        <v>3700</v>
      </c>
      <c r="E45" s="101">
        <f>+SUM(G45+H45)</f>
        <v>531</v>
      </c>
      <c r="F45" s="125">
        <f>IF(D45&gt;0,E45/D45*100,"-")</f>
        <v>14.351351351351353</v>
      </c>
      <c r="G45" s="101">
        <v>531</v>
      </c>
      <c r="H45" s="101">
        <v>0</v>
      </c>
      <c r="I45" s="101">
        <f>+SUM(K45,+M45,O45+P45)</f>
        <v>3169</v>
      </c>
      <c r="J45" s="102">
        <f>IF(D45&gt;0,I45/D45*100,"-")</f>
        <v>85.648648648648646</v>
      </c>
      <c r="K45" s="101">
        <v>2549</v>
      </c>
      <c r="L45" s="102">
        <f>IF(D45&gt;0,K45/D45*100,"-")</f>
        <v>68.891891891891888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620</v>
      </c>
      <c r="Q45" s="101">
        <v>136</v>
      </c>
      <c r="R45" s="101">
        <v>484</v>
      </c>
      <c r="S45" s="101">
        <v>0</v>
      </c>
      <c r="T45" s="102">
        <f>IF(D45&gt;0,P45/D45*100,"-")</f>
        <v>16.756756756756758</v>
      </c>
      <c r="U45" s="101">
        <v>5</v>
      </c>
      <c r="V45" s="99" t="s">
        <v>263</v>
      </c>
      <c r="W45" s="99"/>
      <c r="X45" s="99"/>
      <c r="Y45" s="99"/>
      <c r="Z45" s="99"/>
      <c r="AA45" s="99" t="s">
        <v>263</v>
      </c>
      <c r="AB45" s="99"/>
      <c r="AC45" s="99"/>
      <c r="AD45" s="206" t="s">
        <v>262</v>
      </c>
      <c r="AE45" s="207"/>
    </row>
    <row r="46" spans="1:31" s="103" customFormat="1" ht="13.5" customHeight="1">
      <c r="A46" s="99" t="s">
        <v>11</v>
      </c>
      <c r="B46" s="100" t="s">
        <v>338</v>
      </c>
      <c r="C46" s="99" t="s">
        <v>339</v>
      </c>
      <c r="D46" s="101">
        <f>+SUM(E46,+I46)</f>
        <v>2065</v>
      </c>
      <c r="E46" s="101">
        <f>+SUM(G46+H46)</f>
        <v>299</v>
      </c>
      <c r="F46" s="125">
        <f>IF(D46&gt;0,E46/D46*100,"-")</f>
        <v>14.479418886198548</v>
      </c>
      <c r="G46" s="101">
        <v>264</v>
      </c>
      <c r="H46" s="101">
        <v>35</v>
      </c>
      <c r="I46" s="101">
        <f>+SUM(K46,+M46,O46+P46)</f>
        <v>1766</v>
      </c>
      <c r="J46" s="102">
        <f>IF(D46&gt;0,I46/D46*100,"-")</f>
        <v>85.520581113801455</v>
      </c>
      <c r="K46" s="101">
        <v>1481</v>
      </c>
      <c r="L46" s="102">
        <f>IF(D46&gt;0,K46/D46*100,"-")</f>
        <v>71.719128329297817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285</v>
      </c>
      <c r="Q46" s="101">
        <v>39</v>
      </c>
      <c r="R46" s="101">
        <v>246</v>
      </c>
      <c r="S46" s="101">
        <v>0</v>
      </c>
      <c r="T46" s="102">
        <f>IF(D46&gt;0,P46/D46*100,"-")</f>
        <v>13.801452784503631</v>
      </c>
      <c r="U46" s="101">
        <v>9</v>
      </c>
      <c r="V46" s="99" t="s">
        <v>263</v>
      </c>
      <c r="W46" s="99"/>
      <c r="X46" s="99"/>
      <c r="Y46" s="99"/>
      <c r="Z46" s="99"/>
      <c r="AA46" s="99" t="s">
        <v>263</v>
      </c>
      <c r="AB46" s="99"/>
      <c r="AC46" s="99"/>
      <c r="AD46" s="206" t="s">
        <v>262</v>
      </c>
      <c r="AE46" s="207"/>
    </row>
    <row r="47" spans="1:31" s="103" customFormat="1" ht="13.5" customHeight="1">
      <c r="A47" s="99" t="s">
        <v>11</v>
      </c>
      <c r="B47" s="100" t="s">
        <v>340</v>
      </c>
      <c r="C47" s="99" t="s">
        <v>341</v>
      </c>
      <c r="D47" s="101">
        <f>+SUM(E47,+I47)</f>
        <v>4204</v>
      </c>
      <c r="E47" s="101">
        <f>+SUM(G47+H47)</f>
        <v>968</v>
      </c>
      <c r="F47" s="125">
        <f>IF(D47&gt;0,E47/D47*100,"-")</f>
        <v>23.025689819219792</v>
      </c>
      <c r="G47" s="101">
        <v>968</v>
      </c>
      <c r="H47" s="101">
        <v>0</v>
      </c>
      <c r="I47" s="101">
        <f>+SUM(K47,+M47,O47+P47)</f>
        <v>3236</v>
      </c>
      <c r="J47" s="102">
        <f>IF(D47&gt;0,I47/D47*100,"-")</f>
        <v>76.974310180780208</v>
      </c>
      <c r="K47" s="101">
        <v>0</v>
      </c>
      <c r="L47" s="102">
        <f>IF(D47&gt;0,K47/D47*100,"-")</f>
        <v>0</v>
      </c>
      <c r="M47" s="101">
        <v>0</v>
      </c>
      <c r="N47" s="102">
        <f>IF(D47&gt;0,M47/D47*100,"-")</f>
        <v>0</v>
      </c>
      <c r="O47" s="123">
        <v>2723</v>
      </c>
      <c r="P47" s="101">
        <f>SUM(Q47:S47)</f>
        <v>513</v>
      </c>
      <c r="Q47" s="101">
        <v>258</v>
      </c>
      <c r="R47" s="101">
        <v>255</v>
      </c>
      <c r="S47" s="101">
        <v>0</v>
      </c>
      <c r="T47" s="102">
        <f>IF(D47&gt;0,P47/D47*100,"-")</f>
        <v>12.202664129400571</v>
      </c>
      <c r="U47" s="101">
        <v>21</v>
      </c>
      <c r="V47" s="99" t="s">
        <v>263</v>
      </c>
      <c r="W47" s="99"/>
      <c r="X47" s="99"/>
      <c r="Y47" s="99"/>
      <c r="Z47" s="99"/>
      <c r="AA47" s="99" t="s">
        <v>263</v>
      </c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11</v>
      </c>
      <c r="B48" s="100" t="s">
        <v>342</v>
      </c>
      <c r="C48" s="99" t="s">
        <v>343</v>
      </c>
      <c r="D48" s="101">
        <f>+SUM(E48,+I48)</f>
        <v>1022</v>
      </c>
      <c r="E48" s="101">
        <f>+SUM(G48+H48)</f>
        <v>115</v>
      </c>
      <c r="F48" s="125">
        <f>IF(D48&gt;0,E48/D48*100,"-")</f>
        <v>11.252446183953033</v>
      </c>
      <c r="G48" s="101">
        <v>115</v>
      </c>
      <c r="H48" s="101">
        <v>0</v>
      </c>
      <c r="I48" s="101">
        <f>+SUM(K48,+M48,O48+P48)</f>
        <v>907</v>
      </c>
      <c r="J48" s="102">
        <f>IF(D48&gt;0,I48/D48*100,"-")</f>
        <v>88.74755381604696</v>
      </c>
      <c r="K48" s="101">
        <v>0</v>
      </c>
      <c r="L48" s="102">
        <f>IF(D48&gt;0,K48/D48*100,"-")</f>
        <v>0</v>
      </c>
      <c r="M48" s="101">
        <v>0</v>
      </c>
      <c r="N48" s="102">
        <f>IF(D48&gt;0,M48/D48*100,"-")</f>
        <v>0</v>
      </c>
      <c r="O48" s="123">
        <v>99</v>
      </c>
      <c r="P48" s="101">
        <f>SUM(Q48:S48)</f>
        <v>808</v>
      </c>
      <c r="Q48" s="101">
        <v>10</v>
      </c>
      <c r="R48" s="101">
        <v>798</v>
      </c>
      <c r="S48" s="101">
        <v>0</v>
      </c>
      <c r="T48" s="102">
        <f>IF(D48&gt;0,P48/D48*100,"-")</f>
        <v>79.060665362035223</v>
      </c>
      <c r="U48" s="101">
        <v>3</v>
      </c>
      <c r="V48" s="99" t="s">
        <v>263</v>
      </c>
      <c r="W48" s="99"/>
      <c r="X48" s="99"/>
      <c r="Y48" s="99"/>
      <c r="Z48" s="99"/>
      <c r="AA48" s="99" t="s">
        <v>263</v>
      </c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11</v>
      </c>
      <c r="B49" s="100" t="s">
        <v>344</v>
      </c>
      <c r="C49" s="99" t="s">
        <v>345</v>
      </c>
      <c r="D49" s="101">
        <f>+SUM(E49,+I49)</f>
        <v>3356</v>
      </c>
      <c r="E49" s="101">
        <f>+SUM(G49+H49)</f>
        <v>608</v>
      </c>
      <c r="F49" s="125">
        <f>IF(D49&gt;0,E49/D49*100,"-")</f>
        <v>18.116805721096544</v>
      </c>
      <c r="G49" s="101">
        <v>608</v>
      </c>
      <c r="H49" s="101">
        <v>0</v>
      </c>
      <c r="I49" s="101">
        <f>+SUM(K49,+M49,O49+P49)</f>
        <v>2748</v>
      </c>
      <c r="J49" s="102">
        <f>IF(D49&gt;0,I49/D49*100,"-")</f>
        <v>81.88319427890346</v>
      </c>
      <c r="K49" s="101">
        <v>0</v>
      </c>
      <c r="L49" s="102">
        <f>IF(D49&gt;0,K49/D49*100,"-")</f>
        <v>0</v>
      </c>
      <c r="M49" s="101">
        <v>0</v>
      </c>
      <c r="N49" s="102">
        <f>IF(D49&gt;0,M49/D49*100,"-")</f>
        <v>0</v>
      </c>
      <c r="O49" s="123">
        <v>2498</v>
      </c>
      <c r="P49" s="101">
        <f>SUM(Q49:S49)</f>
        <v>250</v>
      </c>
      <c r="Q49" s="101">
        <v>25</v>
      </c>
      <c r="R49" s="101">
        <v>225</v>
      </c>
      <c r="S49" s="101">
        <v>0</v>
      </c>
      <c r="T49" s="102">
        <f>IF(D49&gt;0,P49/D49*100,"-")</f>
        <v>7.4493444576877232</v>
      </c>
      <c r="U49" s="101">
        <v>5</v>
      </c>
      <c r="V49" s="99" t="s">
        <v>263</v>
      </c>
      <c r="W49" s="99"/>
      <c r="X49" s="99"/>
      <c r="Y49" s="99"/>
      <c r="Z49" s="99" t="s">
        <v>263</v>
      </c>
      <c r="AA49" s="99"/>
      <c r="AB49" s="99"/>
      <c r="AC49" s="99"/>
      <c r="AD49" s="206" t="s">
        <v>262</v>
      </c>
      <c r="AE49" s="207"/>
    </row>
    <row r="50" spans="1:31" s="103" customFormat="1" ht="13.5" customHeight="1">
      <c r="A50" s="99" t="s">
        <v>11</v>
      </c>
      <c r="B50" s="100" t="s">
        <v>346</v>
      </c>
      <c r="C50" s="99" t="s">
        <v>347</v>
      </c>
      <c r="D50" s="101">
        <f>+SUM(E50,+I50)</f>
        <v>3117</v>
      </c>
      <c r="E50" s="101">
        <f>+SUM(G50+H50)</f>
        <v>1746</v>
      </c>
      <c r="F50" s="125">
        <f>IF(D50&gt;0,E50/D50*100,"-")</f>
        <v>56.015399422521654</v>
      </c>
      <c r="G50" s="101">
        <v>1554</v>
      </c>
      <c r="H50" s="101">
        <v>192</v>
      </c>
      <c r="I50" s="101">
        <f>+SUM(K50,+M50,O50+P50)</f>
        <v>1371</v>
      </c>
      <c r="J50" s="102">
        <f>IF(D50&gt;0,I50/D50*100,"-")</f>
        <v>43.984600577478346</v>
      </c>
      <c r="K50" s="101">
        <v>0</v>
      </c>
      <c r="L50" s="102">
        <f>IF(D50&gt;0,K50/D50*100,"-")</f>
        <v>0</v>
      </c>
      <c r="M50" s="101">
        <v>0</v>
      </c>
      <c r="N50" s="102">
        <f>IF(D50&gt;0,M50/D50*100,"-")</f>
        <v>0</v>
      </c>
      <c r="O50" s="123">
        <v>0</v>
      </c>
      <c r="P50" s="101">
        <f>SUM(Q50:S50)</f>
        <v>1371</v>
      </c>
      <c r="Q50" s="101">
        <v>51</v>
      </c>
      <c r="R50" s="101">
        <v>1320</v>
      </c>
      <c r="S50" s="101">
        <v>0</v>
      </c>
      <c r="T50" s="102">
        <f>IF(D50&gt;0,P50/D50*100,"-")</f>
        <v>43.984600577478346</v>
      </c>
      <c r="U50" s="101">
        <v>4</v>
      </c>
      <c r="V50" s="99"/>
      <c r="W50" s="99"/>
      <c r="X50" s="99"/>
      <c r="Y50" s="99" t="s">
        <v>263</v>
      </c>
      <c r="Z50" s="99"/>
      <c r="AA50" s="99"/>
      <c r="AB50" s="99"/>
      <c r="AC50" s="99" t="s">
        <v>263</v>
      </c>
      <c r="AD50" s="206" t="s">
        <v>262</v>
      </c>
      <c r="AE50" s="207"/>
    </row>
    <row r="51" spans="1:31" s="103" customFormat="1" ht="13.5" customHeight="1">
      <c r="A51" s="99" t="s">
        <v>11</v>
      </c>
      <c r="B51" s="100" t="s">
        <v>348</v>
      </c>
      <c r="C51" s="99" t="s">
        <v>349</v>
      </c>
      <c r="D51" s="101">
        <f>+SUM(E51,+I51)</f>
        <v>14863</v>
      </c>
      <c r="E51" s="101">
        <f>+SUM(G51+H51)</f>
        <v>892</v>
      </c>
      <c r="F51" s="125">
        <f>IF(D51&gt;0,E51/D51*100,"-")</f>
        <v>6.0014801856960238</v>
      </c>
      <c r="G51" s="101">
        <v>892</v>
      </c>
      <c r="H51" s="101">
        <v>0</v>
      </c>
      <c r="I51" s="101">
        <f>+SUM(K51,+M51,O51+P51)</f>
        <v>13971</v>
      </c>
      <c r="J51" s="102">
        <f>IF(D51&gt;0,I51/D51*100,"-")</f>
        <v>93.998519814303975</v>
      </c>
      <c r="K51" s="101">
        <v>10432</v>
      </c>
      <c r="L51" s="102">
        <f>IF(D51&gt;0,K51/D51*100,"-")</f>
        <v>70.187714458723008</v>
      </c>
      <c r="M51" s="101">
        <v>0</v>
      </c>
      <c r="N51" s="102">
        <f>IF(D51&gt;0,M51/D51*100,"-")</f>
        <v>0</v>
      </c>
      <c r="O51" s="123">
        <v>0</v>
      </c>
      <c r="P51" s="101">
        <f>SUM(Q51:S51)</f>
        <v>3539</v>
      </c>
      <c r="Q51" s="101">
        <v>577</v>
      </c>
      <c r="R51" s="101">
        <v>272</v>
      </c>
      <c r="S51" s="101">
        <v>2690</v>
      </c>
      <c r="T51" s="102">
        <f>IF(D51&gt;0,P51/D51*100,"-")</f>
        <v>23.810805355580971</v>
      </c>
      <c r="U51" s="101">
        <v>231</v>
      </c>
      <c r="V51" s="99" t="s">
        <v>263</v>
      </c>
      <c r="W51" s="99"/>
      <c r="X51" s="99"/>
      <c r="Y51" s="99"/>
      <c r="Z51" s="99"/>
      <c r="AA51" s="99" t="s">
        <v>263</v>
      </c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11</v>
      </c>
      <c r="B52" s="100" t="s">
        <v>350</v>
      </c>
      <c r="C52" s="99" t="s">
        <v>351</v>
      </c>
      <c r="D52" s="101">
        <f>+SUM(E52,+I52)</f>
        <v>6642</v>
      </c>
      <c r="E52" s="101">
        <f>+SUM(G52+H52)</f>
        <v>633</v>
      </c>
      <c r="F52" s="125">
        <f>IF(D52&gt;0,E52/D52*100,"-")</f>
        <v>9.530261969286359</v>
      </c>
      <c r="G52" s="101">
        <v>633</v>
      </c>
      <c r="H52" s="101">
        <v>0</v>
      </c>
      <c r="I52" s="101">
        <f>+SUM(K52,+M52,O52+P52)</f>
        <v>6009</v>
      </c>
      <c r="J52" s="102">
        <f>IF(D52&gt;0,I52/D52*100,"-")</f>
        <v>90.469738030713643</v>
      </c>
      <c r="K52" s="101">
        <v>4782</v>
      </c>
      <c r="L52" s="102">
        <f>IF(D52&gt;0,K52/D52*100,"-")</f>
        <v>71.996386630532967</v>
      </c>
      <c r="M52" s="101">
        <v>0</v>
      </c>
      <c r="N52" s="102">
        <f>IF(D52&gt;0,M52/D52*100,"-")</f>
        <v>0</v>
      </c>
      <c r="O52" s="123">
        <v>174</v>
      </c>
      <c r="P52" s="101">
        <f>SUM(Q52:S52)</f>
        <v>1053</v>
      </c>
      <c r="Q52" s="101">
        <v>53</v>
      </c>
      <c r="R52" s="101">
        <v>1000</v>
      </c>
      <c r="S52" s="101">
        <v>0</v>
      </c>
      <c r="T52" s="102">
        <f>IF(D52&gt;0,P52/D52*100,"-")</f>
        <v>15.853658536585366</v>
      </c>
      <c r="U52" s="101">
        <v>52</v>
      </c>
      <c r="V52" s="99" t="s">
        <v>263</v>
      </c>
      <c r="W52" s="99"/>
      <c r="X52" s="99"/>
      <c r="Y52" s="99"/>
      <c r="Z52" s="99" t="s">
        <v>263</v>
      </c>
      <c r="AA52" s="99"/>
      <c r="AB52" s="99"/>
      <c r="AC52" s="99"/>
      <c r="AD52" s="206" t="s">
        <v>262</v>
      </c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52">
    <sortCondition ref="A8:A52"/>
    <sortCondition ref="B8:B52"/>
    <sortCondition ref="C8:C5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熊本県</v>
      </c>
      <c r="B7" s="105" t="str">
        <f>水洗化人口等!B7</f>
        <v>43000</v>
      </c>
      <c r="C7" s="104" t="s">
        <v>199</v>
      </c>
      <c r="D7" s="106">
        <f>SUM(E7,+H7,+K7)</f>
        <v>445675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18790</v>
      </c>
      <c r="I7" s="106">
        <f>SUM(I$8:I$207)</f>
        <v>16826</v>
      </c>
      <c r="J7" s="106">
        <f>SUM(J$8:J$207)</f>
        <v>1964</v>
      </c>
      <c r="K7" s="106">
        <f>SUM(L7:M7)</f>
        <v>426885</v>
      </c>
      <c r="L7" s="106">
        <f>SUM(L$8:L$207)</f>
        <v>98007</v>
      </c>
      <c r="M7" s="106">
        <f>SUM(M$8:M$207)</f>
        <v>328878</v>
      </c>
      <c r="N7" s="106">
        <f>SUM(O7,+V7,+AC7)</f>
        <v>446262</v>
      </c>
      <c r="O7" s="106">
        <f>SUM(P7:U7)</f>
        <v>114833</v>
      </c>
      <c r="P7" s="106">
        <f t="shared" ref="P7:U7" si="0">SUM(P$8:P$207)</f>
        <v>93036</v>
      </c>
      <c r="Q7" s="106">
        <f t="shared" si="0"/>
        <v>0</v>
      </c>
      <c r="R7" s="106">
        <f t="shared" si="0"/>
        <v>0</v>
      </c>
      <c r="S7" s="106">
        <f t="shared" si="0"/>
        <v>21794</v>
      </c>
      <c r="T7" s="106">
        <f t="shared" si="0"/>
        <v>0</v>
      </c>
      <c r="U7" s="106">
        <f t="shared" si="0"/>
        <v>3</v>
      </c>
      <c r="V7" s="106">
        <f>SUM(W7:AB7)</f>
        <v>330842</v>
      </c>
      <c r="W7" s="106">
        <f t="shared" ref="W7:AB7" si="1">SUM(W$8:W$207)</f>
        <v>248414</v>
      </c>
      <c r="X7" s="106">
        <f t="shared" si="1"/>
        <v>1964</v>
      </c>
      <c r="Y7" s="106">
        <f t="shared" si="1"/>
        <v>0</v>
      </c>
      <c r="Z7" s="106">
        <f t="shared" si="1"/>
        <v>80464</v>
      </c>
      <c r="AA7" s="106">
        <f t="shared" si="1"/>
        <v>0</v>
      </c>
      <c r="AB7" s="106">
        <f t="shared" si="1"/>
        <v>0</v>
      </c>
      <c r="AC7" s="106">
        <f>SUM(AD7:AE7)</f>
        <v>587</v>
      </c>
      <c r="AD7" s="106">
        <f>SUM(AD$8:AD$207)</f>
        <v>587</v>
      </c>
      <c r="AE7" s="106">
        <f>SUM(AE$8:AE$207)</f>
        <v>0</v>
      </c>
      <c r="AF7" s="106">
        <f>SUM(AG7:AI7)</f>
        <v>12641</v>
      </c>
      <c r="AG7" s="106">
        <f>SUM(AG$8:AG$207)</f>
        <v>12633</v>
      </c>
      <c r="AH7" s="106">
        <f>SUM(AH$8:AH$207)</f>
        <v>8</v>
      </c>
      <c r="AI7" s="106">
        <f>SUM(AI$8:AI$207)</f>
        <v>0</v>
      </c>
      <c r="AJ7" s="106">
        <f>SUM(AK7:AS7)</f>
        <v>27013</v>
      </c>
      <c r="AK7" s="106">
        <f t="shared" ref="AK7:AS7" si="2">SUM(AK$8:AK$207)</f>
        <v>133</v>
      </c>
      <c r="AL7" s="106">
        <f t="shared" si="2"/>
        <v>14304</v>
      </c>
      <c r="AM7" s="106">
        <f t="shared" si="2"/>
        <v>2354</v>
      </c>
      <c r="AN7" s="106">
        <f t="shared" si="2"/>
        <v>214</v>
      </c>
      <c r="AO7" s="106">
        <f t="shared" si="2"/>
        <v>0</v>
      </c>
      <c r="AP7" s="106">
        <f t="shared" si="2"/>
        <v>7109</v>
      </c>
      <c r="AQ7" s="106">
        <f t="shared" si="2"/>
        <v>704</v>
      </c>
      <c r="AR7" s="106">
        <f t="shared" si="2"/>
        <v>23</v>
      </c>
      <c r="AS7" s="106">
        <f t="shared" si="2"/>
        <v>2172</v>
      </c>
      <c r="AT7" s="106">
        <f>SUM(AU7:AY7)</f>
        <v>203</v>
      </c>
      <c r="AU7" s="106">
        <f>SUM(AU$8:AU$207)</f>
        <v>57</v>
      </c>
      <c r="AV7" s="106">
        <f>SUM(AV$8:AV$207)</f>
        <v>0</v>
      </c>
      <c r="AW7" s="106">
        <f>SUM(AW$8:AW$207)</f>
        <v>146</v>
      </c>
      <c r="AX7" s="106">
        <f>SUM(AX$8:AX$207)</f>
        <v>0</v>
      </c>
      <c r="AY7" s="106">
        <f>SUM(AY$8:AY$207)</f>
        <v>0</v>
      </c>
      <c r="AZ7" s="106">
        <f>SUM(BA7:BC7)</f>
        <v>1593</v>
      </c>
      <c r="BA7" s="106">
        <f>SUM(BA$8:BA$207)</f>
        <v>1593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11</v>
      </c>
      <c r="B8" s="111" t="s">
        <v>260</v>
      </c>
      <c r="C8" s="99" t="s">
        <v>261</v>
      </c>
      <c r="D8" s="101">
        <f>SUM(E8,+H8,+K8)</f>
        <v>58500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58500</v>
      </c>
      <c r="L8" s="101">
        <v>10450</v>
      </c>
      <c r="M8" s="101">
        <v>48050</v>
      </c>
      <c r="N8" s="101">
        <f>SUM(O8,+V8,+AC8)</f>
        <v>58546</v>
      </c>
      <c r="O8" s="101">
        <f>SUM(P8:U8)</f>
        <v>10450</v>
      </c>
      <c r="P8" s="101">
        <v>2850</v>
      </c>
      <c r="Q8" s="101">
        <v>0</v>
      </c>
      <c r="R8" s="101">
        <v>0</v>
      </c>
      <c r="S8" s="101">
        <v>7600</v>
      </c>
      <c r="T8" s="101">
        <v>0</v>
      </c>
      <c r="U8" s="101">
        <v>0</v>
      </c>
      <c r="V8" s="101">
        <f>SUM(W8:AB8)</f>
        <v>48050</v>
      </c>
      <c r="W8" s="101">
        <v>13365</v>
      </c>
      <c r="X8" s="101">
        <v>0</v>
      </c>
      <c r="Y8" s="101">
        <v>0</v>
      </c>
      <c r="Z8" s="101">
        <v>34685</v>
      </c>
      <c r="AA8" s="101">
        <v>0</v>
      </c>
      <c r="AB8" s="101">
        <v>0</v>
      </c>
      <c r="AC8" s="101">
        <f>SUM(AD8:AE8)</f>
        <v>46</v>
      </c>
      <c r="AD8" s="101">
        <v>46</v>
      </c>
      <c r="AE8" s="101">
        <v>0</v>
      </c>
      <c r="AF8" s="101">
        <f>SUM(AG8:AI8)</f>
        <v>510</v>
      </c>
      <c r="AG8" s="101">
        <v>510</v>
      </c>
      <c r="AH8" s="101">
        <v>0</v>
      </c>
      <c r="AI8" s="101">
        <v>0</v>
      </c>
      <c r="AJ8" s="101">
        <f>SUM(AK8:AS8)</f>
        <v>510</v>
      </c>
      <c r="AK8" s="101">
        <v>0</v>
      </c>
      <c r="AL8" s="101">
        <v>0</v>
      </c>
      <c r="AM8" s="101">
        <v>510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60</v>
      </c>
      <c r="AU8" s="101">
        <v>0</v>
      </c>
      <c r="AV8" s="101">
        <v>0</v>
      </c>
      <c r="AW8" s="101">
        <v>60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11</v>
      </c>
      <c r="B9" s="111" t="s">
        <v>264</v>
      </c>
      <c r="C9" s="99" t="s">
        <v>265</v>
      </c>
      <c r="D9" s="101">
        <f>SUM(E9,+H9,+K9)</f>
        <v>35665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35665</v>
      </c>
      <c r="L9" s="101">
        <v>6240</v>
      </c>
      <c r="M9" s="101">
        <v>29425</v>
      </c>
      <c r="N9" s="101">
        <f>SUM(O9,+V9,+AC9)</f>
        <v>35665</v>
      </c>
      <c r="O9" s="101">
        <f>SUM(P9:U9)</f>
        <v>6240</v>
      </c>
      <c r="P9" s="101">
        <v>6240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29425</v>
      </c>
      <c r="W9" s="101">
        <v>29425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1404</v>
      </c>
      <c r="AG9" s="101">
        <v>1404</v>
      </c>
      <c r="AH9" s="101">
        <v>0</v>
      </c>
      <c r="AI9" s="101">
        <v>0</v>
      </c>
      <c r="AJ9" s="101">
        <f>SUM(AK9:AS9)</f>
        <v>1404</v>
      </c>
      <c r="AK9" s="101">
        <v>0</v>
      </c>
      <c r="AL9" s="101">
        <v>0</v>
      </c>
      <c r="AM9" s="101">
        <v>25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1379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11</v>
      </c>
      <c r="B10" s="111" t="s">
        <v>266</v>
      </c>
      <c r="C10" s="99" t="s">
        <v>267</v>
      </c>
      <c r="D10" s="101">
        <f>SUM(E10,+H10,+K10)</f>
        <v>8989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8989</v>
      </c>
      <c r="L10" s="101">
        <v>2928</v>
      </c>
      <c r="M10" s="101">
        <v>6061</v>
      </c>
      <c r="N10" s="101">
        <f>SUM(O10,+V10,+AC10)</f>
        <v>8989</v>
      </c>
      <c r="O10" s="101">
        <f>SUM(P10:U10)</f>
        <v>2928</v>
      </c>
      <c r="P10" s="101">
        <v>2928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6061</v>
      </c>
      <c r="W10" s="101">
        <v>6061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221</v>
      </c>
      <c r="AG10" s="101">
        <v>221</v>
      </c>
      <c r="AH10" s="101">
        <v>0</v>
      </c>
      <c r="AI10" s="101">
        <v>0</v>
      </c>
      <c r="AJ10" s="101">
        <f>SUM(AK10:AS10)</f>
        <v>221</v>
      </c>
      <c r="AK10" s="101">
        <v>0</v>
      </c>
      <c r="AL10" s="101">
        <v>0</v>
      </c>
      <c r="AM10" s="101">
        <v>3</v>
      </c>
      <c r="AN10" s="101">
        <v>0</v>
      </c>
      <c r="AO10" s="101">
        <v>0</v>
      </c>
      <c r="AP10" s="101">
        <v>0</v>
      </c>
      <c r="AQ10" s="101">
        <v>0</v>
      </c>
      <c r="AR10" s="101">
        <v>1</v>
      </c>
      <c r="AS10" s="101">
        <v>217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46</v>
      </c>
      <c r="BA10" s="101">
        <v>46</v>
      </c>
      <c r="BB10" s="101">
        <v>0</v>
      </c>
      <c r="BC10" s="101">
        <v>0</v>
      </c>
    </row>
    <row r="11" spans="1:55" s="103" customFormat="1" ht="13.5" customHeight="1">
      <c r="A11" s="113" t="s">
        <v>11</v>
      </c>
      <c r="B11" s="111" t="s">
        <v>268</v>
      </c>
      <c r="C11" s="99" t="s">
        <v>269</v>
      </c>
      <c r="D11" s="101">
        <f>SUM(E11,+H11,+K11)</f>
        <v>21662</v>
      </c>
      <c r="E11" s="101">
        <f>SUM(F11:G11)</f>
        <v>0</v>
      </c>
      <c r="F11" s="101">
        <v>0</v>
      </c>
      <c r="G11" s="101">
        <v>0</v>
      </c>
      <c r="H11" s="101">
        <f>SUM(I11:J11)</f>
        <v>15325</v>
      </c>
      <c r="I11" s="101">
        <v>15325</v>
      </c>
      <c r="J11" s="101">
        <v>0</v>
      </c>
      <c r="K11" s="101">
        <f>SUM(L11:M11)</f>
        <v>6337</v>
      </c>
      <c r="L11" s="101">
        <v>0</v>
      </c>
      <c r="M11" s="101">
        <v>6337</v>
      </c>
      <c r="N11" s="101">
        <f>SUM(O11,+V11,+AC11)</f>
        <v>21662</v>
      </c>
      <c r="O11" s="101">
        <f>SUM(P11:U11)</f>
        <v>15325</v>
      </c>
      <c r="P11" s="101">
        <v>15325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6337</v>
      </c>
      <c r="W11" s="101">
        <v>0</v>
      </c>
      <c r="X11" s="101">
        <v>0</v>
      </c>
      <c r="Y11" s="101">
        <v>0</v>
      </c>
      <c r="Z11" s="101">
        <v>6337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196</v>
      </c>
      <c r="AG11" s="101">
        <v>196</v>
      </c>
      <c r="AH11" s="101">
        <v>0</v>
      </c>
      <c r="AI11" s="101">
        <v>0</v>
      </c>
      <c r="AJ11" s="101">
        <f>SUM(AK11:AS11)</f>
        <v>196</v>
      </c>
      <c r="AK11" s="101">
        <v>0</v>
      </c>
      <c r="AL11" s="101">
        <v>0</v>
      </c>
      <c r="AM11" s="101">
        <v>0</v>
      </c>
      <c r="AN11" s="101">
        <v>196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11</v>
      </c>
      <c r="B12" s="111" t="s">
        <v>270</v>
      </c>
      <c r="C12" s="99" t="s">
        <v>271</v>
      </c>
      <c r="D12" s="101">
        <f>SUM(E12,+H12,+K12)</f>
        <v>13339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13339</v>
      </c>
      <c r="L12" s="101">
        <v>4852</v>
      </c>
      <c r="M12" s="101">
        <v>8487</v>
      </c>
      <c r="N12" s="101">
        <f>SUM(O12,+V12,+AC12)</f>
        <v>13339</v>
      </c>
      <c r="O12" s="101">
        <f>SUM(P12:U12)</f>
        <v>4852</v>
      </c>
      <c r="P12" s="101">
        <v>4852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8487</v>
      </c>
      <c r="W12" s="101">
        <v>8487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13338</v>
      </c>
      <c r="AK12" s="101">
        <v>0</v>
      </c>
      <c r="AL12" s="101">
        <v>13338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11</v>
      </c>
      <c r="B13" s="111" t="s">
        <v>272</v>
      </c>
      <c r="C13" s="99" t="s">
        <v>273</v>
      </c>
      <c r="D13" s="101">
        <f>SUM(E13,+H13,+K13)</f>
        <v>26973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26973</v>
      </c>
      <c r="L13" s="101">
        <v>5497</v>
      </c>
      <c r="M13" s="101">
        <v>21476</v>
      </c>
      <c r="N13" s="101">
        <f>SUM(O13,+V13,+AC13)</f>
        <v>27027</v>
      </c>
      <c r="O13" s="101">
        <f>SUM(P13:U13)</f>
        <v>5497</v>
      </c>
      <c r="P13" s="101">
        <v>2334</v>
      </c>
      <c r="Q13" s="101">
        <v>0</v>
      </c>
      <c r="R13" s="101">
        <v>0</v>
      </c>
      <c r="S13" s="101">
        <v>3163</v>
      </c>
      <c r="T13" s="101">
        <v>0</v>
      </c>
      <c r="U13" s="101">
        <v>0</v>
      </c>
      <c r="V13" s="101">
        <f>SUM(W13:AB13)</f>
        <v>21476</v>
      </c>
      <c r="W13" s="101">
        <v>8489</v>
      </c>
      <c r="X13" s="101">
        <v>0</v>
      </c>
      <c r="Y13" s="101">
        <v>0</v>
      </c>
      <c r="Z13" s="101">
        <v>12987</v>
      </c>
      <c r="AA13" s="101">
        <v>0</v>
      </c>
      <c r="AB13" s="101">
        <v>0</v>
      </c>
      <c r="AC13" s="101">
        <f>SUM(AD13:AE13)</f>
        <v>54</v>
      </c>
      <c r="AD13" s="101">
        <v>54</v>
      </c>
      <c r="AE13" s="101">
        <v>0</v>
      </c>
      <c r="AF13" s="101">
        <f>SUM(AG13:AI13)</f>
        <v>6</v>
      </c>
      <c r="AG13" s="101">
        <v>6</v>
      </c>
      <c r="AH13" s="101">
        <v>0</v>
      </c>
      <c r="AI13" s="101">
        <v>0</v>
      </c>
      <c r="AJ13" s="101">
        <f>SUM(AK13:AS13)</f>
        <v>78</v>
      </c>
      <c r="AK13" s="101">
        <v>0</v>
      </c>
      <c r="AL13" s="101">
        <v>72</v>
      </c>
      <c r="AM13" s="101">
        <v>6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72</v>
      </c>
      <c r="BA13" s="101">
        <v>72</v>
      </c>
      <c r="BB13" s="101">
        <v>0</v>
      </c>
      <c r="BC13" s="101">
        <v>0</v>
      </c>
    </row>
    <row r="14" spans="1:55" s="103" customFormat="1" ht="13.5" customHeight="1">
      <c r="A14" s="113" t="s">
        <v>11</v>
      </c>
      <c r="B14" s="111" t="s">
        <v>274</v>
      </c>
      <c r="C14" s="99" t="s">
        <v>275</v>
      </c>
      <c r="D14" s="101">
        <f>SUM(E14,+H14,+K14)</f>
        <v>15175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15175</v>
      </c>
      <c r="L14" s="101">
        <v>2129</v>
      </c>
      <c r="M14" s="101">
        <v>13046</v>
      </c>
      <c r="N14" s="101">
        <f>SUM(O14,+V14,+AC14)</f>
        <v>15179</v>
      </c>
      <c r="O14" s="101">
        <f>SUM(P14:U14)</f>
        <v>2129</v>
      </c>
      <c r="P14" s="101">
        <v>2129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13046</v>
      </c>
      <c r="W14" s="101">
        <v>13046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4</v>
      </c>
      <c r="AD14" s="101">
        <v>4</v>
      </c>
      <c r="AE14" s="101">
        <v>0</v>
      </c>
      <c r="AF14" s="101">
        <f>SUM(AG14:AI14)</f>
        <v>7412</v>
      </c>
      <c r="AG14" s="101">
        <v>7412</v>
      </c>
      <c r="AH14" s="101">
        <v>0</v>
      </c>
      <c r="AI14" s="101">
        <v>0</v>
      </c>
      <c r="AJ14" s="101">
        <f>SUM(AK14:AS14)</f>
        <v>7412</v>
      </c>
      <c r="AK14" s="101">
        <v>0</v>
      </c>
      <c r="AL14" s="101">
        <v>0</v>
      </c>
      <c r="AM14" s="101">
        <v>303</v>
      </c>
      <c r="AN14" s="101">
        <v>0</v>
      </c>
      <c r="AO14" s="101">
        <v>0</v>
      </c>
      <c r="AP14" s="101">
        <v>7109</v>
      </c>
      <c r="AQ14" s="101">
        <v>0</v>
      </c>
      <c r="AR14" s="101">
        <v>0</v>
      </c>
      <c r="AS14" s="101">
        <v>0</v>
      </c>
      <c r="AT14" s="101">
        <f>SUM(AU14:AY14)</f>
        <v>36</v>
      </c>
      <c r="AU14" s="101">
        <v>0</v>
      </c>
      <c r="AV14" s="101">
        <v>0</v>
      </c>
      <c r="AW14" s="101">
        <v>36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11</v>
      </c>
      <c r="B15" s="111" t="s">
        <v>276</v>
      </c>
      <c r="C15" s="99" t="s">
        <v>277</v>
      </c>
      <c r="D15" s="101">
        <f>SUM(E15,+H15,+K15)</f>
        <v>17423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17423</v>
      </c>
      <c r="L15" s="101">
        <v>3006</v>
      </c>
      <c r="M15" s="101">
        <v>14417</v>
      </c>
      <c r="N15" s="101">
        <f>SUM(O15,+V15,+AC15)</f>
        <v>17620</v>
      </c>
      <c r="O15" s="101">
        <f>SUM(P15:U15)</f>
        <v>3006</v>
      </c>
      <c r="P15" s="101">
        <v>3006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14417</v>
      </c>
      <c r="W15" s="101">
        <v>14417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197</v>
      </c>
      <c r="AD15" s="101">
        <v>197</v>
      </c>
      <c r="AE15" s="101">
        <v>0</v>
      </c>
      <c r="AF15" s="101">
        <f>SUM(AG15:AI15)</f>
        <v>68</v>
      </c>
      <c r="AG15" s="101">
        <v>68</v>
      </c>
      <c r="AH15" s="101">
        <v>0</v>
      </c>
      <c r="AI15" s="101">
        <v>0</v>
      </c>
      <c r="AJ15" s="101">
        <f>SUM(AK15:AS15)</f>
        <v>164</v>
      </c>
      <c r="AK15" s="101">
        <v>96</v>
      </c>
      <c r="AL15" s="101">
        <v>0</v>
      </c>
      <c r="AM15" s="101">
        <v>19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49</v>
      </c>
      <c r="AT15" s="101">
        <f>SUM(AU15:AY15)</f>
        <v>2</v>
      </c>
      <c r="AU15" s="101">
        <v>0</v>
      </c>
      <c r="AV15" s="101">
        <v>0</v>
      </c>
      <c r="AW15" s="101">
        <v>2</v>
      </c>
      <c r="AX15" s="101">
        <v>0</v>
      </c>
      <c r="AY15" s="101">
        <v>0</v>
      </c>
      <c r="AZ15" s="101">
        <f>SUM(BA15:BC15)</f>
        <v>96</v>
      </c>
      <c r="BA15" s="101">
        <v>96</v>
      </c>
      <c r="BB15" s="101">
        <v>0</v>
      </c>
      <c r="BC15" s="101">
        <v>0</v>
      </c>
    </row>
    <row r="16" spans="1:55" s="103" customFormat="1" ht="13.5" customHeight="1">
      <c r="A16" s="113" t="s">
        <v>11</v>
      </c>
      <c r="B16" s="111" t="s">
        <v>278</v>
      </c>
      <c r="C16" s="99" t="s">
        <v>279</v>
      </c>
      <c r="D16" s="101">
        <f>SUM(E16,+H16,+K16)</f>
        <v>6338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6338</v>
      </c>
      <c r="L16" s="101">
        <v>1089</v>
      </c>
      <c r="M16" s="101">
        <v>5249</v>
      </c>
      <c r="N16" s="101">
        <f>SUM(O16,+V16,+AC16)</f>
        <v>6338</v>
      </c>
      <c r="O16" s="101">
        <f>SUM(P16:U16)</f>
        <v>1089</v>
      </c>
      <c r="P16" s="101">
        <v>1089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5249</v>
      </c>
      <c r="W16" s="101">
        <v>5249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140</v>
      </c>
      <c r="AG16" s="101">
        <v>140</v>
      </c>
      <c r="AH16" s="101">
        <v>0</v>
      </c>
      <c r="AI16" s="101">
        <v>0</v>
      </c>
      <c r="AJ16" s="101">
        <f>SUM(AK16:AS16)</f>
        <v>140</v>
      </c>
      <c r="AK16" s="101">
        <v>0</v>
      </c>
      <c r="AL16" s="101">
        <v>0</v>
      </c>
      <c r="AM16" s="101">
        <v>4</v>
      </c>
      <c r="AN16" s="101">
        <v>0</v>
      </c>
      <c r="AO16" s="101">
        <v>0</v>
      </c>
      <c r="AP16" s="101">
        <v>0</v>
      </c>
      <c r="AQ16" s="101">
        <v>136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11</v>
      </c>
      <c r="B17" s="111" t="s">
        <v>280</v>
      </c>
      <c r="C17" s="99" t="s">
        <v>281</v>
      </c>
      <c r="D17" s="101">
        <f>SUM(E17,+H17,+K17)</f>
        <v>21110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21110</v>
      </c>
      <c r="L17" s="101">
        <v>7464</v>
      </c>
      <c r="M17" s="101">
        <v>13646</v>
      </c>
      <c r="N17" s="101">
        <f>SUM(O17,+V17,+AC17)</f>
        <v>21113</v>
      </c>
      <c r="O17" s="101">
        <f>SUM(P17:U17)</f>
        <v>7464</v>
      </c>
      <c r="P17" s="101">
        <v>7464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13646</v>
      </c>
      <c r="W17" s="101">
        <v>13646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3</v>
      </c>
      <c r="AD17" s="101">
        <v>3</v>
      </c>
      <c r="AE17" s="101">
        <v>0</v>
      </c>
      <c r="AF17" s="101">
        <f>SUM(AG17:AI17)</f>
        <v>13</v>
      </c>
      <c r="AG17" s="101">
        <v>13</v>
      </c>
      <c r="AH17" s="101">
        <v>0</v>
      </c>
      <c r="AI17" s="101">
        <v>0</v>
      </c>
      <c r="AJ17" s="101">
        <f>SUM(AK17:AS17)</f>
        <v>13</v>
      </c>
      <c r="AK17" s="101">
        <v>0</v>
      </c>
      <c r="AL17" s="101">
        <v>0</v>
      </c>
      <c r="AM17" s="101">
        <v>13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237</v>
      </c>
      <c r="BA17" s="101">
        <v>237</v>
      </c>
      <c r="BB17" s="101">
        <v>0</v>
      </c>
      <c r="BC17" s="101">
        <v>0</v>
      </c>
    </row>
    <row r="18" spans="1:55" s="103" customFormat="1" ht="13.5" customHeight="1">
      <c r="A18" s="113" t="s">
        <v>11</v>
      </c>
      <c r="B18" s="111" t="s">
        <v>282</v>
      </c>
      <c r="C18" s="99" t="s">
        <v>283</v>
      </c>
      <c r="D18" s="101">
        <f>SUM(E18,+H18,+K18)</f>
        <v>24037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24037</v>
      </c>
      <c r="L18" s="101">
        <v>5843</v>
      </c>
      <c r="M18" s="101">
        <v>18194</v>
      </c>
      <c r="N18" s="101">
        <f>SUM(O18,+V18,+AC18)</f>
        <v>24037</v>
      </c>
      <c r="O18" s="101">
        <f>SUM(P18:U18)</f>
        <v>5843</v>
      </c>
      <c r="P18" s="101">
        <v>5843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18194</v>
      </c>
      <c r="W18" s="101">
        <v>18194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518</v>
      </c>
      <c r="AG18" s="101">
        <v>518</v>
      </c>
      <c r="AH18" s="101">
        <v>0</v>
      </c>
      <c r="AI18" s="101">
        <v>0</v>
      </c>
      <c r="AJ18" s="101">
        <f>SUM(AK18:AS18)</f>
        <v>518</v>
      </c>
      <c r="AK18" s="101">
        <v>0</v>
      </c>
      <c r="AL18" s="101">
        <v>0</v>
      </c>
      <c r="AM18" s="101">
        <v>513</v>
      </c>
      <c r="AN18" s="101">
        <v>0</v>
      </c>
      <c r="AO18" s="101">
        <v>0</v>
      </c>
      <c r="AP18" s="101">
        <v>0</v>
      </c>
      <c r="AQ18" s="101">
        <v>5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11</v>
      </c>
      <c r="B19" s="111" t="s">
        <v>284</v>
      </c>
      <c r="C19" s="99" t="s">
        <v>285</v>
      </c>
      <c r="D19" s="101">
        <f>SUM(E19,+H19,+K19)</f>
        <v>12825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12825</v>
      </c>
      <c r="L19" s="101">
        <v>2057</v>
      </c>
      <c r="M19" s="101">
        <v>10768</v>
      </c>
      <c r="N19" s="101">
        <f>SUM(O19,+V19,+AC19)</f>
        <v>12825</v>
      </c>
      <c r="O19" s="101">
        <f>SUM(P19:U19)</f>
        <v>2057</v>
      </c>
      <c r="P19" s="101">
        <v>2057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10768</v>
      </c>
      <c r="W19" s="101">
        <v>10768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86</v>
      </c>
      <c r="AG19" s="101">
        <v>86</v>
      </c>
      <c r="AH19" s="101">
        <v>0</v>
      </c>
      <c r="AI19" s="101">
        <v>0</v>
      </c>
      <c r="AJ19" s="101">
        <f>SUM(AK19:AS19)</f>
        <v>93</v>
      </c>
      <c r="AK19" s="101">
        <v>9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84</v>
      </c>
      <c r="AR19" s="101">
        <v>0</v>
      </c>
      <c r="AS19" s="101">
        <v>0</v>
      </c>
      <c r="AT19" s="101">
        <f>SUM(AU19:AY19)</f>
        <v>2</v>
      </c>
      <c r="AU19" s="101">
        <v>2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11</v>
      </c>
      <c r="B20" s="111" t="s">
        <v>286</v>
      </c>
      <c r="C20" s="99" t="s">
        <v>287</v>
      </c>
      <c r="D20" s="101">
        <f>SUM(E20,+H20,+K20)</f>
        <v>45026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45026</v>
      </c>
      <c r="L20" s="101">
        <v>12859</v>
      </c>
      <c r="M20" s="101">
        <v>32167</v>
      </c>
      <c r="N20" s="101">
        <f>SUM(O20,+V20,+AC20)</f>
        <v>45026</v>
      </c>
      <c r="O20" s="101">
        <f>SUM(P20:U20)</f>
        <v>12859</v>
      </c>
      <c r="P20" s="101">
        <v>2134</v>
      </c>
      <c r="Q20" s="101">
        <v>0</v>
      </c>
      <c r="R20" s="101">
        <v>0</v>
      </c>
      <c r="S20" s="101">
        <v>10725</v>
      </c>
      <c r="T20" s="101">
        <v>0</v>
      </c>
      <c r="U20" s="101">
        <v>0</v>
      </c>
      <c r="V20" s="101">
        <f>SUM(W20:AB20)</f>
        <v>32167</v>
      </c>
      <c r="W20" s="101">
        <v>7143</v>
      </c>
      <c r="X20" s="101">
        <v>0</v>
      </c>
      <c r="Y20" s="101">
        <v>0</v>
      </c>
      <c r="Z20" s="101">
        <v>25024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79</v>
      </c>
      <c r="AG20" s="101">
        <v>79</v>
      </c>
      <c r="AH20" s="101">
        <v>0</v>
      </c>
      <c r="AI20" s="101">
        <v>0</v>
      </c>
      <c r="AJ20" s="101">
        <f>SUM(AK20:AS20)</f>
        <v>905</v>
      </c>
      <c r="AK20" s="101">
        <v>0</v>
      </c>
      <c r="AL20" s="101">
        <v>826</v>
      </c>
      <c r="AM20" s="101">
        <v>68</v>
      </c>
      <c r="AN20" s="101">
        <v>0</v>
      </c>
      <c r="AO20" s="101">
        <v>0</v>
      </c>
      <c r="AP20" s="101">
        <v>0</v>
      </c>
      <c r="AQ20" s="101">
        <v>0</v>
      </c>
      <c r="AR20" s="101">
        <v>11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826</v>
      </c>
      <c r="BA20" s="101">
        <v>826</v>
      </c>
      <c r="BB20" s="101">
        <v>0</v>
      </c>
      <c r="BC20" s="101">
        <v>0</v>
      </c>
    </row>
    <row r="21" spans="1:55" s="103" customFormat="1" ht="13.5" customHeight="1">
      <c r="A21" s="113" t="s">
        <v>11</v>
      </c>
      <c r="B21" s="111" t="s">
        <v>288</v>
      </c>
      <c r="C21" s="99" t="s">
        <v>289</v>
      </c>
      <c r="D21" s="101">
        <f>SUM(E21,+H21,+K21)</f>
        <v>2278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2278</v>
      </c>
      <c r="L21" s="101">
        <v>817</v>
      </c>
      <c r="M21" s="101">
        <v>1461</v>
      </c>
      <c r="N21" s="101">
        <f>SUM(O21,+V21,+AC21)</f>
        <v>2278</v>
      </c>
      <c r="O21" s="101">
        <f>SUM(P21:U21)</f>
        <v>817</v>
      </c>
      <c r="P21" s="101">
        <v>817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1461</v>
      </c>
      <c r="W21" s="101">
        <v>1461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8</v>
      </c>
      <c r="AG21" s="101">
        <v>8</v>
      </c>
      <c r="AH21" s="101">
        <v>0</v>
      </c>
      <c r="AI21" s="101">
        <v>0</v>
      </c>
      <c r="AJ21" s="101">
        <f>SUM(AK21:AS21)</f>
        <v>21</v>
      </c>
      <c r="AK21" s="101">
        <v>0</v>
      </c>
      <c r="AL21" s="101">
        <v>13</v>
      </c>
      <c r="AM21" s="101">
        <v>2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6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13</v>
      </c>
      <c r="BA21" s="101">
        <v>13</v>
      </c>
      <c r="BB21" s="101">
        <v>0</v>
      </c>
      <c r="BC21" s="101">
        <v>0</v>
      </c>
    </row>
    <row r="22" spans="1:55" s="103" customFormat="1" ht="13.5" customHeight="1">
      <c r="A22" s="113" t="s">
        <v>11</v>
      </c>
      <c r="B22" s="111" t="s">
        <v>290</v>
      </c>
      <c r="C22" s="99" t="s">
        <v>291</v>
      </c>
      <c r="D22" s="101">
        <f>SUM(E22,+H22,+K22)</f>
        <v>8795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8795</v>
      </c>
      <c r="L22" s="101">
        <v>1089</v>
      </c>
      <c r="M22" s="101">
        <v>7706</v>
      </c>
      <c r="N22" s="101">
        <f>SUM(O22,+V22,+AC22)</f>
        <v>8795</v>
      </c>
      <c r="O22" s="101">
        <f>SUM(P22:U22)</f>
        <v>1089</v>
      </c>
      <c r="P22" s="101">
        <v>1089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7706</v>
      </c>
      <c r="W22" s="101">
        <v>7706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190</v>
      </c>
      <c r="AG22" s="101">
        <v>190</v>
      </c>
      <c r="AH22" s="101">
        <v>0</v>
      </c>
      <c r="AI22" s="101">
        <v>0</v>
      </c>
      <c r="AJ22" s="101">
        <f>SUM(AK22:AS22)</f>
        <v>190</v>
      </c>
      <c r="AK22" s="101">
        <v>0</v>
      </c>
      <c r="AL22" s="101">
        <v>0</v>
      </c>
      <c r="AM22" s="101">
        <v>188</v>
      </c>
      <c r="AN22" s="101">
        <v>0</v>
      </c>
      <c r="AO22" s="101">
        <v>0</v>
      </c>
      <c r="AP22" s="101">
        <v>0</v>
      </c>
      <c r="AQ22" s="101">
        <v>2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11</v>
      </c>
      <c r="B23" s="111" t="s">
        <v>292</v>
      </c>
      <c r="C23" s="99" t="s">
        <v>293</v>
      </c>
      <c r="D23" s="101">
        <f>SUM(E23,+H23,+K23)</f>
        <v>4105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4105</v>
      </c>
      <c r="L23" s="101">
        <v>630</v>
      </c>
      <c r="M23" s="101">
        <v>3475</v>
      </c>
      <c r="N23" s="101">
        <f>SUM(O23,+V23,+AC23)</f>
        <v>4117</v>
      </c>
      <c r="O23" s="101">
        <f>SUM(P23:U23)</f>
        <v>630</v>
      </c>
      <c r="P23" s="101">
        <v>630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3475</v>
      </c>
      <c r="W23" s="101">
        <v>3475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12</v>
      </c>
      <c r="AD23" s="101">
        <v>12</v>
      </c>
      <c r="AE23" s="101">
        <v>0</v>
      </c>
      <c r="AF23" s="101">
        <f>SUM(AG23:AI23)</f>
        <v>28</v>
      </c>
      <c r="AG23" s="101">
        <v>28</v>
      </c>
      <c r="AH23" s="101">
        <v>0</v>
      </c>
      <c r="AI23" s="101">
        <v>0</v>
      </c>
      <c r="AJ23" s="101">
        <f>SUM(AK23:AS23)</f>
        <v>28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28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11</v>
      </c>
      <c r="B24" s="111" t="s">
        <v>294</v>
      </c>
      <c r="C24" s="99" t="s">
        <v>295</v>
      </c>
      <c r="D24" s="101">
        <f>SUM(E24,+H24,+K24)</f>
        <v>8170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8170</v>
      </c>
      <c r="L24" s="101">
        <v>3658</v>
      </c>
      <c r="M24" s="101">
        <v>4512</v>
      </c>
      <c r="N24" s="101">
        <f>SUM(O24,+V24,+AC24)</f>
        <v>8190</v>
      </c>
      <c r="O24" s="101">
        <f>SUM(P24:U24)</f>
        <v>3658</v>
      </c>
      <c r="P24" s="101">
        <v>3658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4512</v>
      </c>
      <c r="W24" s="101">
        <v>4512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20</v>
      </c>
      <c r="AD24" s="101">
        <v>20</v>
      </c>
      <c r="AE24" s="101">
        <v>0</v>
      </c>
      <c r="AF24" s="101">
        <f>SUM(AG24:AI24)</f>
        <v>55</v>
      </c>
      <c r="AG24" s="101">
        <v>55</v>
      </c>
      <c r="AH24" s="101">
        <v>0</v>
      </c>
      <c r="AI24" s="101">
        <v>0</v>
      </c>
      <c r="AJ24" s="101">
        <f>SUM(AK24:AS24)</f>
        <v>55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55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11</v>
      </c>
      <c r="B25" s="111" t="s">
        <v>296</v>
      </c>
      <c r="C25" s="99" t="s">
        <v>297</v>
      </c>
      <c r="D25" s="101">
        <f>SUM(E25,+H25,+K25)</f>
        <v>3180</v>
      </c>
      <c r="E25" s="101">
        <f>SUM(F25:G25)</f>
        <v>0</v>
      </c>
      <c r="F25" s="101">
        <v>0</v>
      </c>
      <c r="G25" s="101">
        <v>0</v>
      </c>
      <c r="H25" s="101">
        <f>SUM(I25:J25)</f>
        <v>1487</v>
      </c>
      <c r="I25" s="101">
        <v>1487</v>
      </c>
      <c r="J25" s="101">
        <v>0</v>
      </c>
      <c r="K25" s="101">
        <f>SUM(L25:M25)</f>
        <v>1693</v>
      </c>
      <c r="L25" s="101">
        <v>0</v>
      </c>
      <c r="M25" s="101">
        <v>1693</v>
      </c>
      <c r="N25" s="101">
        <f>SUM(O25,+V25,+AC25)</f>
        <v>3183</v>
      </c>
      <c r="O25" s="101">
        <f>SUM(P25:U25)</f>
        <v>1487</v>
      </c>
      <c r="P25" s="101">
        <v>1487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1693</v>
      </c>
      <c r="W25" s="101">
        <v>1693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3</v>
      </c>
      <c r="AD25" s="101">
        <v>3</v>
      </c>
      <c r="AE25" s="101">
        <v>0</v>
      </c>
      <c r="AF25" s="101">
        <f>SUM(AG25:AI25)</f>
        <v>21</v>
      </c>
      <c r="AG25" s="101">
        <v>21</v>
      </c>
      <c r="AH25" s="101">
        <v>0</v>
      </c>
      <c r="AI25" s="101">
        <v>0</v>
      </c>
      <c r="AJ25" s="101">
        <f>SUM(AK25:AS25)</f>
        <v>21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21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11</v>
      </c>
      <c r="B26" s="111" t="s">
        <v>298</v>
      </c>
      <c r="C26" s="99" t="s">
        <v>299</v>
      </c>
      <c r="D26" s="101">
        <f>SUM(E26,+H26,+K26)</f>
        <v>6626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6626</v>
      </c>
      <c r="L26" s="101">
        <v>1497</v>
      </c>
      <c r="M26" s="101">
        <v>5129</v>
      </c>
      <c r="N26" s="101">
        <f>SUM(O26,+V26,+AC26)</f>
        <v>6636</v>
      </c>
      <c r="O26" s="101">
        <f>SUM(P26:U26)</f>
        <v>1497</v>
      </c>
      <c r="P26" s="101">
        <v>1497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5129</v>
      </c>
      <c r="W26" s="101">
        <v>5129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10</v>
      </c>
      <c r="AD26" s="101">
        <v>10</v>
      </c>
      <c r="AE26" s="101">
        <v>0</v>
      </c>
      <c r="AF26" s="101">
        <f>SUM(AG26:AI26)</f>
        <v>45</v>
      </c>
      <c r="AG26" s="101">
        <v>45</v>
      </c>
      <c r="AH26" s="101">
        <v>0</v>
      </c>
      <c r="AI26" s="101">
        <v>0</v>
      </c>
      <c r="AJ26" s="101">
        <f>SUM(AK26:AS26)</f>
        <v>45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45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11</v>
      </c>
      <c r="B27" s="111" t="s">
        <v>300</v>
      </c>
      <c r="C27" s="99" t="s">
        <v>301</v>
      </c>
      <c r="D27" s="101">
        <f>SUM(E27,+H27,+K27)</f>
        <v>4696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4696</v>
      </c>
      <c r="L27" s="101">
        <v>1122</v>
      </c>
      <c r="M27" s="101">
        <v>3574</v>
      </c>
      <c r="N27" s="101">
        <f>SUM(O27,+V27,+AC27)</f>
        <v>4742</v>
      </c>
      <c r="O27" s="101">
        <f>SUM(P27:U27)</f>
        <v>1122</v>
      </c>
      <c r="P27" s="101">
        <v>1122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3574</v>
      </c>
      <c r="W27" s="101">
        <v>3574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46</v>
      </c>
      <c r="AD27" s="101">
        <v>46</v>
      </c>
      <c r="AE27" s="101">
        <v>0</v>
      </c>
      <c r="AF27" s="101">
        <f>SUM(AG27:AI27)</f>
        <v>18</v>
      </c>
      <c r="AG27" s="101">
        <v>18</v>
      </c>
      <c r="AH27" s="101">
        <v>0</v>
      </c>
      <c r="AI27" s="101">
        <v>0</v>
      </c>
      <c r="AJ27" s="101">
        <f>SUM(AK27:AS27)</f>
        <v>44</v>
      </c>
      <c r="AK27" s="101">
        <v>0</v>
      </c>
      <c r="AL27" s="101">
        <v>26</v>
      </c>
      <c r="AM27" s="101">
        <v>5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13</v>
      </c>
      <c r="AT27" s="101">
        <f>SUM(AU27:AY27)</f>
        <v>1</v>
      </c>
      <c r="AU27" s="101">
        <v>0</v>
      </c>
      <c r="AV27" s="101">
        <v>0</v>
      </c>
      <c r="AW27" s="101">
        <v>1</v>
      </c>
      <c r="AX27" s="101">
        <v>0</v>
      </c>
      <c r="AY27" s="101">
        <v>0</v>
      </c>
      <c r="AZ27" s="101">
        <f>SUM(BA27:BC27)</f>
        <v>26</v>
      </c>
      <c r="BA27" s="101">
        <v>26</v>
      </c>
      <c r="BB27" s="101">
        <v>0</v>
      </c>
      <c r="BC27" s="101">
        <v>0</v>
      </c>
    </row>
    <row r="28" spans="1:55" s="103" customFormat="1" ht="13.5" customHeight="1">
      <c r="A28" s="113" t="s">
        <v>11</v>
      </c>
      <c r="B28" s="111" t="s">
        <v>302</v>
      </c>
      <c r="C28" s="99" t="s">
        <v>303</v>
      </c>
      <c r="D28" s="101">
        <f>SUM(E28,+H28,+K28)</f>
        <v>1402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1402</v>
      </c>
      <c r="L28" s="101">
        <v>477</v>
      </c>
      <c r="M28" s="101">
        <v>925</v>
      </c>
      <c r="N28" s="101">
        <f>SUM(O28,+V28,+AC28)</f>
        <v>1418</v>
      </c>
      <c r="O28" s="101">
        <f>SUM(P28:U28)</f>
        <v>477</v>
      </c>
      <c r="P28" s="101">
        <v>477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925</v>
      </c>
      <c r="W28" s="101">
        <v>925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16</v>
      </c>
      <c r="AD28" s="101">
        <v>16</v>
      </c>
      <c r="AE28" s="101">
        <v>0</v>
      </c>
      <c r="AF28" s="101">
        <f>SUM(AG28:AI28)</f>
        <v>6</v>
      </c>
      <c r="AG28" s="101">
        <v>6</v>
      </c>
      <c r="AH28" s="101">
        <v>0</v>
      </c>
      <c r="AI28" s="101">
        <v>0</v>
      </c>
      <c r="AJ28" s="101">
        <f>SUM(AK28:AS28)</f>
        <v>14</v>
      </c>
      <c r="AK28" s="101">
        <v>0</v>
      </c>
      <c r="AL28" s="101">
        <v>8</v>
      </c>
      <c r="AM28" s="101">
        <v>2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4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8</v>
      </c>
      <c r="BA28" s="101">
        <v>8</v>
      </c>
      <c r="BB28" s="101">
        <v>0</v>
      </c>
      <c r="BC28" s="101">
        <v>0</v>
      </c>
    </row>
    <row r="29" spans="1:55" s="103" customFormat="1" ht="13.5" customHeight="1">
      <c r="A29" s="113" t="s">
        <v>11</v>
      </c>
      <c r="B29" s="111" t="s">
        <v>304</v>
      </c>
      <c r="C29" s="99" t="s">
        <v>305</v>
      </c>
      <c r="D29" s="101">
        <f>SUM(E29,+H29,+K29)</f>
        <v>2017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2017</v>
      </c>
      <c r="L29" s="101">
        <v>481</v>
      </c>
      <c r="M29" s="101">
        <v>1536</v>
      </c>
      <c r="N29" s="101">
        <f>SUM(O29,+V29,+AC29)</f>
        <v>2017</v>
      </c>
      <c r="O29" s="101">
        <f>SUM(P29:U29)</f>
        <v>481</v>
      </c>
      <c r="P29" s="101">
        <v>481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1536</v>
      </c>
      <c r="W29" s="101">
        <v>1536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75</v>
      </c>
      <c r="AG29" s="101">
        <v>75</v>
      </c>
      <c r="AH29" s="101">
        <v>0</v>
      </c>
      <c r="AI29" s="101">
        <v>0</v>
      </c>
      <c r="AJ29" s="101">
        <f>SUM(AK29:AS29)</f>
        <v>75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71</v>
      </c>
      <c r="AR29" s="101">
        <v>0</v>
      </c>
      <c r="AS29" s="101">
        <v>4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11</v>
      </c>
      <c r="B30" s="111" t="s">
        <v>306</v>
      </c>
      <c r="C30" s="99" t="s">
        <v>307</v>
      </c>
      <c r="D30" s="101">
        <f>SUM(E30,+H30,+K30)</f>
        <v>3978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3978</v>
      </c>
      <c r="L30" s="101">
        <v>1164</v>
      </c>
      <c r="M30" s="101">
        <v>2814</v>
      </c>
      <c r="N30" s="101">
        <f>SUM(O30,+V30,+AC30)</f>
        <v>3978</v>
      </c>
      <c r="O30" s="101">
        <f>SUM(P30:U30)</f>
        <v>1164</v>
      </c>
      <c r="P30" s="101">
        <v>1164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2814</v>
      </c>
      <c r="W30" s="101">
        <v>2814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140</v>
      </c>
      <c r="AG30" s="101">
        <v>140</v>
      </c>
      <c r="AH30" s="101">
        <v>0</v>
      </c>
      <c r="AI30" s="101">
        <v>0</v>
      </c>
      <c r="AJ30" s="101">
        <f>SUM(AK30:AS30)</f>
        <v>140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133</v>
      </c>
      <c r="AR30" s="101">
        <v>0</v>
      </c>
      <c r="AS30" s="101">
        <v>7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140</v>
      </c>
      <c r="BA30" s="101">
        <v>140</v>
      </c>
      <c r="BB30" s="101">
        <v>0</v>
      </c>
      <c r="BC30" s="101">
        <v>0</v>
      </c>
    </row>
    <row r="31" spans="1:55" s="103" customFormat="1" ht="13.5" customHeight="1">
      <c r="A31" s="113" t="s">
        <v>11</v>
      </c>
      <c r="B31" s="111" t="s">
        <v>308</v>
      </c>
      <c r="C31" s="99" t="s">
        <v>309</v>
      </c>
      <c r="D31" s="101">
        <f>SUM(E31,+H31,+K31)</f>
        <v>617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617</v>
      </c>
      <c r="L31" s="101">
        <v>115</v>
      </c>
      <c r="M31" s="101">
        <v>502</v>
      </c>
      <c r="N31" s="101">
        <f>SUM(O31,+V31,+AC31)</f>
        <v>617</v>
      </c>
      <c r="O31" s="101">
        <f>SUM(P31:U31)</f>
        <v>115</v>
      </c>
      <c r="P31" s="101">
        <v>114</v>
      </c>
      <c r="Q31" s="101">
        <v>0</v>
      </c>
      <c r="R31" s="101">
        <v>0</v>
      </c>
      <c r="S31" s="101">
        <v>0</v>
      </c>
      <c r="T31" s="101">
        <v>0</v>
      </c>
      <c r="U31" s="101">
        <v>1</v>
      </c>
      <c r="V31" s="101">
        <f>SUM(W31:AB31)</f>
        <v>502</v>
      </c>
      <c r="W31" s="101">
        <v>502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4</v>
      </c>
      <c r="AG31" s="101">
        <v>4</v>
      </c>
      <c r="AH31" s="101">
        <v>0</v>
      </c>
      <c r="AI31" s="101">
        <v>0</v>
      </c>
      <c r="AJ31" s="101">
        <f>SUM(AK31:AS31)</f>
        <v>4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4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11</v>
      </c>
      <c r="B32" s="111" t="s">
        <v>310</v>
      </c>
      <c r="C32" s="99" t="s">
        <v>311</v>
      </c>
      <c r="D32" s="101">
        <f>SUM(E32,+H32,+K32)</f>
        <v>4162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4162</v>
      </c>
      <c r="L32" s="101">
        <v>1399</v>
      </c>
      <c r="M32" s="101">
        <v>2763</v>
      </c>
      <c r="N32" s="101">
        <f>SUM(O32,+V32,+AC32)</f>
        <v>4162</v>
      </c>
      <c r="O32" s="101">
        <f>SUM(P32:U32)</f>
        <v>1399</v>
      </c>
      <c r="P32" s="101">
        <v>1399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2763</v>
      </c>
      <c r="W32" s="101">
        <v>2763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31</v>
      </c>
      <c r="AG32" s="101">
        <v>31</v>
      </c>
      <c r="AH32" s="101">
        <v>0</v>
      </c>
      <c r="AI32" s="101">
        <v>0</v>
      </c>
      <c r="AJ32" s="101">
        <f>SUM(AK32:AS32)</f>
        <v>28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27</v>
      </c>
      <c r="AR32" s="101">
        <v>1</v>
      </c>
      <c r="AS32" s="101">
        <v>0</v>
      </c>
      <c r="AT32" s="101">
        <f>SUM(AU32:AY32)</f>
        <v>3</v>
      </c>
      <c r="AU32" s="101">
        <v>3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11</v>
      </c>
      <c r="B33" s="111" t="s">
        <v>312</v>
      </c>
      <c r="C33" s="99" t="s">
        <v>313</v>
      </c>
      <c r="D33" s="101">
        <f>SUM(E33,+H33,+K33)</f>
        <v>3447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3447</v>
      </c>
      <c r="L33" s="101">
        <v>192</v>
      </c>
      <c r="M33" s="101">
        <v>3255</v>
      </c>
      <c r="N33" s="101">
        <f>SUM(O33,+V33,+AC33)</f>
        <v>3447</v>
      </c>
      <c r="O33" s="101">
        <f>SUM(P33:U33)</f>
        <v>192</v>
      </c>
      <c r="P33" s="101">
        <v>190</v>
      </c>
      <c r="Q33" s="101">
        <v>0</v>
      </c>
      <c r="R33" s="101">
        <v>0</v>
      </c>
      <c r="S33" s="101">
        <v>0</v>
      </c>
      <c r="T33" s="101">
        <v>0</v>
      </c>
      <c r="U33" s="101">
        <v>2</v>
      </c>
      <c r="V33" s="101">
        <f>SUM(W33:AB33)</f>
        <v>3255</v>
      </c>
      <c r="W33" s="101">
        <v>3255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25</v>
      </c>
      <c r="AG33" s="101">
        <v>25</v>
      </c>
      <c r="AH33" s="101">
        <v>0</v>
      </c>
      <c r="AI33" s="101">
        <v>0</v>
      </c>
      <c r="AJ33" s="101">
        <f>SUM(AK33:AS33)</f>
        <v>25</v>
      </c>
      <c r="AK33" s="101">
        <v>0</v>
      </c>
      <c r="AL33" s="101">
        <v>0</v>
      </c>
      <c r="AM33" s="101">
        <v>2</v>
      </c>
      <c r="AN33" s="101">
        <v>0</v>
      </c>
      <c r="AO33" s="101">
        <v>0</v>
      </c>
      <c r="AP33" s="101">
        <v>0</v>
      </c>
      <c r="AQ33" s="101">
        <v>23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11</v>
      </c>
      <c r="B34" s="111" t="s">
        <v>314</v>
      </c>
      <c r="C34" s="99" t="s">
        <v>315</v>
      </c>
      <c r="D34" s="101">
        <f>SUM(E34,+H34,+K34)</f>
        <v>8212</v>
      </c>
      <c r="E34" s="101">
        <f>SUM(F34:G34)</f>
        <v>0</v>
      </c>
      <c r="F34" s="101">
        <v>0</v>
      </c>
      <c r="G34" s="101">
        <v>0</v>
      </c>
      <c r="H34" s="101">
        <f>SUM(I34:J34)</f>
        <v>14</v>
      </c>
      <c r="I34" s="101">
        <v>14</v>
      </c>
      <c r="J34" s="101">
        <v>0</v>
      </c>
      <c r="K34" s="101">
        <f>SUM(L34:M34)</f>
        <v>8198</v>
      </c>
      <c r="L34" s="101">
        <v>1131</v>
      </c>
      <c r="M34" s="101">
        <v>7067</v>
      </c>
      <c r="N34" s="101">
        <f>SUM(O34,+V34,+AC34)</f>
        <v>8212</v>
      </c>
      <c r="O34" s="101">
        <f>SUM(P34:U34)</f>
        <v>1145</v>
      </c>
      <c r="P34" s="101">
        <v>1145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7067</v>
      </c>
      <c r="W34" s="101">
        <v>7067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56</v>
      </c>
      <c r="AG34" s="101">
        <v>56</v>
      </c>
      <c r="AH34" s="101">
        <v>0</v>
      </c>
      <c r="AI34" s="101">
        <v>0</v>
      </c>
      <c r="AJ34" s="101">
        <f>SUM(AK34:AS34)</f>
        <v>51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50</v>
      </c>
      <c r="AR34" s="101">
        <v>1</v>
      </c>
      <c r="AS34" s="101">
        <v>0</v>
      </c>
      <c r="AT34" s="101">
        <f>SUM(AU34:AY34)</f>
        <v>5</v>
      </c>
      <c r="AU34" s="101">
        <v>5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11</v>
      </c>
      <c r="B35" s="111" t="s">
        <v>316</v>
      </c>
      <c r="C35" s="99" t="s">
        <v>317</v>
      </c>
      <c r="D35" s="101">
        <f>SUM(E35,+H35,+K35)</f>
        <v>6817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6817</v>
      </c>
      <c r="L35" s="101">
        <v>2834</v>
      </c>
      <c r="M35" s="101">
        <v>3983</v>
      </c>
      <c r="N35" s="101">
        <f>SUM(O35,+V35,+AC35)</f>
        <v>6817</v>
      </c>
      <c r="O35" s="101">
        <f>SUM(P35:U35)</f>
        <v>2834</v>
      </c>
      <c r="P35" s="101">
        <v>2834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3983</v>
      </c>
      <c r="W35" s="101">
        <v>3983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149</v>
      </c>
      <c r="AG35" s="101">
        <v>149</v>
      </c>
      <c r="AH35" s="101">
        <v>0</v>
      </c>
      <c r="AI35" s="101">
        <v>0</v>
      </c>
      <c r="AJ35" s="101">
        <f>SUM(AK35:AS35)</f>
        <v>149</v>
      </c>
      <c r="AK35" s="101">
        <v>0</v>
      </c>
      <c r="AL35" s="101">
        <v>0</v>
      </c>
      <c r="AM35" s="101">
        <v>149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11</v>
      </c>
      <c r="B36" s="111" t="s">
        <v>318</v>
      </c>
      <c r="C36" s="99" t="s">
        <v>319</v>
      </c>
      <c r="D36" s="101">
        <f>SUM(E36,+H36,+K36)</f>
        <v>2547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2547</v>
      </c>
      <c r="L36" s="101">
        <v>967</v>
      </c>
      <c r="M36" s="101">
        <v>1580</v>
      </c>
      <c r="N36" s="101">
        <f>SUM(O36,+V36,+AC36)</f>
        <v>2547</v>
      </c>
      <c r="O36" s="101">
        <f>SUM(P36:U36)</f>
        <v>967</v>
      </c>
      <c r="P36" s="101">
        <v>967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1580</v>
      </c>
      <c r="W36" s="101">
        <v>1580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89</v>
      </c>
      <c r="AG36" s="101">
        <v>89</v>
      </c>
      <c r="AH36" s="101">
        <v>0</v>
      </c>
      <c r="AI36" s="101">
        <v>0</v>
      </c>
      <c r="AJ36" s="101">
        <f>SUM(AK36:AS36)</f>
        <v>89</v>
      </c>
      <c r="AK36" s="101">
        <v>0</v>
      </c>
      <c r="AL36" s="101">
        <v>0</v>
      </c>
      <c r="AM36" s="101">
        <v>71</v>
      </c>
      <c r="AN36" s="101">
        <v>18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11</v>
      </c>
      <c r="B37" s="111" t="s">
        <v>320</v>
      </c>
      <c r="C37" s="99" t="s">
        <v>321</v>
      </c>
      <c r="D37" s="101">
        <f>SUM(E37,+H37,+K37)</f>
        <v>3484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3484</v>
      </c>
      <c r="L37" s="101">
        <v>648</v>
      </c>
      <c r="M37" s="101">
        <v>2836</v>
      </c>
      <c r="N37" s="101">
        <f>SUM(O37,+V37,+AC37)</f>
        <v>3484</v>
      </c>
      <c r="O37" s="101">
        <f>SUM(P37:U37)</f>
        <v>648</v>
      </c>
      <c r="P37" s="101">
        <v>648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2836</v>
      </c>
      <c r="W37" s="101">
        <v>2836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45</v>
      </c>
      <c r="AG37" s="101">
        <v>45</v>
      </c>
      <c r="AH37" s="101">
        <v>0</v>
      </c>
      <c r="AI37" s="101">
        <v>0</v>
      </c>
      <c r="AJ37" s="101">
        <f>SUM(AK37:AS37)</f>
        <v>26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20</v>
      </c>
      <c r="AR37" s="101">
        <v>6</v>
      </c>
      <c r="AS37" s="101">
        <v>0</v>
      </c>
      <c r="AT37" s="101">
        <f>SUM(AU37:AY37)</f>
        <v>19</v>
      </c>
      <c r="AU37" s="101">
        <v>19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11</v>
      </c>
      <c r="B38" s="111" t="s">
        <v>322</v>
      </c>
      <c r="C38" s="99" t="s">
        <v>323</v>
      </c>
      <c r="D38" s="101">
        <f>SUM(E38,+H38,+K38)</f>
        <v>5780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5780</v>
      </c>
      <c r="L38" s="101">
        <v>1318</v>
      </c>
      <c r="M38" s="101">
        <v>4462</v>
      </c>
      <c r="N38" s="101">
        <f>SUM(O38,+V38,+AC38)</f>
        <v>5780</v>
      </c>
      <c r="O38" s="101">
        <f>SUM(P38:U38)</f>
        <v>1318</v>
      </c>
      <c r="P38" s="101">
        <v>1318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4462</v>
      </c>
      <c r="W38" s="101">
        <v>4462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0</v>
      </c>
      <c r="AG38" s="101">
        <v>0</v>
      </c>
      <c r="AH38" s="101">
        <v>0</v>
      </c>
      <c r="AI38" s="101">
        <v>0</v>
      </c>
      <c r="AJ38" s="101">
        <f>SUM(AK38:AS38)</f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11</v>
      </c>
      <c r="B39" s="111" t="s">
        <v>324</v>
      </c>
      <c r="C39" s="99" t="s">
        <v>325</v>
      </c>
      <c r="D39" s="101">
        <f>SUM(E39,+H39,+K39)</f>
        <v>15265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15265</v>
      </c>
      <c r="L39" s="101">
        <v>3574</v>
      </c>
      <c r="M39" s="101">
        <v>11691</v>
      </c>
      <c r="N39" s="101">
        <f>SUM(O39,+V39,+AC39)</f>
        <v>15265</v>
      </c>
      <c r="O39" s="101">
        <f>SUM(P39:U39)</f>
        <v>3574</v>
      </c>
      <c r="P39" s="101">
        <v>3574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11691</v>
      </c>
      <c r="W39" s="101">
        <v>11691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337</v>
      </c>
      <c r="AG39" s="101">
        <v>337</v>
      </c>
      <c r="AH39" s="101">
        <v>0</v>
      </c>
      <c r="AI39" s="101">
        <v>0</v>
      </c>
      <c r="AJ39" s="101">
        <f>SUM(AK39:AS39)</f>
        <v>337</v>
      </c>
      <c r="AK39" s="101">
        <v>0</v>
      </c>
      <c r="AL39" s="101">
        <v>0</v>
      </c>
      <c r="AM39" s="101">
        <v>337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44</v>
      </c>
      <c r="AU39" s="101">
        <v>0</v>
      </c>
      <c r="AV39" s="101">
        <v>0</v>
      </c>
      <c r="AW39" s="101">
        <v>44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11</v>
      </c>
      <c r="B40" s="111" t="s">
        <v>326</v>
      </c>
      <c r="C40" s="99" t="s">
        <v>327</v>
      </c>
      <c r="D40" s="101">
        <f>SUM(E40,+H40,+K40)</f>
        <v>1637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1637</v>
      </c>
      <c r="L40" s="101">
        <v>704</v>
      </c>
      <c r="M40" s="101">
        <v>933</v>
      </c>
      <c r="N40" s="101">
        <f>SUM(O40,+V40,+AC40)</f>
        <v>1637</v>
      </c>
      <c r="O40" s="101">
        <f>SUM(P40:U40)</f>
        <v>704</v>
      </c>
      <c r="P40" s="101">
        <v>704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933</v>
      </c>
      <c r="W40" s="101">
        <v>933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46</v>
      </c>
      <c r="AG40" s="101">
        <v>46</v>
      </c>
      <c r="AH40" s="101">
        <v>0</v>
      </c>
      <c r="AI40" s="101">
        <v>0</v>
      </c>
      <c r="AJ40" s="101">
        <f>SUM(AK40:AS40)</f>
        <v>46</v>
      </c>
      <c r="AK40" s="101">
        <v>0</v>
      </c>
      <c r="AL40" s="101">
        <v>0</v>
      </c>
      <c r="AM40" s="101">
        <v>25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21</v>
      </c>
      <c r="AT40" s="101">
        <f>SUM(AU40:AY40)</f>
        <v>3</v>
      </c>
      <c r="AU40" s="101">
        <v>0</v>
      </c>
      <c r="AV40" s="101">
        <v>0</v>
      </c>
      <c r="AW40" s="101">
        <v>3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11</v>
      </c>
      <c r="B41" s="111" t="s">
        <v>328</v>
      </c>
      <c r="C41" s="99" t="s">
        <v>329</v>
      </c>
      <c r="D41" s="101">
        <f>SUM(E41,+H41,+K41)</f>
        <v>12496</v>
      </c>
      <c r="E41" s="101">
        <f>SUM(F41:G41)</f>
        <v>0</v>
      </c>
      <c r="F41" s="101">
        <v>0</v>
      </c>
      <c r="G41" s="101">
        <v>0</v>
      </c>
      <c r="H41" s="101">
        <f>SUM(I41:J41)</f>
        <v>1964</v>
      </c>
      <c r="I41" s="101">
        <v>0</v>
      </c>
      <c r="J41" s="101">
        <v>1964</v>
      </c>
      <c r="K41" s="101">
        <f>SUM(L41:M41)</f>
        <v>10532</v>
      </c>
      <c r="L41" s="101">
        <v>1592</v>
      </c>
      <c r="M41" s="101">
        <v>8940</v>
      </c>
      <c r="N41" s="101">
        <f>SUM(O41,+V41,+AC41)</f>
        <v>12499</v>
      </c>
      <c r="O41" s="101">
        <f>SUM(P41:U41)</f>
        <v>1592</v>
      </c>
      <c r="P41" s="101">
        <v>1592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10904</v>
      </c>
      <c r="W41" s="101">
        <v>8940</v>
      </c>
      <c r="X41" s="101">
        <v>1964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3</v>
      </c>
      <c r="AD41" s="101">
        <v>3</v>
      </c>
      <c r="AE41" s="101">
        <v>0</v>
      </c>
      <c r="AF41" s="101">
        <f>SUM(AG41:AI41)</f>
        <v>8</v>
      </c>
      <c r="AG41" s="101">
        <v>0</v>
      </c>
      <c r="AH41" s="101">
        <v>8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11</v>
      </c>
      <c r="B42" s="111" t="s">
        <v>330</v>
      </c>
      <c r="C42" s="99" t="s">
        <v>331</v>
      </c>
      <c r="D42" s="101">
        <f>SUM(E42,+H42,+K42)</f>
        <v>3753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3753</v>
      </c>
      <c r="L42" s="101">
        <v>677</v>
      </c>
      <c r="M42" s="101">
        <v>3076</v>
      </c>
      <c r="N42" s="101">
        <f>SUM(O42,+V42,+AC42)</f>
        <v>3753</v>
      </c>
      <c r="O42" s="101">
        <f>SUM(P42:U42)</f>
        <v>677</v>
      </c>
      <c r="P42" s="101">
        <v>677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3076</v>
      </c>
      <c r="W42" s="101">
        <v>3076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0</v>
      </c>
      <c r="AG42" s="101">
        <v>0</v>
      </c>
      <c r="AH42" s="101">
        <v>0</v>
      </c>
      <c r="AI42" s="101">
        <v>0</v>
      </c>
      <c r="AJ42" s="101">
        <f>SUM(AK42:AS42)</f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11</v>
      </c>
      <c r="B43" s="111" t="s">
        <v>332</v>
      </c>
      <c r="C43" s="99" t="s">
        <v>333</v>
      </c>
      <c r="D43" s="101">
        <f>SUM(E43,+H43,+K43)</f>
        <v>7371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7371</v>
      </c>
      <c r="L43" s="101">
        <v>2259</v>
      </c>
      <c r="M43" s="101">
        <v>5112</v>
      </c>
      <c r="N43" s="101">
        <f>SUM(O43,+V43,+AC43)</f>
        <v>7371</v>
      </c>
      <c r="O43" s="101">
        <f>SUM(P43:U43)</f>
        <v>2259</v>
      </c>
      <c r="P43" s="101">
        <v>2259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5112</v>
      </c>
      <c r="W43" s="101">
        <v>5112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182</v>
      </c>
      <c r="AG43" s="101">
        <v>182</v>
      </c>
      <c r="AH43" s="101">
        <v>0</v>
      </c>
      <c r="AI43" s="101">
        <v>0</v>
      </c>
      <c r="AJ43" s="101">
        <f>SUM(AK43:AS43)</f>
        <v>182</v>
      </c>
      <c r="AK43" s="101">
        <v>0</v>
      </c>
      <c r="AL43" s="101">
        <v>0</v>
      </c>
      <c r="AM43" s="101">
        <v>3</v>
      </c>
      <c r="AN43" s="101">
        <v>0</v>
      </c>
      <c r="AO43" s="101">
        <v>0</v>
      </c>
      <c r="AP43" s="101">
        <v>0</v>
      </c>
      <c r="AQ43" s="101">
        <v>0</v>
      </c>
      <c r="AR43" s="101">
        <v>1</v>
      </c>
      <c r="AS43" s="101">
        <v>178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38</v>
      </c>
      <c r="BA43" s="101">
        <v>38</v>
      </c>
      <c r="BB43" s="101">
        <v>0</v>
      </c>
      <c r="BC43" s="101">
        <v>0</v>
      </c>
    </row>
    <row r="44" spans="1:55" s="103" customFormat="1" ht="13.5" customHeight="1">
      <c r="A44" s="113" t="s">
        <v>11</v>
      </c>
      <c r="B44" s="111" t="s">
        <v>334</v>
      </c>
      <c r="C44" s="99" t="s">
        <v>335</v>
      </c>
      <c r="D44" s="101">
        <f>SUM(E44,+H44,+K44)</f>
        <v>4098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4098</v>
      </c>
      <c r="L44" s="101">
        <v>1334</v>
      </c>
      <c r="M44" s="101">
        <v>2764</v>
      </c>
      <c r="N44" s="101">
        <f>SUM(O44,+V44,+AC44)</f>
        <v>4098</v>
      </c>
      <c r="O44" s="101">
        <f>SUM(P44:U44)</f>
        <v>1334</v>
      </c>
      <c r="P44" s="101">
        <v>1334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2764</v>
      </c>
      <c r="W44" s="101">
        <v>2764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102</v>
      </c>
      <c r="AG44" s="101">
        <v>102</v>
      </c>
      <c r="AH44" s="101">
        <v>0</v>
      </c>
      <c r="AI44" s="101">
        <v>0</v>
      </c>
      <c r="AJ44" s="101">
        <f>SUM(AK44:AS44)</f>
        <v>123</v>
      </c>
      <c r="AK44" s="101">
        <v>0</v>
      </c>
      <c r="AL44" s="101">
        <v>21</v>
      </c>
      <c r="AM44" s="101">
        <v>102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21</v>
      </c>
      <c r="BA44" s="101">
        <v>21</v>
      </c>
      <c r="BB44" s="101">
        <v>0</v>
      </c>
      <c r="BC44" s="101">
        <v>0</v>
      </c>
    </row>
    <row r="45" spans="1:55" s="103" customFormat="1" ht="13.5" customHeight="1">
      <c r="A45" s="113" t="s">
        <v>11</v>
      </c>
      <c r="B45" s="111" t="s">
        <v>336</v>
      </c>
      <c r="C45" s="99" t="s">
        <v>337</v>
      </c>
      <c r="D45" s="101">
        <f>SUM(E45,+H45,+K45)</f>
        <v>1090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1090</v>
      </c>
      <c r="L45" s="101">
        <v>378</v>
      </c>
      <c r="M45" s="101">
        <v>712</v>
      </c>
      <c r="N45" s="101">
        <f>SUM(O45,+V45,+AC45)</f>
        <v>1129</v>
      </c>
      <c r="O45" s="101">
        <f>SUM(P45:U45)</f>
        <v>378</v>
      </c>
      <c r="P45" s="101">
        <v>378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712</v>
      </c>
      <c r="W45" s="101">
        <v>712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39</v>
      </c>
      <c r="AD45" s="101">
        <v>39</v>
      </c>
      <c r="AE45" s="101">
        <v>0</v>
      </c>
      <c r="AF45" s="101">
        <f>SUM(AG45:AI45)</f>
        <v>28</v>
      </c>
      <c r="AG45" s="101">
        <v>28</v>
      </c>
      <c r="AH45" s="101">
        <v>0</v>
      </c>
      <c r="AI45" s="101">
        <v>0</v>
      </c>
      <c r="AJ45" s="101">
        <f>SUM(AK45:AS45)</f>
        <v>28</v>
      </c>
      <c r="AK45" s="101">
        <v>28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28</v>
      </c>
      <c r="AU45" s="101">
        <v>28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6</v>
      </c>
      <c r="BA45" s="101">
        <v>6</v>
      </c>
      <c r="BB45" s="101">
        <v>0</v>
      </c>
      <c r="BC45" s="101">
        <v>0</v>
      </c>
    </row>
    <row r="46" spans="1:55" s="103" customFormat="1" ht="13.5" customHeight="1">
      <c r="A46" s="113" t="s">
        <v>11</v>
      </c>
      <c r="B46" s="111" t="s">
        <v>338</v>
      </c>
      <c r="C46" s="99" t="s">
        <v>339</v>
      </c>
      <c r="D46" s="101">
        <f>SUM(E46,+H46,+K46)</f>
        <v>717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717</v>
      </c>
      <c r="L46" s="101">
        <v>169</v>
      </c>
      <c r="M46" s="101">
        <v>548</v>
      </c>
      <c r="N46" s="101">
        <f>SUM(O46,+V46,+AC46)</f>
        <v>728</v>
      </c>
      <c r="O46" s="101">
        <f>SUM(P46:U46)</f>
        <v>169</v>
      </c>
      <c r="P46" s="101">
        <v>169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548</v>
      </c>
      <c r="W46" s="101">
        <v>548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11</v>
      </c>
      <c r="AD46" s="101">
        <v>11</v>
      </c>
      <c r="AE46" s="101">
        <v>0</v>
      </c>
      <c r="AF46" s="101">
        <f>SUM(AG46:AI46)</f>
        <v>0</v>
      </c>
      <c r="AG46" s="101">
        <v>0</v>
      </c>
      <c r="AH46" s="101">
        <v>0</v>
      </c>
      <c r="AI46" s="101">
        <v>0</v>
      </c>
      <c r="AJ46" s="101">
        <f>SUM(AK46:AS46)</f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1</v>
      </c>
      <c r="BA46" s="101">
        <v>1</v>
      </c>
      <c r="BB46" s="101">
        <v>0</v>
      </c>
      <c r="BC46" s="101">
        <v>0</v>
      </c>
    </row>
    <row r="47" spans="1:55" s="103" customFormat="1" ht="13.5" customHeight="1">
      <c r="A47" s="113" t="s">
        <v>11</v>
      </c>
      <c r="B47" s="111" t="s">
        <v>340</v>
      </c>
      <c r="C47" s="99" t="s">
        <v>341</v>
      </c>
      <c r="D47" s="101">
        <f>SUM(E47,+H47,+K47)</f>
        <v>1488</v>
      </c>
      <c r="E47" s="101">
        <f>SUM(F47:G47)</f>
        <v>0</v>
      </c>
      <c r="F47" s="101">
        <v>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1488</v>
      </c>
      <c r="L47" s="101">
        <v>726</v>
      </c>
      <c r="M47" s="101">
        <v>762</v>
      </c>
      <c r="N47" s="101">
        <f>SUM(O47,+V47,+AC47)</f>
        <v>1488</v>
      </c>
      <c r="O47" s="101">
        <f>SUM(P47:U47)</f>
        <v>726</v>
      </c>
      <c r="P47" s="101">
        <v>726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762</v>
      </c>
      <c r="W47" s="101">
        <v>762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87</v>
      </c>
      <c r="AG47" s="101">
        <v>87</v>
      </c>
      <c r="AH47" s="101">
        <v>0</v>
      </c>
      <c r="AI47" s="101">
        <v>0</v>
      </c>
      <c r="AJ47" s="101">
        <f>SUM(AK47:AS47)</f>
        <v>87</v>
      </c>
      <c r="AK47" s="101">
        <v>0</v>
      </c>
      <c r="AL47" s="101">
        <v>0</v>
      </c>
      <c r="AM47" s="101">
        <v>1</v>
      </c>
      <c r="AN47" s="101">
        <v>0</v>
      </c>
      <c r="AO47" s="101">
        <v>0</v>
      </c>
      <c r="AP47" s="101">
        <v>0</v>
      </c>
      <c r="AQ47" s="101">
        <v>0</v>
      </c>
      <c r="AR47" s="101">
        <v>1</v>
      </c>
      <c r="AS47" s="101">
        <v>85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18</v>
      </c>
      <c r="BA47" s="101">
        <v>18</v>
      </c>
      <c r="BB47" s="101">
        <v>0</v>
      </c>
      <c r="BC47" s="101">
        <v>0</v>
      </c>
    </row>
    <row r="48" spans="1:55" s="103" customFormat="1" ht="13.5" customHeight="1">
      <c r="A48" s="113" t="s">
        <v>11</v>
      </c>
      <c r="B48" s="111" t="s">
        <v>342</v>
      </c>
      <c r="C48" s="99" t="s">
        <v>343</v>
      </c>
      <c r="D48" s="101">
        <f>SUM(E48,+H48,+K48)</f>
        <v>1133</v>
      </c>
      <c r="E48" s="101">
        <f>SUM(F48:G48)</f>
        <v>0</v>
      </c>
      <c r="F48" s="101">
        <v>0</v>
      </c>
      <c r="G48" s="101">
        <v>0</v>
      </c>
      <c r="H48" s="101">
        <f>SUM(I48:J48)</f>
        <v>0</v>
      </c>
      <c r="I48" s="101">
        <v>0</v>
      </c>
      <c r="J48" s="101">
        <v>0</v>
      </c>
      <c r="K48" s="101">
        <f>SUM(L48:M48)</f>
        <v>1133</v>
      </c>
      <c r="L48" s="101">
        <v>90</v>
      </c>
      <c r="M48" s="101">
        <v>1043</v>
      </c>
      <c r="N48" s="101">
        <f>SUM(O48,+V48,+AC48)</f>
        <v>1133</v>
      </c>
      <c r="O48" s="101">
        <f>SUM(P48:U48)</f>
        <v>90</v>
      </c>
      <c r="P48" s="101">
        <v>90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1043</v>
      </c>
      <c r="W48" s="101">
        <v>1043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29</v>
      </c>
      <c r="AG48" s="101">
        <v>29</v>
      </c>
      <c r="AH48" s="101">
        <v>0</v>
      </c>
      <c r="AI48" s="101">
        <v>0</v>
      </c>
      <c r="AJ48" s="101">
        <f>SUM(AK48:AS48)</f>
        <v>29</v>
      </c>
      <c r="AK48" s="101">
        <v>0</v>
      </c>
      <c r="AL48" s="101">
        <v>0</v>
      </c>
      <c r="AM48" s="101">
        <v>1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28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6</v>
      </c>
      <c r="BA48" s="101">
        <v>6</v>
      </c>
      <c r="BB48" s="101">
        <v>0</v>
      </c>
      <c r="BC48" s="101">
        <v>0</v>
      </c>
    </row>
    <row r="49" spans="1:55" s="103" customFormat="1" ht="13.5" customHeight="1">
      <c r="A49" s="113" t="s">
        <v>11</v>
      </c>
      <c r="B49" s="111" t="s">
        <v>344</v>
      </c>
      <c r="C49" s="99" t="s">
        <v>345</v>
      </c>
      <c r="D49" s="101">
        <f>SUM(E49,+H49,+K49)</f>
        <v>1045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1045</v>
      </c>
      <c r="L49" s="101">
        <v>241</v>
      </c>
      <c r="M49" s="101">
        <v>804</v>
      </c>
      <c r="N49" s="101">
        <f>SUM(O49,+V49,+AC49)</f>
        <v>1045</v>
      </c>
      <c r="O49" s="101">
        <f>SUM(P49:U49)</f>
        <v>241</v>
      </c>
      <c r="P49" s="101">
        <v>241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f>SUM(W49:AB49)</f>
        <v>804</v>
      </c>
      <c r="W49" s="101">
        <v>804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25</v>
      </c>
      <c r="AG49" s="101">
        <v>25</v>
      </c>
      <c r="AH49" s="101">
        <v>0</v>
      </c>
      <c r="AI49" s="101">
        <v>0</v>
      </c>
      <c r="AJ49" s="101">
        <f>SUM(AK49:AS49)</f>
        <v>25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25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6</v>
      </c>
      <c r="BA49" s="101">
        <v>6</v>
      </c>
      <c r="BB49" s="101">
        <v>0</v>
      </c>
      <c r="BC49" s="101">
        <v>0</v>
      </c>
    </row>
    <row r="50" spans="1:55" s="103" customFormat="1" ht="13.5" customHeight="1">
      <c r="A50" s="113" t="s">
        <v>11</v>
      </c>
      <c r="B50" s="111" t="s">
        <v>346</v>
      </c>
      <c r="C50" s="99" t="s">
        <v>347</v>
      </c>
      <c r="D50" s="101">
        <f>SUM(E50,+H50,+K50)</f>
        <v>2745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2745</v>
      </c>
      <c r="L50" s="101">
        <v>788</v>
      </c>
      <c r="M50" s="101">
        <v>1957</v>
      </c>
      <c r="N50" s="101">
        <f>SUM(O50,+V50,+AC50)</f>
        <v>2868</v>
      </c>
      <c r="O50" s="101">
        <f>SUM(P50:U50)</f>
        <v>788</v>
      </c>
      <c r="P50" s="101">
        <v>788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1957</v>
      </c>
      <c r="W50" s="101">
        <v>1957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123</v>
      </c>
      <c r="AD50" s="101">
        <v>123</v>
      </c>
      <c r="AE50" s="101">
        <v>0</v>
      </c>
      <c r="AF50" s="101">
        <f>SUM(AG50:AI50)</f>
        <v>67</v>
      </c>
      <c r="AG50" s="101">
        <v>67</v>
      </c>
      <c r="AH50" s="101">
        <v>0</v>
      </c>
      <c r="AI50" s="101">
        <v>0</v>
      </c>
      <c r="AJ50" s="101">
        <f>SUM(AK50:AS50)</f>
        <v>67</v>
      </c>
      <c r="AK50" s="101">
        <v>0</v>
      </c>
      <c r="AL50" s="101">
        <v>0</v>
      </c>
      <c r="AM50" s="101">
        <v>1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66</v>
      </c>
      <c r="AT50" s="101">
        <f>SUM(AU50:AY50)</f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14</v>
      </c>
      <c r="BA50" s="101">
        <v>14</v>
      </c>
      <c r="BB50" s="101">
        <v>0</v>
      </c>
      <c r="BC50" s="101">
        <v>0</v>
      </c>
    </row>
    <row r="51" spans="1:55" s="103" customFormat="1" ht="13.5" customHeight="1">
      <c r="A51" s="113" t="s">
        <v>11</v>
      </c>
      <c r="B51" s="111" t="s">
        <v>348</v>
      </c>
      <c r="C51" s="99" t="s">
        <v>349</v>
      </c>
      <c r="D51" s="101">
        <f>SUM(E51,+H51,+K51)</f>
        <v>3725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3725</v>
      </c>
      <c r="L51" s="101">
        <v>1216</v>
      </c>
      <c r="M51" s="101">
        <v>2509</v>
      </c>
      <c r="N51" s="101">
        <f>SUM(O51,+V51,+AC51)</f>
        <v>3725</v>
      </c>
      <c r="O51" s="101">
        <f>SUM(P51:U51)</f>
        <v>1216</v>
      </c>
      <c r="P51" s="101">
        <v>1216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2509</v>
      </c>
      <c r="W51" s="101">
        <v>2509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92</v>
      </c>
      <c r="AG51" s="101">
        <v>92</v>
      </c>
      <c r="AH51" s="101">
        <v>0</v>
      </c>
      <c r="AI51" s="101">
        <v>0</v>
      </c>
      <c r="AJ51" s="101">
        <f>SUM(AK51:AS51)</f>
        <v>92</v>
      </c>
      <c r="AK51" s="101">
        <v>0</v>
      </c>
      <c r="AL51" s="101">
        <v>0</v>
      </c>
      <c r="AM51" s="101">
        <v>1</v>
      </c>
      <c r="AN51" s="101">
        <v>0</v>
      </c>
      <c r="AO51" s="101">
        <v>0</v>
      </c>
      <c r="AP51" s="101">
        <v>0</v>
      </c>
      <c r="AQ51" s="101">
        <v>0</v>
      </c>
      <c r="AR51" s="101">
        <v>1</v>
      </c>
      <c r="AS51" s="101">
        <v>90</v>
      </c>
      <c r="AT51" s="101">
        <f>SUM(AU51:AY51)</f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19</v>
      </c>
      <c r="BA51" s="101">
        <v>19</v>
      </c>
      <c r="BB51" s="101">
        <v>0</v>
      </c>
      <c r="BC51" s="101">
        <v>0</v>
      </c>
    </row>
    <row r="52" spans="1:55" s="103" customFormat="1" ht="13.5" customHeight="1">
      <c r="A52" s="113" t="s">
        <v>11</v>
      </c>
      <c r="B52" s="111" t="s">
        <v>350</v>
      </c>
      <c r="C52" s="99" t="s">
        <v>351</v>
      </c>
      <c r="D52" s="101">
        <f>SUM(E52,+H52,+K52)</f>
        <v>1737</v>
      </c>
      <c r="E52" s="101">
        <f>SUM(F52:G52)</f>
        <v>0</v>
      </c>
      <c r="F52" s="101">
        <v>0</v>
      </c>
      <c r="G52" s="101">
        <v>0</v>
      </c>
      <c r="H52" s="101">
        <f>SUM(I52:J52)</f>
        <v>0</v>
      </c>
      <c r="I52" s="101">
        <v>0</v>
      </c>
      <c r="J52" s="101">
        <v>0</v>
      </c>
      <c r="K52" s="101">
        <f>SUM(L52:M52)</f>
        <v>1737</v>
      </c>
      <c r="L52" s="101">
        <v>306</v>
      </c>
      <c r="M52" s="101">
        <v>1431</v>
      </c>
      <c r="N52" s="101">
        <f>SUM(O52,+V52,+AC52)</f>
        <v>1737</v>
      </c>
      <c r="O52" s="101">
        <f>SUM(P52:U52)</f>
        <v>306</v>
      </c>
      <c r="P52" s="101">
        <v>0</v>
      </c>
      <c r="Q52" s="101">
        <v>0</v>
      </c>
      <c r="R52" s="101">
        <v>0</v>
      </c>
      <c r="S52" s="101">
        <v>306</v>
      </c>
      <c r="T52" s="101">
        <v>0</v>
      </c>
      <c r="U52" s="101">
        <v>0</v>
      </c>
      <c r="V52" s="101">
        <f>SUM(W52:AB52)</f>
        <v>1431</v>
      </c>
      <c r="W52" s="101">
        <v>0</v>
      </c>
      <c r="X52" s="101">
        <v>0</v>
      </c>
      <c r="Y52" s="101">
        <v>0</v>
      </c>
      <c r="Z52" s="101">
        <v>1431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0</v>
      </c>
      <c r="AG52" s="101">
        <v>0</v>
      </c>
      <c r="AH52" s="101">
        <v>0</v>
      </c>
      <c r="AI52" s="101">
        <v>0</v>
      </c>
      <c r="AJ52" s="101">
        <f>SUM(AK52:AS52)</f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0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52">
    <sortCondition ref="A8:A52"/>
    <sortCondition ref="B8:B52"/>
    <sortCondition ref="C8:C5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43000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43100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43202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43203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43204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43205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43206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43208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43210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43211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43212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43213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43214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43215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43216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43348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43364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43367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43368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43369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43403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43404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43423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43424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43425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43428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43432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43433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43441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43442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43443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43444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43447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43468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43482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43484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43501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43505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43506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43507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43510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43511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43512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43513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43514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43531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2023-02-14T01:47:19Z</dcterms:modified>
</cp:coreProperties>
</file>