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1佐賀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'災害廃棄物事業経費（歳出）'!$2:$20</definedName>
    <definedName name="_xlnm.Print_Area" localSheetId="2">'災害廃棄物事業経費（歳入）'!$2:$20</definedName>
    <definedName name="_xlnm.Print_Area" localSheetId="0">'災害廃棄物事業経費（市町村）'!$2:$17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組合分担金内訳!$2:$17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0" i="6"/>
  <c r="D10" i="6"/>
  <c r="CE20" i="4"/>
  <c r="CD20" i="4"/>
  <c r="BY20" i="4"/>
  <c r="BX20" i="4"/>
  <c r="BS20" i="4"/>
  <c r="BR20" i="4"/>
  <c r="BL20" i="4"/>
  <c r="BK20" i="4"/>
  <c r="CH20" i="4"/>
  <c r="CG20" i="4"/>
  <c r="BZ20" i="4"/>
  <c r="BU20" i="4"/>
  <c r="BN20" i="4"/>
  <c r="BM20" i="4"/>
  <c r="CC20" i="4"/>
  <c r="BW20" i="4"/>
  <c r="BV20" i="4"/>
  <c r="BQ20" i="4"/>
  <c r="BJ20" i="4"/>
  <c r="DI10" i="2"/>
  <c r="CV10" i="2"/>
  <c r="CO10" i="2"/>
  <c r="DE10" i="2"/>
  <c r="DD10" i="2"/>
  <c r="DC10" i="2"/>
  <c r="CY10" i="2"/>
  <c r="BU10" i="2"/>
  <c r="CS10" i="2"/>
  <c r="BP10" i="2"/>
  <c r="CL10" i="2"/>
  <c r="BH10" i="2"/>
  <c r="DH10" i="2"/>
  <c r="DF10" i="2"/>
  <c r="AX10" i="2"/>
  <c r="DA10" i="2"/>
  <c r="CZ10" i="2"/>
  <c r="AS10" i="2"/>
  <c r="CU10" i="2"/>
  <c r="CT10" i="2"/>
  <c r="AN10" i="2"/>
  <c r="CN10" i="2"/>
  <c r="CM10" i="2"/>
  <c r="AF10" i="2"/>
  <c r="AE10" i="2" s="1"/>
  <c r="N10" i="2"/>
  <c r="E9" i="6"/>
  <c r="D9" i="6"/>
  <c r="CE19" i="4"/>
  <c r="CD19" i="4"/>
  <c r="BY19" i="4"/>
  <c r="BX19" i="4"/>
  <c r="BS19" i="4"/>
  <c r="BR19" i="4"/>
  <c r="BL19" i="4"/>
  <c r="BK19" i="4"/>
  <c r="CH19" i="4"/>
  <c r="CG19" i="4"/>
  <c r="BZ19" i="4"/>
  <c r="BU19" i="4"/>
  <c r="BN19" i="4"/>
  <c r="BM19" i="4"/>
  <c r="CC19" i="4"/>
  <c r="BW19" i="4"/>
  <c r="BV19" i="4"/>
  <c r="BQ19" i="4"/>
  <c r="BJ19" i="4"/>
  <c r="M19" i="3"/>
  <c r="DI9" i="2"/>
  <c r="DC9" i="2"/>
  <c r="CV9" i="2"/>
  <c r="CO9" i="2"/>
  <c r="DH9" i="2"/>
  <c r="DF9" i="2"/>
  <c r="DE9" i="2"/>
  <c r="BZ9" i="2"/>
  <c r="DA9" i="2"/>
  <c r="CZ9" i="2"/>
  <c r="CY9" i="2"/>
  <c r="BU9" i="2"/>
  <c r="CU9" i="2"/>
  <c r="CT9" i="2"/>
  <c r="CS9" i="2"/>
  <c r="BP9" i="2"/>
  <c r="CN9" i="2"/>
  <c r="CM9" i="2"/>
  <c r="CL9" i="2"/>
  <c r="BH9" i="2"/>
  <c r="AX9" i="2"/>
  <c r="AS9" i="2"/>
  <c r="AN9" i="2"/>
  <c r="AF9" i="2"/>
  <c r="AE9" i="2" s="1"/>
  <c r="N9" i="2"/>
  <c r="M9" i="2" s="1"/>
  <c r="E9" i="2"/>
  <c r="E8" i="6"/>
  <c r="D8" i="6"/>
  <c r="CE18" i="4"/>
  <c r="BZ18" i="4"/>
  <c r="BY18" i="4"/>
  <c r="BS18" i="4"/>
  <c r="BL18" i="4"/>
  <c r="CH18" i="4"/>
  <c r="CG18" i="4"/>
  <c r="BU18" i="4"/>
  <c r="BT18" i="4"/>
  <c r="BN18" i="4"/>
  <c r="BM18" i="4"/>
  <c r="CD18" i="4"/>
  <c r="CC18" i="4"/>
  <c r="CA18" i="4"/>
  <c r="BX18" i="4"/>
  <c r="BV18" i="4"/>
  <c r="BR18" i="4"/>
  <c r="BK18" i="4"/>
  <c r="DH8" i="2"/>
  <c r="DF8" i="2"/>
  <c r="CZ8" i="2"/>
  <c r="CT8" i="2"/>
  <c r="CM8" i="2"/>
  <c r="DI8" i="2"/>
  <c r="DD8" i="2"/>
  <c r="DC8" i="2"/>
  <c r="BZ8" i="2"/>
  <c r="DA8" i="2"/>
  <c r="CX8" i="2"/>
  <c r="BU8" i="2"/>
  <c r="CW8" i="2" s="1"/>
  <c r="CV8" i="2"/>
  <c r="CU8" i="2"/>
  <c r="CO8" i="2"/>
  <c r="CN8" i="2"/>
  <c r="CK8" i="2"/>
  <c r="BH8" i="2"/>
  <c r="BG8" i="2"/>
  <c r="DE8" i="2"/>
  <c r="AX8" i="2"/>
  <c r="CY8" i="2"/>
  <c r="AS8" i="2"/>
  <c r="CS8" i="2"/>
  <c r="AN8" i="2"/>
  <c r="CL8" i="2"/>
  <c r="AF8" i="2"/>
  <c r="AE8" i="2" s="1"/>
  <c r="N8" i="2"/>
  <c r="E8" i="2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G16" i="5"/>
  <c r="Q16" i="5"/>
  <c r="E16" i="5"/>
  <c r="D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R14" i="4"/>
  <c r="BL14" i="4"/>
  <c r="BK14" i="4"/>
  <c r="BJ14" i="4"/>
  <c r="D14" i="3"/>
  <c r="DI14" i="1"/>
  <c r="DH14" i="1"/>
  <c r="DC14" i="1"/>
  <c r="CV14" i="1"/>
  <c r="CK14" i="1"/>
  <c r="BZ14" i="1"/>
  <c r="DE14" i="1"/>
  <c r="DA14" i="1"/>
  <c r="CZ14" i="1"/>
  <c r="CY14" i="1"/>
  <c r="CU14" i="1"/>
  <c r="CT14" i="1"/>
  <c r="CS14" i="1"/>
  <c r="CO14" i="1"/>
  <c r="CN14" i="1"/>
  <c r="CM14" i="1"/>
  <c r="AX14" i="1"/>
  <c r="AS14" i="1"/>
  <c r="AN14" i="1"/>
  <c r="CL14" i="1"/>
  <c r="N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E9" i="5"/>
  <c r="D9" i="5"/>
  <c r="G9" i="5"/>
  <c r="AM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N8" i="5"/>
  <c r="D8" i="5"/>
  <c r="G8" i="5"/>
  <c r="CG8" i="4"/>
  <c r="BZ8" i="4"/>
  <c r="BU8" i="4"/>
  <c r="BT8" i="4"/>
  <c r="BN8" i="4"/>
  <c r="CH8" i="4"/>
  <c r="CE8" i="4"/>
  <c r="CD8" i="4"/>
  <c r="CC8" i="4"/>
  <c r="BY8" i="4"/>
  <c r="BX8" i="4"/>
  <c r="BW8" i="4"/>
  <c r="BS8" i="4"/>
  <c r="BR8" i="4"/>
  <c r="BM8" i="4"/>
  <c r="BL8" i="4"/>
  <c r="BK8" i="4"/>
  <c r="M8" i="3"/>
  <c r="DH8" i="1"/>
  <c r="DA8" i="1"/>
  <c r="CV8" i="1"/>
  <c r="CU8" i="1"/>
  <c r="CO8" i="1"/>
  <c r="DF8" i="1"/>
  <c r="DE8" i="1"/>
  <c r="CZ8" i="1"/>
  <c r="CY8" i="1"/>
  <c r="BU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CW8" i="1" l="1"/>
  <c r="J10" i="2"/>
  <c r="J20" i="3"/>
  <c r="S20" i="3"/>
  <c r="S10" i="2"/>
  <c r="CA20" i="4"/>
  <c r="BP20" i="4"/>
  <c r="BH20" i="4"/>
  <c r="BT20" i="4"/>
  <c r="CB20" i="4"/>
  <c r="M20" i="3"/>
  <c r="D20" i="3"/>
  <c r="CJ10" i="2"/>
  <c r="BG10" i="2"/>
  <c r="CI10" i="2" s="1"/>
  <c r="M10" i="2"/>
  <c r="AM10" i="2"/>
  <c r="BF10" i="2" s="1"/>
  <c r="CW10" i="2"/>
  <c r="CK10" i="2"/>
  <c r="CR10" i="2"/>
  <c r="CX10" i="2"/>
  <c r="BZ10" i="2"/>
  <c r="DB10" i="2" s="1"/>
  <c r="E10" i="2"/>
  <c r="J9" i="2"/>
  <c r="J19" i="3"/>
  <c r="S19" i="3"/>
  <c r="S9" i="2"/>
  <c r="CA19" i="4"/>
  <c r="BP19" i="4"/>
  <c r="BT19" i="4"/>
  <c r="CB19" i="4"/>
  <c r="D19" i="3"/>
  <c r="AM9" i="2"/>
  <c r="CW9" i="2"/>
  <c r="BF9" i="2"/>
  <c r="CJ9" i="2"/>
  <c r="BG9" i="2"/>
  <c r="CI9" i="2" s="1"/>
  <c r="DB9" i="2"/>
  <c r="BO9" i="2"/>
  <c r="CK9" i="2"/>
  <c r="CR9" i="2"/>
  <c r="CX9" i="2"/>
  <c r="DD9" i="2"/>
  <c r="D9" i="2"/>
  <c r="J8" i="2"/>
  <c r="J18" i="3"/>
  <c r="J7" i="3" s="1"/>
  <c r="S8" i="2"/>
  <c r="S18" i="3"/>
  <c r="S7" i="3" s="1"/>
  <c r="BP18" i="4"/>
  <c r="CB18" i="4"/>
  <c r="BJ18" i="4"/>
  <c r="BQ18" i="4"/>
  <c r="BW18" i="4"/>
  <c r="M18" i="3"/>
  <c r="CI8" i="2"/>
  <c r="CJ8" i="2"/>
  <c r="D8" i="2"/>
  <c r="DB8" i="2"/>
  <c r="M8" i="2"/>
  <c r="AM8" i="2"/>
  <c r="BF8" i="2" s="1"/>
  <c r="BP8" i="2"/>
  <c r="K17" i="4"/>
  <c r="F17" i="5"/>
  <c r="AL17" i="1"/>
  <c r="CE17" i="1"/>
  <c r="DG17" i="1" s="1"/>
  <c r="BD17" i="4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DC17" i="1"/>
  <c r="BH17" i="1"/>
  <c r="BZ17" i="1"/>
  <c r="DB17" i="1" s="1"/>
  <c r="CX17" i="1"/>
  <c r="BC16" i="1"/>
  <c r="AB16" i="4"/>
  <c r="AM16" i="4"/>
  <c r="BN16" i="1"/>
  <c r="K16" i="4"/>
  <c r="AL16" i="1"/>
  <c r="F16" i="5"/>
  <c r="H16" i="5"/>
  <c r="N16" i="5"/>
  <c r="BH16" i="4"/>
  <c r="BI16" i="4"/>
  <c r="D16" i="3"/>
  <c r="CW16" i="1"/>
  <c r="D16" i="1"/>
  <c r="N16" i="1"/>
  <c r="M16" i="1" s="1"/>
  <c r="AN16" i="1"/>
  <c r="AM16" i="1" s="1"/>
  <c r="BF16" i="1" s="1"/>
  <c r="BH16" i="1"/>
  <c r="BZ16" i="1"/>
  <c r="DB16" i="1" s="1"/>
  <c r="CR16" i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R15" i="1"/>
  <c r="CX15" i="1"/>
  <c r="AL14" i="1"/>
  <c r="K14" i="4"/>
  <c r="BD14" i="4"/>
  <c r="CE14" i="1"/>
  <c r="E14" i="5"/>
  <c r="F14" i="5" s="1"/>
  <c r="G14" i="5"/>
  <c r="BQ14" i="4"/>
  <c r="BH14" i="4"/>
  <c r="CI14" i="4"/>
  <c r="BI14" i="4"/>
  <c r="BU14" i="4"/>
  <c r="M14" i="3"/>
  <c r="M14" i="1"/>
  <c r="AM14" i="1"/>
  <c r="DB14" i="1"/>
  <c r="BH14" i="1"/>
  <c r="BU14" i="1"/>
  <c r="CW14" i="1" s="1"/>
  <c r="DD14" i="1"/>
  <c r="E14" i="1"/>
  <c r="AF14" i="1"/>
  <c r="AE14" i="1" s="1"/>
  <c r="BP14" i="1"/>
  <c r="DF14" i="1"/>
  <c r="BG14" i="1"/>
  <c r="CI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AL12" i="1"/>
  <c r="F12" i="5"/>
  <c r="K12" i="4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F11" i="5"/>
  <c r="K11" i="4"/>
  <c r="AL11" i="1"/>
  <c r="CE11" i="1"/>
  <c r="DG11" i="1" s="1"/>
  <c r="BD11" i="4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C10" i="1"/>
  <c r="F10" i="5"/>
  <c r="AL10" i="1"/>
  <c r="K10" i="4"/>
  <c r="BD10" i="4"/>
  <c r="CF10" i="4" s="1"/>
  <c r="CE10" i="1"/>
  <c r="DG10" i="1" s="1"/>
  <c r="G10" i="5"/>
  <c r="BH10" i="4"/>
  <c r="BI10" i="4"/>
  <c r="D10" i="3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BC9" i="1"/>
  <c r="AB9" i="4"/>
  <c r="I9" i="5"/>
  <c r="K9" i="4"/>
  <c r="BO9" i="4" s="1"/>
  <c r="AL9" i="1"/>
  <c r="F9" i="5"/>
  <c r="H9" i="5"/>
  <c r="N9" i="5"/>
  <c r="BN9" i="1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I8" i="5"/>
  <c r="AM8" i="4"/>
  <c r="BN8" i="1"/>
  <c r="BD8" i="4"/>
  <c r="CE8" i="1"/>
  <c r="K8" i="4"/>
  <c r="AL8" i="1"/>
  <c r="E8" i="5"/>
  <c r="Q8" i="5"/>
  <c r="CA8" i="4"/>
  <c r="BV8" i="4"/>
  <c r="BI8" i="4"/>
  <c r="BQ8" i="4"/>
  <c r="CB8" i="4"/>
  <c r="BJ8" i="4"/>
  <c r="D8" i="3"/>
  <c r="AM8" i="1"/>
  <c r="BF8" i="1"/>
  <c r="CR8" i="1"/>
  <c r="D8" i="1"/>
  <c r="N8" i="1"/>
  <c r="M8" i="1" s="1"/>
  <c r="DC8" i="1"/>
  <c r="BH8" i="1"/>
  <c r="BZ8" i="1"/>
  <c r="DB8" i="1" s="1"/>
  <c r="CS8" i="1"/>
  <c r="CK8" i="1"/>
  <c r="S7" i="2" l="1"/>
  <c r="J7" i="2"/>
  <c r="AL7" i="1"/>
  <c r="BO8" i="4"/>
  <c r="K7" i="4"/>
  <c r="BO10" i="1"/>
  <c r="CP9" i="1"/>
  <c r="AB10" i="2"/>
  <c r="AB20" i="3"/>
  <c r="BI20" i="4"/>
  <c r="CI20" i="4"/>
  <c r="D10" i="2"/>
  <c r="BO10" i="2"/>
  <c r="AB19" i="3"/>
  <c r="AB9" i="2"/>
  <c r="BI19" i="4"/>
  <c r="CI19" i="4"/>
  <c r="BH19" i="4"/>
  <c r="CQ9" i="2"/>
  <c r="CH9" i="2"/>
  <c r="DJ9" i="2" s="1"/>
  <c r="AB18" i="3"/>
  <c r="AB8" i="2"/>
  <c r="BI18" i="4"/>
  <c r="CI18" i="4"/>
  <c r="BH18" i="4"/>
  <c r="D18" i="3"/>
  <c r="BO8" i="2"/>
  <c r="CR8" i="2"/>
  <c r="CF17" i="4"/>
  <c r="I17" i="5"/>
  <c r="BN17" i="1"/>
  <c r="CP17" i="1" s="1"/>
  <c r="AM17" i="4"/>
  <c r="BO17" i="4" s="1"/>
  <c r="BQ17" i="4"/>
  <c r="BG17" i="1"/>
  <c r="CI17" i="1" s="1"/>
  <c r="CJ17" i="1"/>
  <c r="BO17" i="1"/>
  <c r="CR17" i="1"/>
  <c r="BD16" i="4"/>
  <c r="CF16" i="4" s="1"/>
  <c r="CE16" i="1"/>
  <c r="DG16" i="1" s="1"/>
  <c r="I16" i="5"/>
  <c r="CP16" i="1"/>
  <c r="BO16" i="4"/>
  <c r="BQ16" i="4"/>
  <c r="BO16" i="1"/>
  <c r="BG16" i="1"/>
  <c r="CI16" i="1" s="1"/>
  <c r="CJ16" i="1"/>
  <c r="CF15" i="4"/>
  <c r="I15" i="5"/>
  <c r="BN15" i="1"/>
  <c r="CP15" i="1" s="1"/>
  <c r="AM15" i="4"/>
  <c r="BO15" i="4" s="1"/>
  <c r="BQ15" i="4"/>
  <c r="BG15" i="1"/>
  <c r="CI15" i="1" s="1"/>
  <c r="CJ15" i="1"/>
  <c r="BO15" i="1"/>
  <c r="BN14" i="1"/>
  <c r="CP14" i="1" s="1"/>
  <c r="I14" i="5"/>
  <c r="AM14" i="4"/>
  <c r="BO14" i="4" s="1"/>
  <c r="AB14" i="4"/>
  <c r="CF14" i="4" s="1"/>
  <c r="BC14" i="1"/>
  <c r="DG14" i="1" s="1"/>
  <c r="BP14" i="4"/>
  <c r="BF14" i="1"/>
  <c r="D14" i="1"/>
  <c r="CJ14" i="1"/>
  <c r="CR14" i="1"/>
  <c r="BO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CF12" i="4"/>
  <c r="I12" i="5"/>
  <c r="BN12" i="1"/>
  <c r="CP12" i="1" s="1"/>
  <c r="AM12" i="4"/>
  <c r="BO12" i="4" s="1"/>
  <c r="BQ12" i="4"/>
  <c r="CR12" i="1"/>
  <c r="BG12" i="1"/>
  <c r="CI12" i="1" s="1"/>
  <c r="CJ12" i="1"/>
  <c r="BO12" i="1"/>
  <c r="CF11" i="4"/>
  <c r="I11" i="5"/>
  <c r="BN11" i="1"/>
  <c r="CP11" i="1" s="1"/>
  <c r="AM11" i="4"/>
  <c r="BO11" i="4" s="1"/>
  <c r="BQ11" i="4"/>
  <c r="CR11" i="1"/>
  <c r="BG11" i="1"/>
  <c r="CI11" i="1" s="1"/>
  <c r="CJ11" i="1"/>
  <c r="BO11" i="1"/>
  <c r="BN10" i="1"/>
  <c r="CP10" i="1" s="1"/>
  <c r="I10" i="5"/>
  <c r="AM10" i="4"/>
  <c r="BO10" i="4" s="1"/>
  <c r="BQ10" i="4"/>
  <c r="CR10" i="1"/>
  <c r="CQ10" i="1"/>
  <c r="BG10" i="1"/>
  <c r="CI10" i="1" s="1"/>
  <c r="CJ10" i="1"/>
  <c r="BD9" i="4"/>
  <c r="CF9" i="4" s="1"/>
  <c r="CE9" i="1"/>
  <c r="DG9" i="1" s="1"/>
  <c r="BQ9" i="4"/>
  <c r="CR9" i="1"/>
  <c r="BG9" i="1"/>
  <c r="CI9" i="1" s="1"/>
  <c r="CJ9" i="1"/>
  <c r="BO9" i="1"/>
  <c r="CP8" i="1"/>
  <c r="BC8" i="1"/>
  <c r="AB8" i="4"/>
  <c r="F8" i="5"/>
  <c r="CI8" i="4"/>
  <c r="BH8" i="4"/>
  <c r="BP8" i="4"/>
  <c r="BO8" i="1"/>
  <c r="CJ8" i="1"/>
  <c r="BG8" i="1"/>
  <c r="CI8" i="1" s="1"/>
  <c r="CQ8" i="1"/>
  <c r="AB7" i="2" l="1"/>
  <c r="AB7" i="3"/>
  <c r="DG8" i="1"/>
  <c r="DG7" i="1" s="1"/>
  <c r="BC7" i="1"/>
  <c r="AM7" i="4"/>
  <c r="CP7" i="1"/>
  <c r="BN7" i="1"/>
  <c r="BO7" i="4"/>
  <c r="BD7" i="4"/>
  <c r="CF8" i="4"/>
  <c r="CF7" i="4" s="1"/>
  <c r="AB7" i="4"/>
  <c r="CE7" i="1"/>
  <c r="CQ10" i="2"/>
  <c r="CH10" i="2"/>
  <c r="DJ10" i="2" s="1"/>
  <c r="CH8" i="2"/>
  <c r="DJ8" i="2" s="1"/>
  <c r="CQ8" i="2"/>
  <c r="BP17" i="4"/>
  <c r="CI17" i="4"/>
  <c r="CH17" i="1"/>
  <c r="DJ17" i="1" s="1"/>
  <c r="CQ17" i="1"/>
  <c r="BP16" i="4"/>
  <c r="CI16" i="4"/>
  <c r="CQ16" i="1"/>
  <c r="CH16" i="1"/>
  <c r="DJ16" i="1" s="1"/>
  <c r="BP15" i="4"/>
  <c r="CI15" i="4"/>
  <c r="CH15" i="1"/>
  <c r="DJ15" i="1" s="1"/>
  <c r="CQ15" i="1"/>
  <c r="CQ14" i="1"/>
  <c r="CH14" i="1"/>
  <c r="DJ14" i="1" s="1"/>
  <c r="BP13" i="4"/>
  <c r="CI13" i="4"/>
  <c r="CQ13" i="1"/>
  <c r="CH13" i="1"/>
  <c r="DJ13" i="1" s="1"/>
  <c r="BP12" i="4"/>
  <c r="CI12" i="4"/>
  <c r="CQ12" i="1"/>
  <c r="CH12" i="1"/>
  <c r="DJ12" i="1" s="1"/>
  <c r="BP11" i="4"/>
  <c r="CI11" i="4"/>
  <c r="CQ11" i="1"/>
  <c r="CH11" i="1"/>
  <c r="DJ11" i="1" s="1"/>
  <c r="BP10" i="4"/>
  <c r="CI10" i="4"/>
  <c r="CH10" i="1"/>
  <c r="DJ10" i="1" s="1"/>
  <c r="BP9" i="4"/>
  <c r="CI9" i="4"/>
  <c r="CQ9" i="1"/>
  <c r="CH9" i="1"/>
  <c r="DJ9" i="1" s="1"/>
  <c r="CH8" i="1"/>
  <c r="DJ8" i="1" s="1"/>
</calcChain>
</file>

<file path=xl/sharedStrings.xml><?xml version="1.0" encoding="utf-8"?>
<sst xmlns="http://schemas.openxmlformats.org/spreadsheetml/2006/main" count="1631" uniqueCount="283">
  <si>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</si>
  <si>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</si>
  <si>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</si>
  <si>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</si>
  <si>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</si>
  <si>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</si>
  <si>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</si>
  <si>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</si>
  <si>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</si>
  <si>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</si>
  <si>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</si>
  <si>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</si>
  <si>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</si>
  <si>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</si>
  <si>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</si>
  <si>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</si>
  <si>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</si>
  <si>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</si>
  <si>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</si>
  <si>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</si>
  <si>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</si>
  <si>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</si>
  <si>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</si>
  <si>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</si>
  <si>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</si>
  <si>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</si>
  <si>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</si>
  <si>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</si>
  <si>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</si>
  <si>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</si>
  <si>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</si>
  <si>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</si>
  <si>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</si>
  <si>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</si>
  <si>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</si>
  <si>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</si>
  <si>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</si>
  <si>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</si>
  <si>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</si>
  <si>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</si>
  <si>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</si>
  <si>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</si>
  <si>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</si>
  <si>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</si>
  <si>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</si>
  <si>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</si>
  <si>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</si>
  <si>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</si>
  <si>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</si>
  <si>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</si>
  <si>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</si>
  <si>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</si>
  <si>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</si>
  <si>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</si>
  <si>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</si>
  <si>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</si>
  <si>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</si>
  <si>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</si>
  <si>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</si>
  <si>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</si>
  <si>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</si>
  <si>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</si>
  <si>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</si>
  <si>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</si>
  <si>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</si>
  <si>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</si>
  <si>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</si>
  <si>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</si>
  <si>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</si>
  <si>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</si>
  <si>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</si>
  <si>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</si>
  <si>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</si>
  <si>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</si>
  <si>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</si>
  <si>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</si>
  <si>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</si>
  <si>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</si>
  <si>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</si>
  <si>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</si>
  <si>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</si>
  <si>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</si>
  <si>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</si>
  <si>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</si>
  <si>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</si>
  <si>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</si>
  <si>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</si>
  <si>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</si>
  <si>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</si>
  <si>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</si>
  <si>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</si>
  <si>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</si>
  <si>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</si>
  <si>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</si>
  <si>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</si>
  <si>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</si>
  <si>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</si>
  <si>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</si>
  <si>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</si>
  <si>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</si>
  <si>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</si>
  <si>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</si>
  <si>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</si>
  <si>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</si>
  <si>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</si>
  <si>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</si>
  <si>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</si>
  <si>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</si>
  <si>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</si>
  <si>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</si>
  <si>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</si>
  <si>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</si>
  <si>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</si>
  <si>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</si>
  <si>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</si>
  <si>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</si>
  <si>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</si>
  <si>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</si>
  <si>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</si>
  <si>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</si>
  <si>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</si>
  <si>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</si>
  <si>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</si>
  <si>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</si>
  <si>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</si>
  <si>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</si>
  <si>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</si>
  <si>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</si>
  <si>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</si>
  <si>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</si>
  <si>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</si>
  <si>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</si>
  <si>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</si>
  <si>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</si>
  <si>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</si>
  <si>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</si>
  <si>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</si>
  <si>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</si>
  <si>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</si>
  <si>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</si>
  <si>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</si>
  <si>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</si>
  <si>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</si>
  <si>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</si>
  <si>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</si>
  <si>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</si>
  <si>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</si>
  <si>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</si>
  <si>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</si>
  <si>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</si>
  <si>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</si>
  <si>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</si>
  <si>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</si>
  <si>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</si>
  <si>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</si>
  <si>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</si>
  <si>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</si>
  <si>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</si>
  <si>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</si>
  <si>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</si>
  <si>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</si>
  <si>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</si>
  <si>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</si>
  <si>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</si>
  <si>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</si>
  <si>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</si>
  <si>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</si>
  <si>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</si>
  <si>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</si>
  <si>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</si>
  <si>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</si>
  <si>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</si>
  <si>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</si>
  <si>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</si>
  <si>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</si>
  <si>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</si>
  <si>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</si>
  <si>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</si>
  <si>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</si>
  <si>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</si>
  <si>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</si>
  <si>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</si>
  <si>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</si>
  <si>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</si>
  <si>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</si>
  <si>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</si>
  <si>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</si>
  <si>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</si>
  <si>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</si>
  <si>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</si>
  <si>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</si>
  <si>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</si>
  <si>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</si>
  <si>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</si>
  <si>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</si>
  <si>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</si>
  <si>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</si>
  <si>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</si>
  <si>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</si>
  <si>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</si>
  <si>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佐賀県</t>
    <phoneticPr fontId="3"/>
  </si>
  <si>
    <t>41201</t>
    <phoneticPr fontId="3"/>
  </si>
  <si>
    <t/>
  </si>
  <si>
    <t>佐賀県</t>
    <phoneticPr fontId="3"/>
  </si>
  <si>
    <t>41201</t>
    <phoneticPr fontId="3"/>
  </si>
  <si>
    <t>佐賀市</t>
    <phoneticPr fontId="3"/>
  </si>
  <si>
    <t>佐賀市</t>
    <phoneticPr fontId="3"/>
  </si>
  <si>
    <t>41201</t>
    <phoneticPr fontId="3"/>
  </si>
  <si>
    <t>41201</t>
    <phoneticPr fontId="3"/>
  </si>
  <si>
    <t>佐賀市</t>
    <phoneticPr fontId="3"/>
  </si>
  <si>
    <t>41203</t>
  </si>
  <si>
    <t>41203</t>
    <phoneticPr fontId="3"/>
  </si>
  <si>
    <t>鳥栖市</t>
  </si>
  <si>
    <t>鳥栖市</t>
    <phoneticPr fontId="3"/>
  </si>
  <si>
    <t>41203</t>
    <phoneticPr fontId="3"/>
  </si>
  <si>
    <t>41858</t>
  </si>
  <si>
    <t>鳥栖・三養基西部環境施設組合</t>
  </si>
  <si>
    <t>41203</t>
    <phoneticPr fontId="3"/>
  </si>
  <si>
    <t>鳥栖市</t>
    <phoneticPr fontId="3"/>
  </si>
  <si>
    <t>41206</t>
  </si>
  <si>
    <t>41206</t>
    <phoneticPr fontId="3"/>
  </si>
  <si>
    <t>武雄市</t>
  </si>
  <si>
    <t>武雄市</t>
    <phoneticPr fontId="3"/>
  </si>
  <si>
    <t>41861</t>
  </si>
  <si>
    <t>佐賀県西部広域環境組合</t>
  </si>
  <si>
    <t>41206</t>
    <phoneticPr fontId="3"/>
  </si>
  <si>
    <t>武雄市</t>
    <phoneticPr fontId="3"/>
  </si>
  <si>
    <t>41208</t>
    <phoneticPr fontId="3"/>
  </si>
  <si>
    <t>小城市</t>
    <phoneticPr fontId="3"/>
  </si>
  <si>
    <t>小城市</t>
    <phoneticPr fontId="3"/>
  </si>
  <si>
    <t>佐賀県</t>
    <phoneticPr fontId="3"/>
  </si>
  <si>
    <t>41208</t>
    <phoneticPr fontId="3"/>
  </si>
  <si>
    <t>41209</t>
    <phoneticPr fontId="3"/>
  </si>
  <si>
    <t>嬉野市</t>
    <phoneticPr fontId="3"/>
  </si>
  <si>
    <t>嬉野市</t>
    <phoneticPr fontId="3"/>
  </si>
  <si>
    <t>佐賀県</t>
    <phoneticPr fontId="3"/>
  </si>
  <si>
    <t>41209</t>
    <phoneticPr fontId="3"/>
  </si>
  <si>
    <t>41210</t>
    <phoneticPr fontId="3"/>
  </si>
  <si>
    <t>神埼市</t>
    <phoneticPr fontId="3"/>
  </si>
  <si>
    <t>佐賀県</t>
    <phoneticPr fontId="3"/>
  </si>
  <si>
    <t>41210</t>
    <phoneticPr fontId="3"/>
  </si>
  <si>
    <t>神埼市</t>
    <phoneticPr fontId="3"/>
  </si>
  <si>
    <t>41346</t>
    <phoneticPr fontId="3"/>
  </si>
  <si>
    <t>みやき町</t>
    <phoneticPr fontId="3"/>
  </si>
  <si>
    <t>41346</t>
    <phoneticPr fontId="3"/>
  </si>
  <si>
    <t>みやき町</t>
    <phoneticPr fontId="3"/>
  </si>
  <si>
    <t>41346</t>
    <phoneticPr fontId="3"/>
  </si>
  <si>
    <t>41423</t>
    <phoneticPr fontId="3"/>
  </si>
  <si>
    <t>大町町</t>
    <phoneticPr fontId="3"/>
  </si>
  <si>
    <t>41423</t>
    <phoneticPr fontId="3"/>
  </si>
  <si>
    <t>大町町</t>
    <phoneticPr fontId="3"/>
  </si>
  <si>
    <t>佐賀県</t>
    <phoneticPr fontId="3"/>
  </si>
  <si>
    <t>41424</t>
    <phoneticPr fontId="3"/>
  </si>
  <si>
    <t>江北町</t>
    <phoneticPr fontId="3"/>
  </si>
  <si>
    <t>41424</t>
    <phoneticPr fontId="3"/>
  </si>
  <si>
    <t>江北町</t>
    <phoneticPr fontId="3"/>
  </si>
  <si>
    <t>41425</t>
  </si>
  <si>
    <t>41425</t>
    <phoneticPr fontId="3"/>
  </si>
  <si>
    <t>白石町</t>
  </si>
  <si>
    <t>白石町</t>
    <phoneticPr fontId="3"/>
  </si>
  <si>
    <t>41813</t>
  </si>
  <si>
    <t>杵東地区衛生処理場組合</t>
  </si>
  <si>
    <t>41425</t>
    <phoneticPr fontId="3"/>
  </si>
  <si>
    <t>白石町</t>
    <phoneticPr fontId="3"/>
  </si>
  <si>
    <t>41813</t>
    <phoneticPr fontId="3"/>
  </si>
  <si>
    <t>佐賀県</t>
    <phoneticPr fontId="3"/>
  </si>
  <si>
    <t>杵東地区衛生処理場組合</t>
    <phoneticPr fontId="3"/>
  </si>
  <si>
    <t>41813</t>
    <phoneticPr fontId="3"/>
  </si>
  <si>
    <t>杵東地区衛生処理場組合</t>
    <phoneticPr fontId="3"/>
  </si>
  <si>
    <t>杵東地区衛生処理場組合</t>
    <phoneticPr fontId="3"/>
  </si>
  <si>
    <t>41858</t>
    <phoneticPr fontId="3"/>
  </si>
  <si>
    <t>鳥栖・三養基西部環境施設組合</t>
    <phoneticPr fontId="3"/>
  </si>
  <si>
    <t>41858</t>
    <phoneticPr fontId="3"/>
  </si>
  <si>
    <t>鳥栖・三養基西部環境施設組合</t>
    <phoneticPr fontId="3"/>
  </si>
  <si>
    <t>41861</t>
    <phoneticPr fontId="3"/>
  </si>
  <si>
    <t>佐賀県西部広域環境組合</t>
    <phoneticPr fontId="3"/>
  </si>
  <si>
    <t>佐賀県西部広域環境組合</t>
    <phoneticPr fontId="3"/>
  </si>
  <si>
    <t>41861</t>
    <phoneticPr fontId="3"/>
  </si>
  <si>
    <t>41861</t>
    <phoneticPr fontId="3"/>
  </si>
  <si>
    <t>佐賀県西部広域環境組合</t>
    <phoneticPr fontId="3"/>
  </si>
  <si>
    <t>41000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</si>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</sst>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4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203</v>
      </c>
      <c r="B7" s="92" t="s">
        <v>280</v>
      </c>
      <c r="C7" s="78" t="s">
        <v>281</v>
      </c>
      <c r="D7" s="79">
        <f>SUM($D$8:$D$17)</f>
        <v>656737</v>
      </c>
      <c r="E7" s="79">
        <f>SUM($E$8:$E$17)</f>
        <v>518085</v>
      </c>
      <c r="F7" s="79">
        <f>SUM($F$8:$F$17)</f>
        <v>324103</v>
      </c>
      <c r="G7" s="79">
        <f>SUM($G$8:$G$17)</f>
        <v>0</v>
      </c>
      <c r="H7" s="79">
        <f>SUM($H$8:$H$17)</f>
        <v>189505</v>
      </c>
      <c r="I7" s="79">
        <f>SUM($I$8:$I$17)</f>
        <v>0</v>
      </c>
      <c r="J7" s="93" t="s">
        <v>282</v>
      </c>
      <c r="K7" s="79">
        <f>SUM($K$8:$K$17)</f>
        <v>4477</v>
      </c>
      <c r="L7" s="79">
        <f>SUM($L$8:$L$17)</f>
        <v>138652</v>
      </c>
      <c r="M7" s="79">
        <f>SUM($M$8:$M$17)</f>
        <v>19701</v>
      </c>
      <c r="N7" s="79">
        <f>SUM($N$8:$N$17)</f>
        <v>5643</v>
      </c>
      <c r="O7" s="79">
        <f>SUM($O$8:$O$17)</f>
        <v>3527</v>
      </c>
      <c r="P7" s="79">
        <f>SUM($P$8:$P$17)</f>
        <v>0</v>
      </c>
      <c r="Q7" s="79">
        <f>SUM($Q$8:$Q$17)</f>
        <v>2116</v>
      </c>
      <c r="R7" s="79">
        <f>SUM($R$8:$R$17)</f>
        <v>0</v>
      </c>
      <c r="S7" s="93" t="s">
        <v>282</v>
      </c>
      <c r="T7" s="79">
        <f>SUM($T$8:$T$17)</f>
        <v>0</v>
      </c>
      <c r="U7" s="79">
        <f>SUM($U$8:$U$17)</f>
        <v>14058</v>
      </c>
      <c r="V7" s="79">
        <f>SUM($V$8:$V$17)</f>
        <v>676438</v>
      </c>
      <c r="W7" s="79">
        <f>SUM($W$8:$W$17)</f>
        <v>523728</v>
      </c>
      <c r="X7" s="79">
        <f>SUM($X$8:$X$17)</f>
        <v>327630</v>
      </c>
      <c r="Y7" s="79">
        <f>SUM($Y$8:$Y$17)</f>
        <v>0</v>
      </c>
      <c r="Z7" s="79">
        <f>SUM($Z$8:$Z$17)</f>
        <v>191621</v>
      </c>
      <c r="AA7" s="79">
        <f>SUM($AA$8:$AA$17)</f>
        <v>0</v>
      </c>
      <c r="AB7" s="93" t="s">
        <v>282</v>
      </c>
      <c r="AC7" s="79">
        <f>SUM($AC$8:$AC$17)</f>
        <v>4477</v>
      </c>
      <c r="AD7" s="79">
        <f>SUM($AD$8:$AD$17)</f>
        <v>152710</v>
      </c>
      <c r="AE7" s="79">
        <f>SUM($AE$8:$AE$17)</f>
        <v>25575</v>
      </c>
      <c r="AF7" s="79">
        <f>SUM($AF$8:$AF$17)</f>
        <v>25575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25575</v>
      </c>
      <c r="AK7" s="79">
        <f>SUM($AK$8:$AK$17)</f>
        <v>0</v>
      </c>
      <c r="AL7" s="79">
        <f>SUM($AL$8:$AL$17)</f>
        <v>0</v>
      </c>
      <c r="AM7" s="79">
        <f>SUM($AM$8:$AM$17)</f>
        <v>592378</v>
      </c>
      <c r="AN7" s="79">
        <f>SUM($AN$8:$AN$17)</f>
        <v>0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5627</v>
      </c>
      <c r="AT7" s="79">
        <f>SUM($AT$8:$AT$17)</f>
        <v>11</v>
      </c>
      <c r="AU7" s="79">
        <f>SUM($AU$8:$AU$17)</f>
        <v>1796</v>
      </c>
      <c r="AV7" s="79">
        <f>SUM($AV$8:$AV$17)</f>
        <v>3820</v>
      </c>
      <c r="AW7" s="79">
        <f>SUM($AW$8:$AW$17)</f>
        <v>16</v>
      </c>
      <c r="AX7" s="79">
        <f>SUM($AX$8:$AX$17)</f>
        <v>586735</v>
      </c>
      <c r="AY7" s="79">
        <f>SUM($AY$8:$AY$17)</f>
        <v>72769</v>
      </c>
      <c r="AZ7" s="79">
        <f>SUM($AZ$8:$AZ$17)</f>
        <v>160467</v>
      </c>
      <c r="BA7" s="79">
        <f>SUM($BA$8:$BA$17)</f>
        <v>55299</v>
      </c>
      <c r="BB7" s="79">
        <f>SUM($BB$8:$BB$17)</f>
        <v>298200</v>
      </c>
      <c r="BC7" s="79">
        <f>SUM($BC$8:$BC$17)</f>
        <v>15912</v>
      </c>
      <c r="BD7" s="79">
        <f>SUM($BD$8:$BD$17)</f>
        <v>0</v>
      </c>
      <c r="BE7" s="79">
        <f>SUM($BE$8:$BE$17)</f>
        <v>22872</v>
      </c>
      <c r="BF7" s="79">
        <f>SUM($BF$8:$BF$17)</f>
        <v>640825</v>
      </c>
      <c r="BG7" s="79">
        <f>SUM($BG$8:$BG$17)</f>
        <v>0</v>
      </c>
      <c r="BH7" s="79">
        <f>SUM($BH$8:$BH$17)</f>
        <v>0</v>
      </c>
      <c r="BI7" s="79">
        <f>SUM($BI$8:$BI$17)</f>
        <v>0</v>
      </c>
      <c r="BJ7" s="79">
        <f>SUM($BJ$8:$BJ$17)</f>
        <v>0</v>
      </c>
      <c r="BK7" s="79">
        <f>SUM($BK$8:$BK$17)</f>
        <v>0</v>
      </c>
      <c r="BL7" s="79">
        <f>SUM($BL$8:$BL$17)</f>
        <v>0</v>
      </c>
      <c r="BM7" s="79">
        <f>SUM($BM$8:$BM$17)</f>
        <v>0</v>
      </c>
      <c r="BN7" s="79">
        <f>SUM($BN$8:$BN$17)</f>
        <v>0</v>
      </c>
      <c r="BO7" s="79">
        <f>SUM($BO$8:$BO$17)</f>
        <v>149</v>
      </c>
      <c r="BP7" s="79">
        <f>SUM($BP$8:$BP$17)</f>
        <v>0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149</v>
      </c>
      <c r="BV7" s="79">
        <f>SUM($BV$8:$BV$17)</f>
        <v>149</v>
      </c>
      <c r="BW7" s="79">
        <f>SUM($BW$8:$BW$17)</f>
        <v>0</v>
      </c>
      <c r="BX7" s="79">
        <f>SUM($BX$8:$BX$17)</f>
        <v>0</v>
      </c>
      <c r="BY7" s="79">
        <f>SUM($BY$8:$BY$17)</f>
        <v>0</v>
      </c>
      <c r="BZ7" s="79">
        <f>SUM($BZ$8:$BZ$17)</f>
        <v>0</v>
      </c>
      <c r="CA7" s="79">
        <f>SUM($CA$8:$CA$17)</f>
        <v>0</v>
      </c>
      <c r="CB7" s="79">
        <f>SUM($CB$8:$CB$17)</f>
        <v>0</v>
      </c>
      <c r="CC7" s="79">
        <f>SUM($CC$8:$CC$17)</f>
        <v>0</v>
      </c>
      <c r="CD7" s="79">
        <f>SUM($CD$8:$CD$17)</f>
        <v>0</v>
      </c>
      <c r="CE7" s="79">
        <f>SUM($CE$8:$CE$17)</f>
        <v>579</v>
      </c>
      <c r="CF7" s="79">
        <f>SUM($CF$8:$CF$17)</f>
        <v>0</v>
      </c>
      <c r="CG7" s="79">
        <f>SUM($CG$8:$CG$17)</f>
        <v>18973</v>
      </c>
      <c r="CH7" s="79">
        <f>SUM($CH$8:$CH$17)</f>
        <v>19122</v>
      </c>
      <c r="CI7" s="79">
        <f>SUM($CI$8:$CI$17)</f>
        <v>25575</v>
      </c>
      <c r="CJ7" s="79">
        <f>SUM($CJ$8:$CJ$17)</f>
        <v>25575</v>
      </c>
      <c r="CK7" s="79">
        <f>SUM($CK$8:$CK$17)</f>
        <v>0</v>
      </c>
      <c r="CL7" s="79">
        <f>SUM($CL$8:$CL$17)</f>
        <v>0</v>
      </c>
      <c r="CM7" s="79">
        <f>SUM($CM$8:$CM$17)</f>
        <v>0</v>
      </c>
      <c r="CN7" s="79">
        <f>SUM($CN$8:$CN$17)</f>
        <v>25575</v>
      </c>
      <c r="CO7" s="79">
        <f>SUM($CO$8:$CO$17)</f>
        <v>0</v>
      </c>
      <c r="CP7" s="79">
        <f>SUM($CP$8:$CP$17)</f>
        <v>0</v>
      </c>
      <c r="CQ7" s="79">
        <f>SUM($CQ$8:$CQ$17)</f>
        <v>592527</v>
      </c>
      <c r="CR7" s="79">
        <f>SUM($CR$8:$CR$17)</f>
        <v>0</v>
      </c>
      <c r="CS7" s="79">
        <f>SUM($CS$8:$CS$17)</f>
        <v>0</v>
      </c>
      <c r="CT7" s="79">
        <f>SUM($CT$8:$CT$17)</f>
        <v>0</v>
      </c>
      <c r="CU7" s="79">
        <f>SUM($CU$8:$CU$17)</f>
        <v>0</v>
      </c>
      <c r="CV7" s="79">
        <f>SUM($CV$8:$CV$17)</f>
        <v>0</v>
      </c>
      <c r="CW7" s="79">
        <f>SUM($CW$8:$CW$17)</f>
        <v>5776</v>
      </c>
      <c r="CX7" s="79">
        <f>SUM($CX$8:$CX$17)</f>
        <v>160</v>
      </c>
      <c r="CY7" s="79">
        <f>SUM($CY$8:$CY$17)</f>
        <v>1796</v>
      </c>
      <c r="CZ7" s="79">
        <f>SUM($CZ$8:$CZ$17)</f>
        <v>3820</v>
      </c>
      <c r="DA7" s="79">
        <f>SUM($DA$8:$DA$17)</f>
        <v>16</v>
      </c>
      <c r="DB7" s="79">
        <f>SUM($DB$8:$DB$17)</f>
        <v>586735</v>
      </c>
      <c r="DC7" s="79">
        <f>SUM($DC$8:$DC$17)</f>
        <v>72769</v>
      </c>
      <c r="DD7" s="79">
        <f>SUM($DD$8:$DD$17)</f>
        <v>160467</v>
      </c>
      <c r="DE7" s="79">
        <f>SUM($DE$8:$DE$17)</f>
        <v>55299</v>
      </c>
      <c r="DF7" s="79">
        <f>SUM($DF$8:$DF$17)</f>
        <v>298200</v>
      </c>
      <c r="DG7" s="79">
        <f>SUM($DG$8:$DG$17)</f>
        <v>16491</v>
      </c>
      <c r="DH7" s="79">
        <f>SUM($DH$8:$DH$17)</f>
        <v>0</v>
      </c>
      <c r="DI7" s="79">
        <f>SUM($DI$8:$DI$17)</f>
        <v>41845</v>
      </c>
      <c r="DJ7" s="79">
        <f>SUM($DJ$8:$DJ$17)</f>
        <v>659947</v>
      </c>
    </row>
    <row r="8" spans="1:114" s="8" customFormat="1" ht="12" customHeight="1">
      <c r="A8" s="80" t="s">
        <v>200</v>
      </c>
      <c r="B8" s="83" t="s">
        <v>204</v>
      </c>
      <c r="C8" s="80" t="s">
        <v>205</v>
      </c>
      <c r="D8" s="84">
        <f>SUM(E8,+L8)</f>
        <v>4452</v>
      </c>
      <c r="E8" s="84">
        <f>SUM(F8:I8)+K8</f>
        <v>2173</v>
      </c>
      <c r="F8" s="84">
        <v>2044</v>
      </c>
      <c r="G8" s="84">
        <v>0</v>
      </c>
      <c r="H8" s="84">
        <v>0</v>
      </c>
      <c r="I8" s="84">
        <v>0</v>
      </c>
      <c r="J8" s="94" t="s">
        <v>193</v>
      </c>
      <c r="K8" s="84">
        <v>129</v>
      </c>
      <c r="L8" s="84">
        <v>2279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4452</v>
      </c>
      <c r="W8" s="84">
        <v>2173</v>
      </c>
      <c r="X8" s="84">
        <v>2044</v>
      </c>
      <c r="Y8" s="84">
        <v>0</v>
      </c>
      <c r="Z8" s="84">
        <v>0</v>
      </c>
      <c r="AA8" s="84">
        <v>0</v>
      </c>
      <c r="AB8" s="94" t="s">
        <v>193</v>
      </c>
      <c r="AC8" s="84">
        <v>129</v>
      </c>
      <c r="AD8" s="84">
        <v>2279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4452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117</v>
      </c>
      <c r="AT8" s="84">
        <v>0</v>
      </c>
      <c r="AU8" s="84">
        <v>117</v>
      </c>
      <c r="AV8" s="84">
        <v>0</v>
      </c>
      <c r="AW8" s="84">
        <v>0</v>
      </c>
      <c r="AX8" s="84">
        <f>SUM(AY8:BB8)</f>
        <v>4335</v>
      </c>
      <c r="AY8" s="84">
        <v>0</v>
      </c>
      <c r="AZ8" s="84">
        <v>222</v>
      </c>
      <c r="BA8" s="84">
        <v>0</v>
      </c>
      <c r="BB8" s="84">
        <v>4113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4452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7" si="0">SUM(AE8,+BG8)</f>
        <v>0</v>
      </c>
      <c r="CJ8" s="84">
        <f t="shared" ref="CJ8:CJ17" si="1">SUM(AF8,+BH8)</f>
        <v>0</v>
      </c>
      <c r="CK8" s="84">
        <f t="shared" ref="CK8:CK17" si="2">SUM(AG8,+BI8)</f>
        <v>0</v>
      </c>
      <c r="CL8" s="84">
        <f t="shared" ref="CL8:CL17" si="3">SUM(AH8,+BJ8)</f>
        <v>0</v>
      </c>
      <c r="CM8" s="84">
        <f t="shared" ref="CM8:CM17" si="4">SUM(AI8,+BK8)</f>
        <v>0</v>
      </c>
      <c r="CN8" s="84">
        <f t="shared" ref="CN8:CN17" si="5">SUM(AJ8,+BL8)</f>
        <v>0</v>
      </c>
      <c r="CO8" s="84">
        <f t="shared" ref="CO8:CO17" si="6">SUM(AK8,+BM8)</f>
        <v>0</v>
      </c>
      <c r="CP8" s="84">
        <f t="shared" ref="CP8:CP17" si="7">SUM(AL8,+BN8)</f>
        <v>0</v>
      </c>
      <c r="CQ8" s="84">
        <f t="shared" ref="CQ8:CQ17" si="8">SUM(AM8,+BO8)</f>
        <v>4452</v>
      </c>
      <c r="CR8" s="84">
        <f t="shared" ref="CR8:CR17" si="9">SUM(AN8,+BP8)</f>
        <v>0</v>
      </c>
      <c r="CS8" s="84">
        <f t="shared" ref="CS8:CS17" si="10">SUM(AO8,+BQ8)</f>
        <v>0</v>
      </c>
      <c r="CT8" s="84">
        <f t="shared" ref="CT8:CT17" si="11">SUM(AP8,+BR8)</f>
        <v>0</v>
      </c>
      <c r="CU8" s="84">
        <f t="shared" ref="CU8:CU17" si="12">SUM(AQ8,+BS8)</f>
        <v>0</v>
      </c>
      <c r="CV8" s="84">
        <f t="shared" ref="CV8:CV17" si="13">SUM(AR8,+BT8)</f>
        <v>0</v>
      </c>
      <c r="CW8" s="84">
        <f t="shared" ref="CW8:CW17" si="14">SUM(AS8,+BU8)</f>
        <v>117</v>
      </c>
      <c r="CX8" s="84">
        <f t="shared" ref="CX8:CX17" si="15">SUM(AT8,+BV8)</f>
        <v>0</v>
      </c>
      <c r="CY8" s="84">
        <f t="shared" ref="CY8:CY17" si="16">SUM(AU8,+BW8)</f>
        <v>117</v>
      </c>
      <c r="CZ8" s="84">
        <f t="shared" ref="CZ8:CZ17" si="17">SUM(AV8,+BX8)</f>
        <v>0</v>
      </c>
      <c r="DA8" s="84">
        <f t="shared" ref="DA8:DA17" si="18">SUM(AW8,+BY8)</f>
        <v>0</v>
      </c>
      <c r="DB8" s="84">
        <f t="shared" ref="DB8:DB17" si="19">SUM(AX8,+BZ8)</f>
        <v>4335</v>
      </c>
      <c r="DC8" s="84">
        <f t="shared" ref="DC8:DC17" si="20">SUM(AY8,+CA8)</f>
        <v>0</v>
      </c>
      <c r="DD8" s="84">
        <f t="shared" ref="DD8:DD17" si="21">SUM(AZ8,+CB8)</f>
        <v>222</v>
      </c>
      <c r="DE8" s="84">
        <f t="shared" ref="DE8:DE17" si="22">SUM(BA8,+CC8)</f>
        <v>0</v>
      </c>
      <c r="DF8" s="84">
        <f t="shared" ref="DF8:DF17" si="23">SUM(BB8,+CD8)</f>
        <v>4113</v>
      </c>
      <c r="DG8" s="84">
        <f t="shared" ref="DG8:DG17" si="24">SUM(BC8,+CE8)</f>
        <v>0</v>
      </c>
      <c r="DH8" s="84">
        <f t="shared" ref="DH8:DH17" si="25">SUM(BD8,+CF8)</f>
        <v>0</v>
      </c>
      <c r="DI8" s="84">
        <f t="shared" ref="DI8:DI17" si="26">SUM(BE8,+CG8)</f>
        <v>0</v>
      </c>
      <c r="DJ8" s="84">
        <f t="shared" ref="DJ8:DJ17" si="27">SUM(BF8,+CH8)</f>
        <v>4452</v>
      </c>
    </row>
    <row r="9" spans="1:114" s="8" customFormat="1" ht="12" customHeight="1">
      <c r="A9" s="80" t="s">
        <v>200</v>
      </c>
      <c r="B9" s="83" t="s">
        <v>211</v>
      </c>
      <c r="C9" s="80" t="s">
        <v>213</v>
      </c>
      <c r="D9" s="84">
        <f>SUM(E9,+L9)</f>
        <v>718</v>
      </c>
      <c r="E9" s="84">
        <f>SUM(F9:I9)+K9</f>
        <v>359</v>
      </c>
      <c r="F9" s="84">
        <v>359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359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718</v>
      </c>
      <c r="W9" s="84">
        <v>359</v>
      </c>
      <c r="X9" s="84">
        <v>359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359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282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282</v>
      </c>
      <c r="AY9" s="84">
        <v>209</v>
      </c>
      <c r="AZ9" s="84">
        <v>73</v>
      </c>
      <c r="BA9" s="84">
        <v>0</v>
      </c>
      <c r="BB9" s="84">
        <v>0</v>
      </c>
      <c r="BC9" s="84">
        <f>組合分担金内訳!E9</f>
        <v>436</v>
      </c>
      <c r="BD9" s="84">
        <v>0</v>
      </c>
      <c r="BE9" s="84">
        <v>0</v>
      </c>
      <c r="BF9" s="84">
        <f>SUM(AE9,+AM9,+BE9)</f>
        <v>282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282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282</v>
      </c>
      <c r="DC9" s="84">
        <f t="shared" si="20"/>
        <v>209</v>
      </c>
      <c r="DD9" s="84">
        <f t="shared" si="21"/>
        <v>73</v>
      </c>
      <c r="DE9" s="84">
        <f t="shared" si="22"/>
        <v>0</v>
      </c>
      <c r="DF9" s="84">
        <f t="shared" si="23"/>
        <v>0</v>
      </c>
      <c r="DG9" s="84">
        <f t="shared" si="24"/>
        <v>436</v>
      </c>
      <c r="DH9" s="84">
        <f t="shared" si="25"/>
        <v>0</v>
      </c>
      <c r="DI9" s="84">
        <f t="shared" si="26"/>
        <v>0</v>
      </c>
      <c r="DJ9" s="84">
        <f t="shared" si="27"/>
        <v>282</v>
      </c>
    </row>
    <row r="10" spans="1:114" s="8" customFormat="1" ht="12" customHeight="1">
      <c r="A10" s="80" t="s">
        <v>200</v>
      </c>
      <c r="B10" s="83" t="s">
        <v>220</v>
      </c>
      <c r="C10" s="80" t="s">
        <v>222</v>
      </c>
      <c r="D10" s="84">
        <f>SUM(E10,+L10)</f>
        <v>441755</v>
      </c>
      <c r="E10" s="84">
        <f>SUM(F10:I10)+K10</f>
        <v>394519</v>
      </c>
      <c r="F10" s="84">
        <v>217131</v>
      </c>
      <c r="G10" s="84">
        <v>0</v>
      </c>
      <c r="H10" s="84">
        <v>173705</v>
      </c>
      <c r="I10" s="84">
        <v>0</v>
      </c>
      <c r="J10" s="94" t="s">
        <v>193</v>
      </c>
      <c r="K10" s="84">
        <v>3683</v>
      </c>
      <c r="L10" s="84">
        <v>47236</v>
      </c>
      <c r="M10" s="84">
        <f>SUM(N10,+U10)</f>
        <v>17939</v>
      </c>
      <c r="N10" s="84">
        <f>SUM(O10:R10)+T10</f>
        <v>4761</v>
      </c>
      <c r="O10" s="84">
        <v>2645</v>
      </c>
      <c r="P10" s="84">
        <v>0</v>
      </c>
      <c r="Q10" s="84">
        <v>2116</v>
      </c>
      <c r="R10" s="84">
        <v>0</v>
      </c>
      <c r="S10" s="94" t="s">
        <v>193</v>
      </c>
      <c r="T10" s="84">
        <v>0</v>
      </c>
      <c r="U10" s="84">
        <v>13178</v>
      </c>
      <c r="V10" s="84">
        <v>459694</v>
      </c>
      <c r="W10" s="84">
        <v>399280</v>
      </c>
      <c r="X10" s="84">
        <v>219776</v>
      </c>
      <c r="Y10" s="84">
        <v>0</v>
      </c>
      <c r="Z10" s="84">
        <v>175821</v>
      </c>
      <c r="AA10" s="84">
        <v>0</v>
      </c>
      <c r="AB10" s="94" t="s">
        <v>193</v>
      </c>
      <c r="AC10" s="84">
        <v>3683</v>
      </c>
      <c r="AD10" s="84">
        <v>60414</v>
      </c>
      <c r="AE10" s="84">
        <f>SUM(AF10,+AK10)</f>
        <v>25575</v>
      </c>
      <c r="AF10" s="84">
        <f>SUM(AG10:AJ10)</f>
        <v>25575</v>
      </c>
      <c r="AG10" s="84">
        <v>0</v>
      </c>
      <c r="AH10" s="84">
        <v>0</v>
      </c>
      <c r="AI10" s="84">
        <v>0</v>
      </c>
      <c r="AJ10" s="84">
        <v>25575</v>
      </c>
      <c r="AK10" s="84">
        <v>0</v>
      </c>
      <c r="AL10" s="84">
        <f>組合分担金内訳!D10</f>
        <v>0</v>
      </c>
      <c r="AM10" s="84">
        <f>SUM(AN10,AS10,AW10,AX10,BD10)</f>
        <v>388575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388575</v>
      </c>
      <c r="AY10" s="84">
        <v>43922</v>
      </c>
      <c r="AZ10" s="84">
        <v>40714</v>
      </c>
      <c r="BA10" s="84">
        <v>18358</v>
      </c>
      <c r="BB10" s="84">
        <v>285581</v>
      </c>
      <c r="BC10" s="84">
        <f>組合分担金内訳!E10</f>
        <v>15476</v>
      </c>
      <c r="BD10" s="84">
        <v>0</v>
      </c>
      <c r="BE10" s="84">
        <v>12129</v>
      </c>
      <c r="BF10" s="84">
        <f>SUM(AE10,+AM10,+BE10)</f>
        <v>426279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17939</v>
      </c>
      <c r="CH10" s="84">
        <f>SUM(BG10,+BO10,+CG10)</f>
        <v>17939</v>
      </c>
      <c r="CI10" s="84">
        <f t="shared" si="0"/>
        <v>25575</v>
      </c>
      <c r="CJ10" s="84">
        <f t="shared" si="1"/>
        <v>25575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25575</v>
      </c>
      <c r="CO10" s="84">
        <f t="shared" si="6"/>
        <v>0</v>
      </c>
      <c r="CP10" s="84">
        <f t="shared" si="7"/>
        <v>0</v>
      </c>
      <c r="CQ10" s="84">
        <f t="shared" si="8"/>
        <v>388575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388575</v>
      </c>
      <c r="DC10" s="84">
        <f t="shared" si="20"/>
        <v>43922</v>
      </c>
      <c r="DD10" s="84">
        <f t="shared" si="21"/>
        <v>40714</v>
      </c>
      <c r="DE10" s="84">
        <f t="shared" si="22"/>
        <v>18358</v>
      </c>
      <c r="DF10" s="84">
        <f t="shared" si="23"/>
        <v>285581</v>
      </c>
      <c r="DG10" s="84">
        <f t="shared" si="24"/>
        <v>15476</v>
      </c>
      <c r="DH10" s="84">
        <f t="shared" si="25"/>
        <v>0</v>
      </c>
      <c r="DI10" s="84">
        <f t="shared" si="26"/>
        <v>30068</v>
      </c>
      <c r="DJ10" s="84">
        <f t="shared" si="27"/>
        <v>444218</v>
      </c>
    </row>
    <row r="11" spans="1:114" s="8" customFormat="1" ht="12" customHeight="1">
      <c r="A11" s="80" t="s">
        <v>203</v>
      </c>
      <c r="B11" s="83" t="s">
        <v>227</v>
      </c>
      <c r="C11" s="80" t="s">
        <v>228</v>
      </c>
      <c r="D11" s="84">
        <f>SUM(E11,+L11)</f>
        <v>4736</v>
      </c>
      <c r="E11" s="84">
        <f>SUM(F11:I11)+K11</f>
        <v>2420</v>
      </c>
      <c r="F11" s="84">
        <v>2316</v>
      </c>
      <c r="G11" s="84">
        <v>0</v>
      </c>
      <c r="H11" s="84">
        <v>0</v>
      </c>
      <c r="I11" s="84">
        <v>0</v>
      </c>
      <c r="J11" s="94" t="s">
        <v>193</v>
      </c>
      <c r="K11" s="84">
        <v>104</v>
      </c>
      <c r="L11" s="84">
        <v>2316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4736</v>
      </c>
      <c r="W11" s="84">
        <v>2420</v>
      </c>
      <c r="X11" s="84">
        <v>2316</v>
      </c>
      <c r="Y11" s="84">
        <v>0</v>
      </c>
      <c r="Z11" s="84">
        <v>0</v>
      </c>
      <c r="AA11" s="84">
        <v>0</v>
      </c>
      <c r="AB11" s="94" t="s">
        <v>193</v>
      </c>
      <c r="AC11" s="84">
        <v>104</v>
      </c>
      <c r="AD11" s="84">
        <v>2316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4493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16</v>
      </c>
      <c r="AX11" s="84">
        <f>SUM(AY11:BB11)</f>
        <v>4477</v>
      </c>
      <c r="AY11" s="84">
        <v>571</v>
      </c>
      <c r="AZ11" s="84">
        <v>1381</v>
      </c>
      <c r="BA11" s="84">
        <v>2525</v>
      </c>
      <c r="BB11" s="84">
        <v>0</v>
      </c>
      <c r="BC11" s="84">
        <f>組合分担金内訳!E11</f>
        <v>0</v>
      </c>
      <c r="BD11" s="84">
        <v>0</v>
      </c>
      <c r="BE11" s="84">
        <v>243</v>
      </c>
      <c r="BF11" s="84">
        <f>SUM(AE11,+AM11,+BE11)</f>
        <v>4736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4493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16</v>
      </c>
      <c r="DB11" s="84">
        <f t="shared" si="19"/>
        <v>4477</v>
      </c>
      <c r="DC11" s="84">
        <f t="shared" si="20"/>
        <v>571</v>
      </c>
      <c r="DD11" s="84">
        <f t="shared" si="21"/>
        <v>1381</v>
      </c>
      <c r="DE11" s="84">
        <f t="shared" si="22"/>
        <v>2525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243</v>
      </c>
      <c r="DJ11" s="84">
        <f t="shared" si="27"/>
        <v>4736</v>
      </c>
    </row>
    <row r="12" spans="1:114" s="8" customFormat="1" ht="12" customHeight="1">
      <c r="A12" s="80" t="s">
        <v>200</v>
      </c>
      <c r="B12" s="83" t="s">
        <v>232</v>
      </c>
      <c r="C12" s="80" t="s">
        <v>233</v>
      </c>
      <c r="D12" s="84">
        <f>SUM(E12,+L12)</f>
        <v>15284</v>
      </c>
      <c r="E12" s="84">
        <f>SUM(F12:I12)+K12</f>
        <v>7641</v>
      </c>
      <c r="F12" s="84">
        <v>7641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7643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15284</v>
      </c>
      <c r="W12" s="84">
        <v>7641</v>
      </c>
      <c r="X12" s="84">
        <v>7641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7643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4900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561</v>
      </c>
      <c r="AT12" s="84">
        <v>0</v>
      </c>
      <c r="AU12" s="84">
        <v>561</v>
      </c>
      <c r="AV12" s="84">
        <v>0</v>
      </c>
      <c r="AW12" s="84">
        <v>0</v>
      </c>
      <c r="AX12" s="84">
        <f>SUM(AY12:BB12)</f>
        <v>4339</v>
      </c>
      <c r="AY12" s="84">
        <v>0</v>
      </c>
      <c r="AZ12" s="84">
        <v>0</v>
      </c>
      <c r="BA12" s="84">
        <v>0</v>
      </c>
      <c r="BB12" s="84">
        <v>4339</v>
      </c>
      <c r="BC12" s="84">
        <f>組合分担金内訳!E12</f>
        <v>0</v>
      </c>
      <c r="BD12" s="84">
        <v>0</v>
      </c>
      <c r="BE12" s="84">
        <v>10384</v>
      </c>
      <c r="BF12" s="84">
        <f>SUM(AE12,+AM12,+BE12)</f>
        <v>15284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4900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561</v>
      </c>
      <c r="CX12" s="84">
        <f t="shared" si="15"/>
        <v>0</v>
      </c>
      <c r="CY12" s="84">
        <f t="shared" si="16"/>
        <v>561</v>
      </c>
      <c r="CZ12" s="84">
        <f t="shared" si="17"/>
        <v>0</v>
      </c>
      <c r="DA12" s="84">
        <f t="shared" si="18"/>
        <v>0</v>
      </c>
      <c r="DB12" s="84">
        <f t="shared" si="19"/>
        <v>4339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4339</v>
      </c>
      <c r="DG12" s="84">
        <f t="shared" si="24"/>
        <v>0</v>
      </c>
      <c r="DH12" s="84">
        <f t="shared" si="25"/>
        <v>0</v>
      </c>
      <c r="DI12" s="84">
        <f t="shared" si="26"/>
        <v>10384</v>
      </c>
      <c r="DJ12" s="84">
        <f t="shared" si="27"/>
        <v>15284</v>
      </c>
    </row>
    <row r="13" spans="1:114" s="8" customFormat="1" ht="12" customHeight="1">
      <c r="A13" s="80" t="s">
        <v>200</v>
      </c>
      <c r="B13" s="83" t="s">
        <v>237</v>
      </c>
      <c r="C13" s="80" t="s">
        <v>238</v>
      </c>
      <c r="D13" s="84">
        <f>SUM(E13,+L13)</f>
        <v>14196</v>
      </c>
      <c r="E13" s="84">
        <f>SUM(F13:I13)+K13</f>
        <v>7225</v>
      </c>
      <c r="F13" s="84">
        <v>6970</v>
      </c>
      <c r="G13" s="84">
        <v>0</v>
      </c>
      <c r="H13" s="84">
        <v>0</v>
      </c>
      <c r="I13" s="84">
        <v>0</v>
      </c>
      <c r="J13" s="94" t="s">
        <v>193</v>
      </c>
      <c r="K13" s="84">
        <v>255</v>
      </c>
      <c r="L13" s="84">
        <v>6971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14196</v>
      </c>
      <c r="W13" s="84">
        <v>7225</v>
      </c>
      <c r="X13" s="84">
        <v>6970</v>
      </c>
      <c r="Y13" s="84">
        <v>0</v>
      </c>
      <c r="Z13" s="84">
        <v>0</v>
      </c>
      <c r="AA13" s="84">
        <v>0</v>
      </c>
      <c r="AB13" s="94" t="s">
        <v>193</v>
      </c>
      <c r="AC13" s="84">
        <v>255</v>
      </c>
      <c r="AD13" s="84">
        <v>6971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14196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3820</v>
      </c>
      <c r="AT13" s="84">
        <v>0</v>
      </c>
      <c r="AU13" s="84">
        <v>0</v>
      </c>
      <c r="AV13" s="84">
        <v>3820</v>
      </c>
      <c r="AW13" s="84">
        <v>0</v>
      </c>
      <c r="AX13" s="84">
        <f>SUM(AY13:BB13)</f>
        <v>10376</v>
      </c>
      <c r="AY13" s="84">
        <v>6489</v>
      </c>
      <c r="AZ13" s="84">
        <v>0</v>
      </c>
      <c r="BA13" s="84">
        <v>0</v>
      </c>
      <c r="BB13" s="84">
        <v>3887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14196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14196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3820</v>
      </c>
      <c r="CX13" s="84">
        <f t="shared" si="15"/>
        <v>0</v>
      </c>
      <c r="CY13" s="84">
        <f t="shared" si="16"/>
        <v>0</v>
      </c>
      <c r="CZ13" s="84">
        <f t="shared" si="17"/>
        <v>3820</v>
      </c>
      <c r="DA13" s="84">
        <f t="shared" si="18"/>
        <v>0</v>
      </c>
      <c r="DB13" s="84">
        <f t="shared" si="19"/>
        <v>10376</v>
      </c>
      <c r="DC13" s="84">
        <f t="shared" si="20"/>
        <v>6489</v>
      </c>
      <c r="DD13" s="84">
        <f t="shared" si="21"/>
        <v>0</v>
      </c>
      <c r="DE13" s="84">
        <f t="shared" si="22"/>
        <v>0</v>
      </c>
      <c r="DF13" s="84">
        <f t="shared" si="23"/>
        <v>3887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14196</v>
      </c>
    </row>
    <row r="14" spans="1:114" s="8" customFormat="1" ht="12" customHeight="1">
      <c r="A14" s="80" t="s">
        <v>200</v>
      </c>
      <c r="B14" s="83" t="s">
        <v>242</v>
      </c>
      <c r="C14" s="80" t="s">
        <v>243</v>
      </c>
      <c r="D14" s="84">
        <f>SUM(E14,+L14)</f>
        <v>1596</v>
      </c>
      <c r="E14" s="84">
        <f>SUM(F14:I14)+K14</f>
        <v>797</v>
      </c>
      <c r="F14" s="84">
        <v>797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799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1596</v>
      </c>
      <c r="W14" s="84">
        <v>797</v>
      </c>
      <c r="X14" s="84">
        <v>797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799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1480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1480</v>
      </c>
      <c r="AY14" s="84">
        <v>1200</v>
      </c>
      <c r="AZ14" s="84">
        <v>0</v>
      </c>
      <c r="BA14" s="84">
        <v>0</v>
      </c>
      <c r="BB14" s="84">
        <v>280</v>
      </c>
      <c r="BC14" s="84">
        <f>組合分担金内訳!E14</f>
        <v>0</v>
      </c>
      <c r="BD14" s="84">
        <v>0</v>
      </c>
      <c r="BE14" s="84">
        <v>116</v>
      </c>
      <c r="BF14" s="84">
        <f>SUM(AE14,+AM14,+BE14)</f>
        <v>1596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1480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1480</v>
      </c>
      <c r="DC14" s="84">
        <f t="shared" si="20"/>
        <v>1200</v>
      </c>
      <c r="DD14" s="84">
        <f t="shared" si="21"/>
        <v>0</v>
      </c>
      <c r="DE14" s="84">
        <f t="shared" si="22"/>
        <v>0</v>
      </c>
      <c r="DF14" s="84">
        <f t="shared" si="23"/>
        <v>280</v>
      </c>
      <c r="DG14" s="84">
        <f t="shared" si="24"/>
        <v>0</v>
      </c>
      <c r="DH14" s="84">
        <f t="shared" si="25"/>
        <v>0</v>
      </c>
      <c r="DI14" s="84">
        <f t="shared" si="26"/>
        <v>116</v>
      </c>
      <c r="DJ14" s="84">
        <f t="shared" si="27"/>
        <v>1596</v>
      </c>
    </row>
    <row r="15" spans="1:114" s="8" customFormat="1" ht="12" customHeight="1">
      <c r="A15" s="80" t="s">
        <v>203</v>
      </c>
      <c r="B15" s="83" t="s">
        <v>247</v>
      </c>
      <c r="C15" s="80" t="s">
        <v>248</v>
      </c>
      <c r="D15" s="84">
        <f>SUM(E15,+L15)</f>
        <v>158365</v>
      </c>
      <c r="E15" s="84">
        <f>SUM(F15:I15)+K15</f>
        <v>94982</v>
      </c>
      <c r="F15" s="84">
        <v>79182</v>
      </c>
      <c r="G15" s="84">
        <v>0</v>
      </c>
      <c r="H15" s="84">
        <v>15800</v>
      </c>
      <c r="I15" s="84">
        <v>0</v>
      </c>
      <c r="J15" s="94" t="s">
        <v>193</v>
      </c>
      <c r="K15" s="84">
        <v>0</v>
      </c>
      <c r="L15" s="84">
        <v>63383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158365</v>
      </c>
      <c r="W15" s="84">
        <v>94982</v>
      </c>
      <c r="X15" s="84">
        <v>79182</v>
      </c>
      <c r="Y15" s="84">
        <v>0</v>
      </c>
      <c r="Z15" s="84">
        <v>15800</v>
      </c>
      <c r="AA15" s="84">
        <v>0</v>
      </c>
      <c r="AB15" s="94" t="s">
        <v>193</v>
      </c>
      <c r="AC15" s="84">
        <v>0</v>
      </c>
      <c r="AD15" s="84">
        <v>63383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158365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158365</v>
      </c>
      <c r="AY15" s="84">
        <v>11722</v>
      </c>
      <c r="AZ15" s="84">
        <v>115794</v>
      </c>
      <c r="BA15" s="84">
        <v>30849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158365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158365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158365</v>
      </c>
      <c r="DC15" s="84">
        <f t="shared" si="20"/>
        <v>11722</v>
      </c>
      <c r="DD15" s="84">
        <f t="shared" si="21"/>
        <v>115794</v>
      </c>
      <c r="DE15" s="84">
        <f t="shared" si="22"/>
        <v>30849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158365</v>
      </c>
    </row>
    <row r="16" spans="1:114" s="8" customFormat="1" ht="12" customHeight="1">
      <c r="A16" s="80" t="s">
        <v>200</v>
      </c>
      <c r="B16" s="83" t="s">
        <v>252</v>
      </c>
      <c r="C16" s="80" t="s">
        <v>253</v>
      </c>
      <c r="D16" s="84">
        <f>SUM(E16,+L16)</f>
        <v>5481</v>
      </c>
      <c r="E16" s="84">
        <f>SUM(F16:I16)+K16</f>
        <v>2791</v>
      </c>
      <c r="F16" s="84">
        <v>2688</v>
      </c>
      <c r="G16" s="84">
        <v>0</v>
      </c>
      <c r="H16" s="84">
        <v>0</v>
      </c>
      <c r="I16" s="84">
        <v>0</v>
      </c>
      <c r="J16" s="94" t="s">
        <v>193</v>
      </c>
      <c r="K16" s="84">
        <v>103</v>
      </c>
      <c r="L16" s="84">
        <v>2690</v>
      </c>
      <c r="M16" s="84">
        <f>SUM(N16,+U16)</f>
        <v>149</v>
      </c>
      <c r="N16" s="84">
        <f>SUM(O16:R16)+T16</f>
        <v>75</v>
      </c>
      <c r="O16" s="84">
        <v>75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74</v>
      </c>
      <c r="V16" s="84">
        <v>5630</v>
      </c>
      <c r="W16" s="84">
        <v>2866</v>
      </c>
      <c r="X16" s="84">
        <v>2763</v>
      </c>
      <c r="Y16" s="84">
        <v>0</v>
      </c>
      <c r="Z16" s="84">
        <v>0</v>
      </c>
      <c r="AA16" s="84">
        <v>0</v>
      </c>
      <c r="AB16" s="94" t="s">
        <v>193</v>
      </c>
      <c r="AC16" s="84">
        <v>103</v>
      </c>
      <c r="AD16" s="84">
        <v>2764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5481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5481</v>
      </c>
      <c r="AY16" s="84">
        <v>2373</v>
      </c>
      <c r="AZ16" s="84">
        <v>2283</v>
      </c>
      <c r="BA16" s="84">
        <v>825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5481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149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149</v>
      </c>
      <c r="BV16" s="84">
        <v>149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149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5630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149</v>
      </c>
      <c r="CX16" s="84">
        <f t="shared" si="15"/>
        <v>149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5481</v>
      </c>
      <c r="DC16" s="84">
        <f t="shared" si="20"/>
        <v>2373</v>
      </c>
      <c r="DD16" s="84">
        <f t="shared" si="21"/>
        <v>2283</v>
      </c>
      <c r="DE16" s="84">
        <f t="shared" si="22"/>
        <v>825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5630</v>
      </c>
    </row>
    <row r="17" spans="1:114" s="8" customFormat="1" ht="12" customHeight="1">
      <c r="A17" s="80" t="s">
        <v>203</v>
      </c>
      <c r="B17" s="83" t="s">
        <v>257</v>
      </c>
      <c r="C17" s="80" t="s">
        <v>259</v>
      </c>
      <c r="D17" s="84">
        <f>SUM(E17,+L17)</f>
        <v>10154</v>
      </c>
      <c r="E17" s="84">
        <f>SUM(F17:I17)+K17</f>
        <v>5178</v>
      </c>
      <c r="F17" s="84">
        <v>4975</v>
      </c>
      <c r="G17" s="84">
        <v>0</v>
      </c>
      <c r="H17" s="84">
        <v>0</v>
      </c>
      <c r="I17" s="84">
        <v>0</v>
      </c>
      <c r="J17" s="94" t="s">
        <v>193</v>
      </c>
      <c r="K17" s="84">
        <v>203</v>
      </c>
      <c r="L17" s="84">
        <v>4976</v>
      </c>
      <c r="M17" s="84">
        <f>SUM(N17,+U17)</f>
        <v>1613</v>
      </c>
      <c r="N17" s="84">
        <f>SUM(O17:R17)+T17</f>
        <v>807</v>
      </c>
      <c r="O17" s="84">
        <v>807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806</v>
      </c>
      <c r="V17" s="84">
        <v>11767</v>
      </c>
      <c r="W17" s="84">
        <v>5985</v>
      </c>
      <c r="X17" s="84">
        <v>5782</v>
      </c>
      <c r="Y17" s="84">
        <v>0</v>
      </c>
      <c r="Z17" s="84">
        <v>0</v>
      </c>
      <c r="AA17" s="84">
        <v>0</v>
      </c>
      <c r="AB17" s="94" t="s">
        <v>193</v>
      </c>
      <c r="AC17" s="84">
        <v>203</v>
      </c>
      <c r="AD17" s="84">
        <v>5782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10154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1129</v>
      </c>
      <c r="AT17" s="84">
        <v>11</v>
      </c>
      <c r="AU17" s="84">
        <v>1118</v>
      </c>
      <c r="AV17" s="84">
        <v>0</v>
      </c>
      <c r="AW17" s="84">
        <v>0</v>
      </c>
      <c r="AX17" s="84">
        <f>SUM(AY17:BB17)</f>
        <v>9025</v>
      </c>
      <c r="AY17" s="84">
        <v>6283</v>
      </c>
      <c r="AZ17" s="84">
        <v>0</v>
      </c>
      <c r="BA17" s="84">
        <v>2742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10154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579</v>
      </c>
      <c r="CF17" s="84">
        <v>0</v>
      </c>
      <c r="CG17" s="84">
        <v>1034</v>
      </c>
      <c r="CH17" s="84">
        <f>SUM(BG17,+BO17,+CG17)</f>
        <v>1034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10154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1129</v>
      </c>
      <c r="CX17" s="84">
        <f t="shared" si="15"/>
        <v>11</v>
      </c>
      <c r="CY17" s="84">
        <f t="shared" si="16"/>
        <v>1118</v>
      </c>
      <c r="CZ17" s="84">
        <f t="shared" si="17"/>
        <v>0</v>
      </c>
      <c r="DA17" s="84">
        <f t="shared" si="18"/>
        <v>0</v>
      </c>
      <c r="DB17" s="84">
        <f t="shared" si="19"/>
        <v>9025</v>
      </c>
      <c r="DC17" s="84">
        <f t="shared" si="20"/>
        <v>6283</v>
      </c>
      <c r="DD17" s="84">
        <f t="shared" si="21"/>
        <v>0</v>
      </c>
      <c r="DE17" s="84">
        <f t="shared" si="22"/>
        <v>2742</v>
      </c>
      <c r="DF17" s="84">
        <f t="shared" si="23"/>
        <v>0</v>
      </c>
      <c r="DG17" s="84">
        <f t="shared" si="24"/>
        <v>579</v>
      </c>
      <c r="DH17" s="84">
        <f t="shared" si="25"/>
        <v>0</v>
      </c>
      <c r="DI17" s="84">
        <f t="shared" si="26"/>
        <v>1034</v>
      </c>
      <c r="DJ17" s="84">
        <f t="shared" si="27"/>
        <v>11188</v>
      </c>
    </row>
    <row r="18" spans="1:114" s="8" customFormat="1" ht="12" customHeight="1">
      <c r="A18" s="80"/>
      <c r="B18" s="83" t="s">
        <v>202</v>
      </c>
      <c r="C18" s="80"/>
      <c r="D18" s="84"/>
      <c r="E18" s="84"/>
      <c r="F18" s="84"/>
      <c r="G18" s="84"/>
      <c r="H18" s="84"/>
      <c r="I18" s="84"/>
      <c r="J18" s="94"/>
      <c r="K18" s="84"/>
      <c r="L18" s="84"/>
      <c r="M18" s="84"/>
      <c r="N18" s="84"/>
      <c r="O18" s="84"/>
      <c r="P18" s="84"/>
      <c r="Q18" s="84"/>
      <c r="R18" s="84"/>
      <c r="S18" s="94"/>
      <c r="T18" s="84"/>
      <c r="U18" s="84"/>
      <c r="V18" s="84"/>
      <c r="W18" s="84"/>
      <c r="X18" s="84"/>
      <c r="Y18" s="84"/>
      <c r="Z18" s="84"/>
      <c r="AA18" s="84"/>
      <c r="AB18" s="9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</row>
    <row r="19" spans="1:114" s="8" customFormat="1" ht="12" customHeight="1">
      <c r="A19" s="80"/>
      <c r="B19" s="83" t="s">
        <v>202</v>
      </c>
      <c r="C19" s="80"/>
      <c r="D19" s="84"/>
      <c r="E19" s="84"/>
      <c r="F19" s="84"/>
      <c r="G19" s="84"/>
      <c r="H19" s="84"/>
      <c r="I19" s="84"/>
      <c r="J19" s="94"/>
      <c r="K19" s="84"/>
      <c r="L19" s="84"/>
      <c r="M19" s="84"/>
      <c r="N19" s="84"/>
      <c r="O19" s="84"/>
      <c r="P19" s="84"/>
      <c r="Q19" s="84"/>
      <c r="R19" s="84"/>
      <c r="S19" s="94"/>
      <c r="T19" s="84"/>
      <c r="U19" s="84"/>
      <c r="V19" s="84"/>
      <c r="W19" s="84"/>
      <c r="X19" s="84"/>
      <c r="Y19" s="84"/>
      <c r="Z19" s="84"/>
      <c r="AA19" s="84"/>
      <c r="AB19" s="9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</row>
    <row r="20" spans="1:114" s="8" customFormat="1" ht="12" customHeight="1">
      <c r="A20" s="80"/>
      <c r="B20" s="83" t="s">
        <v>202</v>
      </c>
      <c r="C20" s="80"/>
      <c r="D20" s="84"/>
      <c r="E20" s="84"/>
      <c r="F20" s="84"/>
      <c r="G20" s="84"/>
      <c r="H20" s="84"/>
      <c r="I20" s="84"/>
      <c r="J20" s="94"/>
      <c r="K20" s="84"/>
      <c r="L20" s="84"/>
      <c r="M20" s="84"/>
      <c r="N20" s="84"/>
      <c r="O20" s="84"/>
      <c r="P20" s="84"/>
      <c r="Q20" s="84"/>
      <c r="R20" s="84"/>
      <c r="S20" s="94"/>
      <c r="T20" s="84"/>
      <c r="U20" s="84"/>
      <c r="V20" s="84"/>
      <c r="W20" s="84"/>
      <c r="X20" s="84"/>
      <c r="Y20" s="84"/>
      <c r="Z20" s="84"/>
      <c r="AA20" s="84"/>
      <c r="AB20" s="9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1:DJ995">
    <cfRule type="expression" dxfId="247" priority="17" stopIfTrue="1">
      <formula>$A21&lt;&gt;""</formula>
    </cfRule>
  </conditionalFormatting>
  <conditionalFormatting sqref="A7:DJ7">
    <cfRule type="expression" dxfId="246" priority="1" stopIfTrue="1">
      <formula>$A7&lt;&gt;""</formula>
    </cfRule>
  </conditionalFormatting>
  <conditionalFormatting sqref="A8:DJ8">
    <cfRule type="expression" dxfId="245" priority="15" stopIfTrue="1">
      <formula>$A8&lt;&gt;""</formula>
    </cfRule>
  </conditionalFormatting>
  <conditionalFormatting sqref="A9:DJ9">
    <cfRule type="expression" dxfId="244" priority="14" stopIfTrue="1">
      <formula>$A9&lt;&gt;""</formula>
    </cfRule>
  </conditionalFormatting>
  <conditionalFormatting sqref="A10:DJ10">
    <cfRule type="expression" dxfId="243" priority="13" stopIfTrue="1">
      <formula>$A10&lt;&gt;""</formula>
    </cfRule>
  </conditionalFormatting>
  <conditionalFormatting sqref="A11:DJ11">
    <cfRule type="expression" dxfId="242" priority="12" stopIfTrue="1">
      <formula>$A11&lt;&gt;""</formula>
    </cfRule>
  </conditionalFormatting>
  <conditionalFormatting sqref="A12:DJ12">
    <cfRule type="expression" dxfId="241" priority="11" stopIfTrue="1">
      <formula>$A12&lt;&gt;""</formula>
    </cfRule>
  </conditionalFormatting>
  <conditionalFormatting sqref="A13:DJ13">
    <cfRule type="expression" dxfId="240" priority="10" stopIfTrue="1">
      <formula>$A13&lt;&gt;""</formula>
    </cfRule>
  </conditionalFormatting>
  <conditionalFormatting sqref="A14:DJ14">
    <cfRule type="expression" dxfId="239" priority="9" stopIfTrue="1">
      <formula>$A14&lt;&gt;""</formula>
    </cfRule>
  </conditionalFormatting>
  <conditionalFormatting sqref="A15:DJ15">
    <cfRule type="expression" dxfId="238" priority="8" stopIfTrue="1">
      <formula>$A15&lt;&gt;""</formula>
    </cfRule>
  </conditionalFormatting>
  <conditionalFormatting sqref="A16:DJ16">
    <cfRule type="expression" dxfId="237" priority="7" stopIfTrue="1">
      <formula>$A16&lt;&gt;""</formula>
    </cfRule>
  </conditionalFormatting>
  <conditionalFormatting sqref="A17:DJ17">
    <cfRule type="expression" dxfId="236" priority="6" stopIfTrue="1">
      <formula>$A17&lt;&gt;""</formula>
    </cfRule>
  </conditionalFormatting>
  <conditionalFormatting sqref="A18:DJ18">
    <cfRule type="expression" dxfId="234" priority="4" stopIfTrue="1">
      <formula>$A18&lt;&gt;""</formula>
    </cfRule>
  </conditionalFormatting>
  <conditionalFormatting sqref="A19:DJ19">
    <cfRule type="expression" dxfId="233" priority="3" stopIfTrue="1">
      <formula>$A19&lt;&gt;""</formula>
    </cfRule>
  </conditionalFormatting>
  <conditionalFormatting sqref="A20:DJ20">
    <cfRule type="expression" dxfId="232" priority="2" stopIfTrue="1">
      <formula>$A20&lt;&gt;""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16" man="1"/>
    <brk id="21" min="1" max="16" man="1"/>
    <brk id="30" min="1" max="16" man="1"/>
    <brk id="38" min="1" max="16" man="1"/>
    <brk id="58" min="1" max="16" man="1"/>
    <brk id="66" min="1" max="16" man="1"/>
    <brk id="86" min="1" max="16" man="1"/>
    <brk id="94" min="1" max="1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203</v>
      </c>
      <c r="B7" s="92" t="s">
        <v>280</v>
      </c>
      <c r="C7" s="78" t="s">
        <v>281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15912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579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16491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282</v>
      </c>
      <c r="AM7" s="79">
        <f>SUM($AM$8:$AM$10)</f>
        <v>15912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436</v>
      </c>
      <c r="AT7" s="79">
        <f>SUM($AT$8:$AT$10)</f>
        <v>0</v>
      </c>
      <c r="AU7" s="79">
        <f>SUM($AU$8:$AU$10)</f>
        <v>436</v>
      </c>
      <c r="AV7" s="79">
        <f>SUM($AV$8:$AV$10)</f>
        <v>0</v>
      </c>
      <c r="AW7" s="79">
        <f>SUM($AW$8:$AW$10)</f>
        <v>0</v>
      </c>
      <c r="AX7" s="79">
        <f>SUM($AX$8:$AX$10)</f>
        <v>15476</v>
      </c>
      <c r="AY7" s="79">
        <f>SUM($AY$8:$AY$10)</f>
        <v>0</v>
      </c>
      <c r="AZ7" s="79">
        <f>SUM($AZ$8:$AZ$10)</f>
        <v>15476</v>
      </c>
      <c r="BA7" s="79">
        <f>SUM($BA$8:$BA$10)</f>
        <v>0</v>
      </c>
      <c r="BB7" s="79">
        <f>SUM($BB$8:$BB$10)</f>
        <v>0</v>
      </c>
      <c r="BC7" s="93" t="s">
        <v>282</v>
      </c>
      <c r="BD7" s="79">
        <f>SUM($BD$8:$BD$10)</f>
        <v>0</v>
      </c>
      <c r="BE7" s="79">
        <f>SUM($BE$8:$BE$10)</f>
        <v>0</v>
      </c>
      <c r="BF7" s="79">
        <f>SUM($BF$8:$BF$10)</f>
        <v>15912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282</v>
      </c>
      <c r="BO7" s="79">
        <f>SUM($BO$8:$BO$10)</f>
        <v>579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579</v>
      </c>
      <c r="BV7" s="79">
        <f>SUM($BV$8:$BV$10)</f>
        <v>0</v>
      </c>
      <c r="BW7" s="79">
        <f>SUM($BW$8:$BW$10)</f>
        <v>579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282</v>
      </c>
      <c r="CF7" s="79">
        <f>SUM($CF$8:$CF$10)</f>
        <v>0</v>
      </c>
      <c r="CG7" s="79">
        <f>SUM($CG$8:$CG$10)</f>
        <v>0</v>
      </c>
      <c r="CH7" s="79">
        <f>SUM($CH$8:$CH$10)</f>
        <v>579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282</v>
      </c>
      <c r="CQ7" s="79">
        <f>SUM($CQ$8:$CQ$10)</f>
        <v>16491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1015</v>
      </c>
      <c r="CX7" s="79">
        <f>SUM($CX$8:$CX$10)</f>
        <v>0</v>
      </c>
      <c r="CY7" s="79">
        <f>SUM($CY$8:$CY$10)</f>
        <v>1015</v>
      </c>
      <c r="CZ7" s="79">
        <f>SUM($CZ$8:$CZ$10)</f>
        <v>0</v>
      </c>
      <c r="DA7" s="79">
        <f>SUM($DA$8:$DA$10)</f>
        <v>0</v>
      </c>
      <c r="DB7" s="79">
        <f>SUM($DB$8:$DB$10)</f>
        <v>15476</v>
      </c>
      <c r="DC7" s="79">
        <f>SUM($DC$8:$DC$10)</f>
        <v>0</v>
      </c>
      <c r="DD7" s="79">
        <f>SUM($DD$8:$DD$10)</f>
        <v>15476</v>
      </c>
      <c r="DE7" s="79">
        <f>SUM($DE$8:$DE$10)</f>
        <v>0</v>
      </c>
      <c r="DF7" s="79">
        <f>SUM($DF$8:$DF$10)</f>
        <v>0</v>
      </c>
      <c r="DG7" s="93" t="s">
        <v>282</v>
      </c>
      <c r="DH7" s="79">
        <f>SUM($DH$8:$DH$10)</f>
        <v>0</v>
      </c>
      <c r="DI7" s="79">
        <f>SUM($DI$8:$DI$10)</f>
        <v>0</v>
      </c>
      <c r="DJ7" s="79">
        <f>SUM($DJ$8:$DJ$10)</f>
        <v>16491</v>
      </c>
    </row>
    <row r="8" spans="1:114" s="8" customFormat="1" ht="12" customHeight="1">
      <c r="A8" s="80" t="s">
        <v>265</v>
      </c>
      <c r="B8" s="83" t="s">
        <v>264</v>
      </c>
      <c r="C8" s="80" t="s">
        <v>266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579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579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579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579</v>
      </c>
      <c r="BV8" s="84">
        <v>0</v>
      </c>
      <c r="BW8" s="84">
        <v>579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579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192</v>
      </c>
      <c r="CQ8" s="84">
        <f t="shared" ref="CQ8:CQ10" si="7">SUM(AM8,+BO8)</f>
        <v>579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579</v>
      </c>
      <c r="CX8" s="84">
        <f t="shared" ref="CX8:CX10" si="14">SUM(AT8,+BV8)</f>
        <v>0</v>
      </c>
      <c r="CY8" s="84">
        <f t="shared" ref="CY8:CY10" si="15">SUM(AU8,+BW8)</f>
        <v>579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192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579</v>
      </c>
    </row>
    <row r="9" spans="1:114" s="8" customFormat="1" ht="12" customHeight="1">
      <c r="A9" s="80" t="s">
        <v>200</v>
      </c>
      <c r="B9" s="83" t="s">
        <v>270</v>
      </c>
      <c r="C9" s="80" t="s">
        <v>271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436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436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436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436</v>
      </c>
      <c r="AT9" s="84">
        <v>0</v>
      </c>
      <c r="AU9" s="84">
        <v>436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436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436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436</v>
      </c>
      <c r="CX9" s="84">
        <f t="shared" si="14"/>
        <v>0</v>
      </c>
      <c r="CY9" s="84">
        <f t="shared" si="15"/>
        <v>436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436</v>
      </c>
    </row>
    <row r="10" spans="1:114" s="8" customFormat="1" ht="12" customHeight="1">
      <c r="A10" s="80" t="s">
        <v>203</v>
      </c>
      <c r="B10" s="83" t="s">
        <v>274</v>
      </c>
      <c r="C10" s="80" t="s">
        <v>275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15476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15476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15476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15476</v>
      </c>
      <c r="AY10" s="84">
        <v>0</v>
      </c>
      <c r="AZ10" s="84">
        <v>15476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15476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15476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15476</v>
      </c>
      <c r="DC10" s="84">
        <f t="shared" si="19"/>
        <v>0</v>
      </c>
      <c r="DD10" s="84">
        <f t="shared" si="20"/>
        <v>15476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15476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85">
    <cfRule type="expression" dxfId="230" priority="17" stopIfTrue="1">
      <formula>$A11&lt;&gt;""</formula>
    </cfRule>
  </conditionalFormatting>
  <conditionalFormatting sqref="A10:DJ10">
    <cfRule type="expression" dxfId="229" priority="2" stopIfTrue="1">
      <formula>$A10&lt;&gt;""</formula>
    </cfRule>
  </conditionalFormatting>
  <conditionalFormatting sqref="A7:DJ7">
    <cfRule type="expression" dxfId="218" priority="1" stopIfTrue="1">
      <formula>$A7&lt;&gt;""</formula>
    </cfRule>
  </conditionalFormatting>
  <conditionalFormatting sqref="A8:DJ8">
    <cfRule type="expression" dxfId="217" priority="4" stopIfTrue="1">
      <formula>$A8&lt;&gt;""</formula>
    </cfRule>
  </conditionalFormatting>
  <conditionalFormatting sqref="A9:DJ9">
    <cfRule type="expression" dxfId="216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203</v>
      </c>
      <c r="B7" s="92" t="s">
        <v>280</v>
      </c>
      <c r="C7" s="78" t="s">
        <v>281</v>
      </c>
      <c r="D7" s="79">
        <f>SUM($D$8:$D$20)</f>
        <v>656737</v>
      </c>
      <c r="E7" s="79">
        <f>SUM($E$8:$E$20)</f>
        <v>518085</v>
      </c>
      <c r="F7" s="79">
        <f>SUM($F$8:$F$20)</f>
        <v>324103</v>
      </c>
      <c r="G7" s="79">
        <f>SUM($G$8:$G$20)</f>
        <v>0</v>
      </c>
      <c r="H7" s="79">
        <f>SUM($H$8:$H$20)</f>
        <v>189505</v>
      </c>
      <c r="I7" s="79">
        <f>SUM($I$8:$I$20)</f>
        <v>0</v>
      </c>
      <c r="J7" s="79">
        <f>SUM($J$8:$J$20)</f>
        <v>15912</v>
      </c>
      <c r="K7" s="79">
        <f>SUM($K$8:$K$20)</f>
        <v>4477</v>
      </c>
      <c r="L7" s="79">
        <f>SUM($L$8:$L$20)</f>
        <v>138652</v>
      </c>
      <c r="M7" s="79">
        <f>SUM($M$8:$M$20)</f>
        <v>19701</v>
      </c>
      <c r="N7" s="79">
        <f>SUM($N$8:$N$20)</f>
        <v>5643</v>
      </c>
      <c r="O7" s="79">
        <f>SUM($O$8:$O$20)</f>
        <v>3527</v>
      </c>
      <c r="P7" s="79">
        <f>SUM($P$8:$P$20)</f>
        <v>0</v>
      </c>
      <c r="Q7" s="79">
        <f>SUM($Q$8:$Q$20)</f>
        <v>2116</v>
      </c>
      <c r="R7" s="79">
        <f>SUM($R$8:$R$20)</f>
        <v>0</v>
      </c>
      <c r="S7" s="79">
        <f>SUM($S$8:$S$20)</f>
        <v>579</v>
      </c>
      <c r="T7" s="79">
        <f>SUM($T$8:$T$20)</f>
        <v>0</v>
      </c>
      <c r="U7" s="79">
        <f>SUM($U$8:$U$20)</f>
        <v>14058</v>
      </c>
      <c r="V7" s="79">
        <f>SUM($V$8:$V$20)</f>
        <v>676438</v>
      </c>
      <c r="W7" s="79">
        <f>SUM($W$8:$W$20)</f>
        <v>523728</v>
      </c>
      <c r="X7" s="79">
        <f>SUM($X$8:$X$20)</f>
        <v>327630</v>
      </c>
      <c r="Y7" s="79">
        <f>SUM($Y$8:$Y$20)</f>
        <v>0</v>
      </c>
      <c r="Z7" s="79">
        <f>SUM($Z$8:$Z$20)</f>
        <v>191621</v>
      </c>
      <c r="AA7" s="79">
        <f>SUM($AA$8:$AA$20)</f>
        <v>0</v>
      </c>
      <c r="AB7" s="79">
        <f>SUM($AB$8:$AB$20)</f>
        <v>16491</v>
      </c>
      <c r="AC7" s="79">
        <f>SUM($AC$8:$AC$20)</f>
        <v>4477</v>
      </c>
      <c r="AD7" s="79">
        <f>SUM($AD$8:$AD$20)</f>
        <v>152710</v>
      </c>
    </row>
    <row r="8" spans="1:30" s="8" customFormat="1" ht="12" customHeight="1">
      <c r="A8" s="80" t="s">
        <v>200</v>
      </c>
      <c r="B8" s="83" t="s">
        <v>201</v>
      </c>
      <c r="C8" s="80" t="s">
        <v>206</v>
      </c>
      <c r="D8" s="84">
        <f>SUM(E8,+L8)</f>
        <v>4452</v>
      </c>
      <c r="E8" s="84">
        <v>2173</v>
      </c>
      <c r="F8" s="84">
        <v>2044</v>
      </c>
      <c r="G8" s="84">
        <v>0</v>
      </c>
      <c r="H8" s="84">
        <v>0</v>
      </c>
      <c r="I8" s="84">
        <v>0</v>
      </c>
      <c r="J8" s="94">
        <v>0</v>
      </c>
      <c r="K8" s="84">
        <v>129</v>
      </c>
      <c r="L8" s="84">
        <v>2279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4452</v>
      </c>
      <c r="W8" s="84">
        <v>2173</v>
      </c>
      <c r="X8" s="84">
        <v>2044</v>
      </c>
      <c r="Y8" s="84">
        <v>0</v>
      </c>
      <c r="Z8" s="84">
        <v>0</v>
      </c>
      <c r="AA8" s="84">
        <v>0</v>
      </c>
      <c r="AB8" s="94">
        <v>0</v>
      </c>
      <c r="AC8" s="84">
        <v>129</v>
      </c>
      <c r="AD8" s="84">
        <v>2279</v>
      </c>
    </row>
    <row r="9" spans="1:30" s="8" customFormat="1" ht="12" customHeight="1">
      <c r="A9" s="80" t="s">
        <v>200</v>
      </c>
      <c r="B9" s="83" t="s">
        <v>214</v>
      </c>
      <c r="C9" s="80" t="s">
        <v>213</v>
      </c>
      <c r="D9" s="84">
        <f>SUM(E9,+L9)</f>
        <v>718</v>
      </c>
      <c r="E9" s="84">
        <v>359</v>
      </c>
      <c r="F9" s="84">
        <v>359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359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718</v>
      </c>
      <c r="W9" s="84">
        <v>359</v>
      </c>
      <c r="X9" s="84">
        <v>359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359</v>
      </c>
    </row>
    <row r="10" spans="1:30" s="8" customFormat="1" ht="12" customHeight="1">
      <c r="A10" s="80" t="s">
        <v>200</v>
      </c>
      <c r="B10" s="83" t="s">
        <v>220</v>
      </c>
      <c r="C10" s="80" t="s">
        <v>222</v>
      </c>
      <c r="D10" s="84">
        <f>SUM(E10,+L10)</f>
        <v>441755</v>
      </c>
      <c r="E10" s="84">
        <v>394519</v>
      </c>
      <c r="F10" s="84">
        <v>217131</v>
      </c>
      <c r="G10" s="84">
        <v>0</v>
      </c>
      <c r="H10" s="84">
        <v>173705</v>
      </c>
      <c r="I10" s="84">
        <v>0</v>
      </c>
      <c r="J10" s="94">
        <v>0</v>
      </c>
      <c r="K10" s="84">
        <v>3683</v>
      </c>
      <c r="L10" s="84">
        <v>47236</v>
      </c>
      <c r="M10" s="84">
        <f>SUM(N10,+U10)</f>
        <v>17939</v>
      </c>
      <c r="N10" s="84">
        <v>4761</v>
      </c>
      <c r="O10" s="84">
        <v>2645</v>
      </c>
      <c r="P10" s="84">
        <v>0</v>
      </c>
      <c r="Q10" s="84">
        <v>2116</v>
      </c>
      <c r="R10" s="84">
        <v>0</v>
      </c>
      <c r="S10" s="94">
        <v>0</v>
      </c>
      <c r="T10" s="84">
        <v>0</v>
      </c>
      <c r="U10" s="84">
        <v>13178</v>
      </c>
      <c r="V10" s="84">
        <v>459694</v>
      </c>
      <c r="W10" s="84">
        <v>399280</v>
      </c>
      <c r="X10" s="84">
        <v>219776</v>
      </c>
      <c r="Y10" s="84">
        <v>0</v>
      </c>
      <c r="Z10" s="84">
        <v>175821</v>
      </c>
      <c r="AA10" s="84">
        <v>0</v>
      </c>
      <c r="AB10" s="94">
        <v>0</v>
      </c>
      <c r="AC10" s="84">
        <v>3683</v>
      </c>
      <c r="AD10" s="84">
        <v>60414</v>
      </c>
    </row>
    <row r="11" spans="1:30" s="8" customFormat="1" ht="12" customHeight="1">
      <c r="A11" s="80" t="s">
        <v>203</v>
      </c>
      <c r="B11" s="83" t="s">
        <v>227</v>
      </c>
      <c r="C11" s="80" t="s">
        <v>228</v>
      </c>
      <c r="D11" s="84">
        <f>SUM(E11,+L11)</f>
        <v>4736</v>
      </c>
      <c r="E11" s="84">
        <v>2420</v>
      </c>
      <c r="F11" s="84">
        <v>2316</v>
      </c>
      <c r="G11" s="84">
        <v>0</v>
      </c>
      <c r="H11" s="84">
        <v>0</v>
      </c>
      <c r="I11" s="84">
        <v>0</v>
      </c>
      <c r="J11" s="94">
        <v>0</v>
      </c>
      <c r="K11" s="84">
        <v>104</v>
      </c>
      <c r="L11" s="84">
        <v>2316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4736</v>
      </c>
      <c r="W11" s="84">
        <v>2420</v>
      </c>
      <c r="X11" s="84">
        <v>2316</v>
      </c>
      <c r="Y11" s="84">
        <v>0</v>
      </c>
      <c r="Z11" s="84">
        <v>0</v>
      </c>
      <c r="AA11" s="84">
        <v>0</v>
      </c>
      <c r="AB11" s="94">
        <v>0</v>
      </c>
      <c r="AC11" s="84">
        <v>104</v>
      </c>
      <c r="AD11" s="84">
        <v>2316</v>
      </c>
    </row>
    <row r="12" spans="1:30" s="8" customFormat="1" ht="12" customHeight="1">
      <c r="A12" s="80" t="s">
        <v>200</v>
      </c>
      <c r="B12" s="83" t="s">
        <v>232</v>
      </c>
      <c r="C12" s="80" t="s">
        <v>233</v>
      </c>
      <c r="D12" s="84">
        <f>SUM(E12,+L12)</f>
        <v>15284</v>
      </c>
      <c r="E12" s="84">
        <v>7641</v>
      </c>
      <c r="F12" s="84">
        <v>7641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7643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15284</v>
      </c>
      <c r="W12" s="84">
        <v>7641</v>
      </c>
      <c r="X12" s="84">
        <v>7641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7643</v>
      </c>
    </row>
    <row r="13" spans="1:30" s="8" customFormat="1" ht="12" customHeight="1">
      <c r="A13" s="80" t="s">
        <v>200</v>
      </c>
      <c r="B13" s="83" t="s">
        <v>237</v>
      </c>
      <c r="C13" s="80" t="s">
        <v>238</v>
      </c>
      <c r="D13" s="84">
        <f>SUM(E13,+L13)</f>
        <v>14196</v>
      </c>
      <c r="E13" s="84">
        <v>7225</v>
      </c>
      <c r="F13" s="84">
        <v>6970</v>
      </c>
      <c r="G13" s="84">
        <v>0</v>
      </c>
      <c r="H13" s="84">
        <v>0</v>
      </c>
      <c r="I13" s="84">
        <v>0</v>
      </c>
      <c r="J13" s="94">
        <v>0</v>
      </c>
      <c r="K13" s="84">
        <v>255</v>
      </c>
      <c r="L13" s="84">
        <v>6971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14196</v>
      </c>
      <c r="W13" s="84">
        <v>7225</v>
      </c>
      <c r="X13" s="84">
        <v>6970</v>
      </c>
      <c r="Y13" s="84">
        <v>0</v>
      </c>
      <c r="Z13" s="84">
        <v>0</v>
      </c>
      <c r="AA13" s="84">
        <v>0</v>
      </c>
      <c r="AB13" s="94">
        <v>0</v>
      </c>
      <c r="AC13" s="84">
        <v>255</v>
      </c>
      <c r="AD13" s="84">
        <v>6971</v>
      </c>
    </row>
    <row r="14" spans="1:30" s="8" customFormat="1" ht="12" customHeight="1">
      <c r="A14" s="80" t="s">
        <v>200</v>
      </c>
      <c r="B14" s="83" t="s">
        <v>244</v>
      </c>
      <c r="C14" s="80" t="s">
        <v>245</v>
      </c>
      <c r="D14" s="84">
        <f>SUM(E14,+L14)</f>
        <v>1596</v>
      </c>
      <c r="E14" s="84">
        <v>797</v>
      </c>
      <c r="F14" s="84">
        <v>797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799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1596</v>
      </c>
      <c r="W14" s="84">
        <v>797</v>
      </c>
      <c r="X14" s="84">
        <v>797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799</v>
      </c>
    </row>
    <row r="15" spans="1:30" s="8" customFormat="1" ht="12" customHeight="1">
      <c r="A15" s="80" t="s">
        <v>200</v>
      </c>
      <c r="B15" s="83" t="s">
        <v>249</v>
      </c>
      <c r="C15" s="80" t="s">
        <v>250</v>
      </c>
      <c r="D15" s="84">
        <f>SUM(E15,+L15)</f>
        <v>158365</v>
      </c>
      <c r="E15" s="84">
        <v>94982</v>
      </c>
      <c r="F15" s="84">
        <v>79182</v>
      </c>
      <c r="G15" s="84">
        <v>0</v>
      </c>
      <c r="H15" s="84">
        <v>15800</v>
      </c>
      <c r="I15" s="84">
        <v>0</v>
      </c>
      <c r="J15" s="94">
        <v>0</v>
      </c>
      <c r="K15" s="84">
        <v>0</v>
      </c>
      <c r="L15" s="84">
        <v>63383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158365</v>
      </c>
      <c r="W15" s="84">
        <v>94982</v>
      </c>
      <c r="X15" s="84">
        <v>79182</v>
      </c>
      <c r="Y15" s="84">
        <v>0</v>
      </c>
      <c r="Z15" s="84">
        <v>15800</v>
      </c>
      <c r="AA15" s="84">
        <v>0</v>
      </c>
      <c r="AB15" s="94">
        <v>0</v>
      </c>
      <c r="AC15" s="84">
        <v>0</v>
      </c>
      <c r="AD15" s="84">
        <v>63383</v>
      </c>
    </row>
    <row r="16" spans="1:30" s="8" customFormat="1" ht="12" customHeight="1">
      <c r="A16" s="80" t="s">
        <v>203</v>
      </c>
      <c r="B16" s="83" t="s">
        <v>252</v>
      </c>
      <c r="C16" s="80" t="s">
        <v>253</v>
      </c>
      <c r="D16" s="84">
        <f>SUM(E16,+L16)</f>
        <v>5481</v>
      </c>
      <c r="E16" s="84">
        <v>2791</v>
      </c>
      <c r="F16" s="84">
        <v>2688</v>
      </c>
      <c r="G16" s="84">
        <v>0</v>
      </c>
      <c r="H16" s="84">
        <v>0</v>
      </c>
      <c r="I16" s="84">
        <v>0</v>
      </c>
      <c r="J16" s="94">
        <v>0</v>
      </c>
      <c r="K16" s="84">
        <v>103</v>
      </c>
      <c r="L16" s="84">
        <v>2690</v>
      </c>
      <c r="M16" s="84">
        <f>SUM(N16,+U16)</f>
        <v>149</v>
      </c>
      <c r="N16" s="84">
        <v>75</v>
      </c>
      <c r="O16" s="84">
        <v>75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74</v>
      </c>
      <c r="V16" s="84">
        <v>5630</v>
      </c>
      <c r="W16" s="84">
        <v>2866</v>
      </c>
      <c r="X16" s="84">
        <v>2763</v>
      </c>
      <c r="Y16" s="84">
        <v>0</v>
      </c>
      <c r="Z16" s="84">
        <v>0</v>
      </c>
      <c r="AA16" s="84">
        <v>0</v>
      </c>
      <c r="AB16" s="94">
        <v>0</v>
      </c>
      <c r="AC16" s="84">
        <v>103</v>
      </c>
      <c r="AD16" s="84">
        <v>2764</v>
      </c>
    </row>
    <row r="17" spans="1:30" s="8" customFormat="1" ht="12" customHeight="1">
      <c r="A17" s="80" t="s">
        <v>200</v>
      </c>
      <c r="B17" s="83" t="s">
        <v>257</v>
      </c>
      <c r="C17" s="80" t="s">
        <v>259</v>
      </c>
      <c r="D17" s="84">
        <f>SUM(E17,+L17)</f>
        <v>10154</v>
      </c>
      <c r="E17" s="84">
        <v>5178</v>
      </c>
      <c r="F17" s="84">
        <v>4975</v>
      </c>
      <c r="G17" s="84">
        <v>0</v>
      </c>
      <c r="H17" s="84">
        <v>0</v>
      </c>
      <c r="I17" s="84">
        <v>0</v>
      </c>
      <c r="J17" s="94">
        <v>0</v>
      </c>
      <c r="K17" s="84">
        <v>203</v>
      </c>
      <c r="L17" s="84">
        <v>4976</v>
      </c>
      <c r="M17" s="84">
        <f>SUM(N17,+U17)</f>
        <v>1613</v>
      </c>
      <c r="N17" s="84">
        <v>807</v>
      </c>
      <c r="O17" s="84">
        <v>807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806</v>
      </c>
      <c r="V17" s="84">
        <v>11767</v>
      </c>
      <c r="W17" s="84">
        <v>5985</v>
      </c>
      <c r="X17" s="84">
        <v>5782</v>
      </c>
      <c r="Y17" s="84">
        <v>0</v>
      </c>
      <c r="Z17" s="84">
        <v>0</v>
      </c>
      <c r="AA17" s="84">
        <v>0</v>
      </c>
      <c r="AB17" s="94">
        <v>0</v>
      </c>
      <c r="AC17" s="84">
        <v>203</v>
      </c>
      <c r="AD17" s="84">
        <v>5782</v>
      </c>
    </row>
    <row r="18" spans="1:30" s="8" customFormat="1" ht="12" customHeight="1">
      <c r="A18" s="80" t="s">
        <v>203</v>
      </c>
      <c r="B18" s="83" t="s">
        <v>267</v>
      </c>
      <c r="C18" s="80" t="s">
        <v>268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f>市町村分担金内訳!D8</f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f>市町村分担金内訳!E8</f>
        <v>579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SUM(J18,S18)</f>
        <v>579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270</v>
      </c>
      <c r="C19" s="80" t="s">
        <v>271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f>市町村分担金内訳!D9</f>
        <v>436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f>市町村分担金内訳!E9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SUM(J19,S19)</f>
        <v>436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274</v>
      </c>
      <c r="C20" s="80" t="s">
        <v>276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f>市町村分担金内訳!D10</f>
        <v>15476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f>市町村分担金内訳!E10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SUM(J20,S20)</f>
        <v>15476</v>
      </c>
      <c r="AC20" s="84">
        <v>0</v>
      </c>
      <c r="AD20" s="84">
        <v>0</v>
      </c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1:AD995">
    <cfRule type="expression" dxfId="213" priority="17" stopIfTrue="1">
      <formula>$A21&lt;&gt;""</formula>
    </cfRule>
  </conditionalFormatting>
  <conditionalFormatting sqref="A20:AD20">
    <cfRule type="expression" dxfId="212" priority="2" stopIfTrue="1">
      <formula>$A20&lt;&gt;""</formula>
    </cfRule>
  </conditionalFormatting>
  <conditionalFormatting sqref="A8:AD8">
    <cfRule type="expression" dxfId="211" priority="15" stopIfTrue="1">
      <formula>$A8&lt;&gt;""</formula>
    </cfRule>
  </conditionalFormatting>
  <conditionalFormatting sqref="A9:AD9">
    <cfRule type="expression" dxfId="210" priority="14" stopIfTrue="1">
      <formula>$A9&lt;&gt;""</formula>
    </cfRule>
  </conditionalFormatting>
  <conditionalFormatting sqref="A10:AD10">
    <cfRule type="expression" dxfId="209" priority="13" stopIfTrue="1">
      <formula>$A10&lt;&gt;""</formula>
    </cfRule>
  </conditionalFormatting>
  <conditionalFormatting sqref="A11:AD11">
    <cfRule type="expression" dxfId="208" priority="12" stopIfTrue="1">
      <formula>$A11&lt;&gt;""</formula>
    </cfRule>
  </conditionalFormatting>
  <conditionalFormatting sqref="A12:AD12">
    <cfRule type="expression" dxfId="207" priority="11" stopIfTrue="1">
      <formula>$A12&lt;&gt;""</formula>
    </cfRule>
  </conditionalFormatting>
  <conditionalFormatting sqref="A13:AD13">
    <cfRule type="expression" dxfId="206" priority="10" stopIfTrue="1">
      <formula>$A13&lt;&gt;""</formula>
    </cfRule>
  </conditionalFormatting>
  <conditionalFormatting sqref="A14:AD14">
    <cfRule type="expression" dxfId="205" priority="9" stopIfTrue="1">
      <formula>$A14&lt;&gt;""</formula>
    </cfRule>
  </conditionalFormatting>
  <conditionalFormatting sqref="A15:AD15">
    <cfRule type="expression" dxfId="204" priority="8" stopIfTrue="1">
      <formula>$A15&lt;&gt;""</formula>
    </cfRule>
  </conditionalFormatting>
  <conditionalFormatting sqref="A16:AD16">
    <cfRule type="expression" dxfId="203" priority="7" stopIfTrue="1">
      <formula>$A16&lt;&gt;""</formula>
    </cfRule>
  </conditionalFormatting>
  <conditionalFormatting sqref="A17:AD17">
    <cfRule type="expression" dxfId="202" priority="6" stopIfTrue="1">
      <formula>$A17&lt;&gt;""</formula>
    </cfRule>
  </conditionalFormatting>
  <conditionalFormatting sqref="A7:AD7">
    <cfRule type="expression" dxfId="201" priority="1" stopIfTrue="1">
      <formula>$A7&lt;&gt;""</formula>
    </cfRule>
  </conditionalFormatting>
  <conditionalFormatting sqref="A18:AD18">
    <cfRule type="expression" dxfId="200" priority="4" stopIfTrue="1">
      <formula>$A18&lt;&gt;""</formula>
    </cfRule>
  </conditionalFormatting>
  <conditionalFormatting sqref="A19:AD19">
    <cfRule type="expression" dxfId="199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19" man="1"/>
    <brk id="21" min="1" max="1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203</v>
      </c>
      <c r="B7" s="92" t="s">
        <v>280</v>
      </c>
      <c r="C7" s="78" t="s">
        <v>281</v>
      </c>
      <c r="D7" s="79">
        <f>SUM($D$8:$D$20)</f>
        <v>25575</v>
      </c>
      <c r="E7" s="79">
        <f>SUM($E$8:$E$20)</f>
        <v>25575</v>
      </c>
      <c r="F7" s="79">
        <f>SUM($F$8:$F$20)</f>
        <v>0</v>
      </c>
      <c r="G7" s="79">
        <f>SUM($G$8:$G$20)</f>
        <v>0</v>
      </c>
      <c r="H7" s="79">
        <f>SUM($H$8:$H$20)</f>
        <v>0</v>
      </c>
      <c r="I7" s="79">
        <f>SUM($I$8:$I$20)</f>
        <v>25575</v>
      </c>
      <c r="J7" s="79">
        <f>SUM($J$8:$J$20)</f>
        <v>0</v>
      </c>
      <c r="K7" s="79">
        <f>SUM($K$8:$K$20)</f>
        <v>0</v>
      </c>
      <c r="L7" s="79">
        <f>SUM($L$8:$L$20)</f>
        <v>608290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6063</v>
      </c>
      <c r="S7" s="79">
        <f>SUM($S$8:$S$20)</f>
        <v>11</v>
      </c>
      <c r="T7" s="79">
        <f>SUM($T$8:$T$20)</f>
        <v>2232</v>
      </c>
      <c r="U7" s="79">
        <f>SUM($U$8:$U$20)</f>
        <v>3820</v>
      </c>
      <c r="V7" s="79">
        <f>SUM($V$8:$V$20)</f>
        <v>16</v>
      </c>
      <c r="W7" s="79">
        <f>SUM($W$8:$W$20)</f>
        <v>602211</v>
      </c>
      <c r="X7" s="79">
        <f>SUM($X$8:$X$20)</f>
        <v>72769</v>
      </c>
      <c r="Y7" s="79">
        <f>SUM($Y$8:$Y$20)</f>
        <v>175943</v>
      </c>
      <c r="Z7" s="79">
        <f>SUM($Z$8:$Z$20)</f>
        <v>55299</v>
      </c>
      <c r="AA7" s="79">
        <f>SUM($AA$8:$AA$20)</f>
        <v>298200</v>
      </c>
      <c r="AB7" s="79">
        <f>SUM($AB$8:$AB$20)</f>
        <v>15912</v>
      </c>
      <c r="AC7" s="79">
        <f>SUM($AC$8:$AC$20)</f>
        <v>0</v>
      </c>
      <c r="AD7" s="79">
        <f>SUM($AD$8:$AD$20)</f>
        <v>22872</v>
      </c>
      <c r="AE7" s="79">
        <f>SUM($AE$8:$AE$20)</f>
        <v>656737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79">
        <f>SUM($AL$8:$AL$20)</f>
        <v>0</v>
      </c>
      <c r="AM7" s="79">
        <f>SUM($AM$8:$AM$20)</f>
        <v>0</v>
      </c>
      <c r="AN7" s="79">
        <f>SUM($AN$8:$AN$20)</f>
        <v>728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0</v>
      </c>
      <c r="AT7" s="79">
        <f>SUM($AT$8:$AT$20)</f>
        <v>728</v>
      </c>
      <c r="AU7" s="79">
        <f>SUM($AU$8:$AU$20)</f>
        <v>149</v>
      </c>
      <c r="AV7" s="79">
        <f>SUM($AV$8:$AV$20)</f>
        <v>579</v>
      </c>
      <c r="AW7" s="79">
        <f>SUM($AW$8:$AW$20)</f>
        <v>0</v>
      </c>
      <c r="AX7" s="79">
        <f>SUM($AX$8:$AX$20)</f>
        <v>0</v>
      </c>
      <c r="AY7" s="79">
        <f>SUM($AY$8:$AY$20)</f>
        <v>0</v>
      </c>
      <c r="AZ7" s="79">
        <f>SUM($AZ$8:$AZ$20)</f>
        <v>0</v>
      </c>
      <c r="BA7" s="79">
        <f>SUM($BA$8:$BA$20)</f>
        <v>0</v>
      </c>
      <c r="BB7" s="79">
        <f>SUM($BB$8:$BB$20)</f>
        <v>0</v>
      </c>
      <c r="BC7" s="79">
        <f>SUM($BC$8:$BC$20)</f>
        <v>0</v>
      </c>
      <c r="BD7" s="79">
        <f>SUM($BD$8:$BD$20)</f>
        <v>579</v>
      </c>
      <c r="BE7" s="79">
        <f>SUM($BE$8:$BE$20)</f>
        <v>0</v>
      </c>
      <c r="BF7" s="79">
        <f>SUM($BF$8:$BF$20)</f>
        <v>18973</v>
      </c>
      <c r="BG7" s="79">
        <f>SUM($BG$8:$BG$20)</f>
        <v>19701</v>
      </c>
      <c r="BH7" s="79">
        <f>SUM($BH$8:$BH$20)</f>
        <v>25575</v>
      </c>
      <c r="BI7" s="79">
        <f>SUM($BI$8:$BI$20)</f>
        <v>25575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25575</v>
      </c>
      <c r="BN7" s="79">
        <f>SUM($BN$8:$BN$20)</f>
        <v>0</v>
      </c>
      <c r="BO7" s="79">
        <f>SUM($BO$8:$BO$20)</f>
        <v>0</v>
      </c>
      <c r="BP7" s="79">
        <f>SUM($BP$8:$BP$20)</f>
        <v>609018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6791</v>
      </c>
      <c r="BW7" s="79">
        <f>SUM($BW$8:$BW$20)</f>
        <v>160</v>
      </c>
      <c r="BX7" s="79">
        <f>SUM($BX$8:$BX$20)</f>
        <v>2811</v>
      </c>
      <c r="BY7" s="79">
        <f>SUM($BY$8:$BY$20)</f>
        <v>3820</v>
      </c>
      <c r="BZ7" s="79">
        <f>SUM($BZ$8:$BZ$20)</f>
        <v>16</v>
      </c>
      <c r="CA7" s="79">
        <f>SUM($CA$8:$CA$20)</f>
        <v>602211</v>
      </c>
      <c r="CB7" s="79">
        <f>SUM($CB$8:$CB$20)</f>
        <v>72769</v>
      </c>
      <c r="CC7" s="79">
        <f>SUM($CC$8:$CC$20)</f>
        <v>175943</v>
      </c>
      <c r="CD7" s="79">
        <f>SUM($CD$8:$CD$20)</f>
        <v>55299</v>
      </c>
      <c r="CE7" s="79">
        <f>SUM($CE$8:$CE$20)</f>
        <v>298200</v>
      </c>
      <c r="CF7" s="79">
        <f>SUM($CF$8:$CF$20)</f>
        <v>16491</v>
      </c>
      <c r="CG7" s="79">
        <f>SUM($CG$8:$CG$20)</f>
        <v>0</v>
      </c>
      <c r="CH7" s="79">
        <f>SUM($CH$8:$CH$20)</f>
        <v>41845</v>
      </c>
      <c r="CI7" s="79">
        <f>SUM($CI$8:$CI$20)</f>
        <v>676438</v>
      </c>
    </row>
    <row r="8" spans="1:87" s="8" customFormat="1" ht="12" customHeight="1">
      <c r="A8" s="80" t="s">
        <v>203</v>
      </c>
      <c r="B8" s="83" t="s">
        <v>207</v>
      </c>
      <c r="C8" s="80" t="s">
        <v>205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4452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117</v>
      </c>
      <c r="S8" s="84">
        <v>0</v>
      </c>
      <c r="T8" s="84">
        <v>117</v>
      </c>
      <c r="U8" s="84">
        <v>0</v>
      </c>
      <c r="V8" s="84">
        <v>0</v>
      </c>
      <c r="W8" s="84">
        <v>4335</v>
      </c>
      <c r="X8" s="84">
        <v>0</v>
      </c>
      <c r="Y8" s="84">
        <v>222</v>
      </c>
      <c r="Z8" s="84">
        <v>0</v>
      </c>
      <c r="AA8" s="84">
        <v>4113</v>
      </c>
      <c r="AB8" s="94">
        <f>組合分担金内訳!E8</f>
        <v>0</v>
      </c>
      <c r="AC8" s="84">
        <v>0</v>
      </c>
      <c r="AD8" s="84">
        <v>0</v>
      </c>
      <c r="AE8" s="84">
        <v>4452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0" si="0">SUM(D8,AF8)</f>
        <v>0</v>
      </c>
      <c r="BI8" s="84">
        <f t="shared" ref="BI8:BI20" si="1">SUM(E8,AG8)</f>
        <v>0</v>
      </c>
      <c r="BJ8" s="84">
        <f t="shared" ref="BJ8:BJ20" si="2">SUM(F8,AH8)</f>
        <v>0</v>
      </c>
      <c r="BK8" s="84">
        <f t="shared" ref="BK8:BK20" si="3">SUM(G8,AI8)</f>
        <v>0</v>
      </c>
      <c r="BL8" s="84">
        <f t="shared" ref="BL8:BL20" si="4">SUM(H8,AJ8)</f>
        <v>0</v>
      </c>
      <c r="BM8" s="84">
        <f t="shared" ref="BM8:BM20" si="5">SUM(I8,AK8)</f>
        <v>0</v>
      </c>
      <c r="BN8" s="84">
        <f t="shared" ref="BN8:BN20" si="6">SUM(J8,AL8)</f>
        <v>0</v>
      </c>
      <c r="BO8" s="94">
        <f t="shared" ref="BO8:BO17" si="7">SUM(K8,AM8)</f>
        <v>0</v>
      </c>
      <c r="BP8" s="84">
        <f t="shared" ref="BP8:BP20" si="8">SUM(L8,AN8)</f>
        <v>4452</v>
      </c>
      <c r="BQ8" s="84">
        <f t="shared" ref="BQ8:BQ20" si="9">SUM(M8,AO8)</f>
        <v>0</v>
      </c>
      <c r="BR8" s="84">
        <f t="shared" ref="BR8:BR20" si="10">SUM(N8,AP8)</f>
        <v>0</v>
      </c>
      <c r="BS8" s="84">
        <f t="shared" ref="BS8:BS20" si="11">SUM(O8,AQ8)</f>
        <v>0</v>
      </c>
      <c r="BT8" s="84">
        <f t="shared" ref="BT8:BT20" si="12">SUM(P8,AR8)</f>
        <v>0</v>
      </c>
      <c r="BU8" s="84">
        <f t="shared" ref="BU8:BU20" si="13">SUM(Q8,AS8)</f>
        <v>0</v>
      </c>
      <c r="BV8" s="84">
        <f t="shared" ref="BV8:BV20" si="14">SUM(R8,AT8)</f>
        <v>117</v>
      </c>
      <c r="BW8" s="84">
        <f t="shared" ref="BW8:BW20" si="15">SUM(S8,AU8)</f>
        <v>0</v>
      </c>
      <c r="BX8" s="84">
        <f t="shared" ref="BX8:BX20" si="16">SUM(T8,AV8)</f>
        <v>117</v>
      </c>
      <c r="BY8" s="84">
        <f t="shared" ref="BY8:BY20" si="17">SUM(U8,AW8)</f>
        <v>0</v>
      </c>
      <c r="BZ8" s="84">
        <f t="shared" ref="BZ8:BZ20" si="18">SUM(V8,AX8)</f>
        <v>0</v>
      </c>
      <c r="CA8" s="84">
        <f t="shared" ref="CA8:CA20" si="19">SUM(W8,AY8)</f>
        <v>4335</v>
      </c>
      <c r="CB8" s="84">
        <f t="shared" ref="CB8:CB20" si="20">SUM(X8,AZ8)</f>
        <v>0</v>
      </c>
      <c r="CC8" s="84">
        <f t="shared" ref="CC8:CC20" si="21">SUM(Y8,BA8)</f>
        <v>222</v>
      </c>
      <c r="CD8" s="84">
        <f t="shared" ref="CD8:CD20" si="22">SUM(Z8,BB8)</f>
        <v>0</v>
      </c>
      <c r="CE8" s="84">
        <f t="shared" ref="CE8:CE20" si="23">SUM(AA8,BC8)</f>
        <v>4113</v>
      </c>
      <c r="CF8" s="94">
        <f t="shared" ref="CF8:CF17" si="24">SUM(AB8,BD8)</f>
        <v>0</v>
      </c>
      <c r="CG8" s="84">
        <f t="shared" ref="CG8:CG20" si="25">SUM(AC8,BE8)</f>
        <v>0</v>
      </c>
      <c r="CH8" s="84">
        <f t="shared" ref="CH8:CH20" si="26">SUM(AD8,BF8)</f>
        <v>0</v>
      </c>
      <c r="CI8" s="84">
        <f t="shared" ref="CI8:CI20" si="27">SUM(AE8,BG8)</f>
        <v>4452</v>
      </c>
    </row>
    <row r="9" spans="1:87" s="8" customFormat="1" ht="12" customHeight="1">
      <c r="A9" s="80" t="s">
        <v>200</v>
      </c>
      <c r="B9" s="83" t="s">
        <v>211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282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282</v>
      </c>
      <c r="X9" s="84">
        <v>209</v>
      </c>
      <c r="Y9" s="84">
        <v>73</v>
      </c>
      <c r="Z9" s="84">
        <v>0</v>
      </c>
      <c r="AA9" s="84">
        <v>0</v>
      </c>
      <c r="AB9" s="94">
        <f>組合分担金内訳!E9</f>
        <v>436</v>
      </c>
      <c r="AC9" s="84">
        <v>0</v>
      </c>
      <c r="AD9" s="84">
        <v>0</v>
      </c>
      <c r="AE9" s="84">
        <v>282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282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282</v>
      </c>
      <c r="CB9" s="84">
        <f t="shared" si="20"/>
        <v>209</v>
      </c>
      <c r="CC9" s="84">
        <f t="shared" si="21"/>
        <v>73</v>
      </c>
      <c r="CD9" s="84">
        <f t="shared" si="22"/>
        <v>0</v>
      </c>
      <c r="CE9" s="84">
        <f t="shared" si="23"/>
        <v>0</v>
      </c>
      <c r="CF9" s="94">
        <f t="shared" si="24"/>
        <v>436</v>
      </c>
      <c r="CG9" s="84">
        <f t="shared" si="25"/>
        <v>0</v>
      </c>
      <c r="CH9" s="84">
        <f t="shared" si="26"/>
        <v>0</v>
      </c>
      <c r="CI9" s="84">
        <f t="shared" si="27"/>
        <v>282</v>
      </c>
    </row>
    <row r="10" spans="1:87" s="8" customFormat="1" ht="12" customHeight="1">
      <c r="A10" s="80" t="s">
        <v>200</v>
      </c>
      <c r="B10" s="83" t="s">
        <v>220</v>
      </c>
      <c r="C10" s="80" t="s">
        <v>222</v>
      </c>
      <c r="D10" s="84">
        <v>25575</v>
      </c>
      <c r="E10" s="84">
        <v>25575</v>
      </c>
      <c r="F10" s="84">
        <v>0</v>
      </c>
      <c r="G10" s="84">
        <v>0</v>
      </c>
      <c r="H10" s="84">
        <v>0</v>
      </c>
      <c r="I10" s="84">
        <v>25575</v>
      </c>
      <c r="J10" s="84">
        <v>0</v>
      </c>
      <c r="K10" s="94">
        <f>組合分担金内訳!D10</f>
        <v>0</v>
      </c>
      <c r="L10" s="84">
        <v>388575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388575</v>
      </c>
      <c r="X10" s="84">
        <v>43922</v>
      </c>
      <c r="Y10" s="84">
        <v>40714</v>
      </c>
      <c r="Z10" s="84">
        <v>18358</v>
      </c>
      <c r="AA10" s="84">
        <v>285581</v>
      </c>
      <c r="AB10" s="94">
        <f>組合分担金内訳!E10</f>
        <v>15476</v>
      </c>
      <c r="AC10" s="84">
        <v>0</v>
      </c>
      <c r="AD10" s="84">
        <v>12129</v>
      </c>
      <c r="AE10" s="84">
        <v>426279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17939</v>
      </c>
      <c r="BG10" s="84">
        <v>17939</v>
      </c>
      <c r="BH10" s="84">
        <f t="shared" si="0"/>
        <v>25575</v>
      </c>
      <c r="BI10" s="84">
        <f t="shared" si="1"/>
        <v>25575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25575</v>
      </c>
      <c r="BN10" s="84">
        <f t="shared" si="6"/>
        <v>0</v>
      </c>
      <c r="BO10" s="94">
        <f t="shared" si="7"/>
        <v>0</v>
      </c>
      <c r="BP10" s="84">
        <f t="shared" si="8"/>
        <v>388575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388575</v>
      </c>
      <c r="CB10" s="84">
        <f t="shared" si="20"/>
        <v>43922</v>
      </c>
      <c r="CC10" s="84">
        <f t="shared" si="21"/>
        <v>40714</v>
      </c>
      <c r="CD10" s="84">
        <f t="shared" si="22"/>
        <v>18358</v>
      </c>
      <c r="CE10" s="84">
        <f t="shared" si="23"/>
        <v>285581</v>
      </c>
      <c r="CF10" s="94">
        <f t="shared" si="24"/>
        <v>15476</v>
      </c>
      <c r="CG10" s="84">
        <f t="shared" si="25"/>
        <v>0</v>
      </c>
      <c r="CH10" s="84">
        <f t="shared" si="26"/>
        <v>30068</v>
      </c>
      <c r="CI10" s="84">
        <f t="shared" si="27"/>
        <v>444218</v>
      </c>
    </row>
    <row r="11" spans="1:87" s="8" customFormat="1" ht="12" customHeight="1">
      <c r="A11" s="80" t="s">
        <v>200</v>
      </c>
      <c r="B11" s="83" t="s">
        <v>227</v>
      </c>
      <c r="C11" s="80" t="s">
        <v>229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4493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16</v>
      </c>
      <c r="W11" s="84">
        <v>4477</v>
      </c>
      <c r="X11" s="84">
        <v>571</v>
      </c>
      <c r="Y11" s="84">
        <v>1381</v>
      </c>
      <c r="Z11" s="84">
        <v>2525</v>
      </c>
      <c r="AA11" s="84">
        <v>0</v>
      </c>
      <c r="AB11" s="94">
        <f>組合分担金内訳!E11</f>
        <v>0</v>
      </c>
      <c r="AC11" s="84">
        <v>0</v>
      </c>
      <c r="AD11" s="84">
        <v>243</v>
      </c>
      <c r="AE11" s="84">
        <v>4736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4493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16</v>
      </c>
      <c r="CA11" s="84">
        <f t="shared" si="19"/>
        <v>4477</v>
      </c>
      <c r="CB11" s="84">
        <f t="shared" si="20"/>
        <v>571</v>
      </c>
      <c r="CC11" s="84">
        <f t="shared" si="21"/>
        <v>1381</v>
      </c>
      <c r="CD11" s="84">
        <f t="shared" si="22"/>
        <v>2525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243</v>
      </c>
      <c r="CI11" s="84">
        <f t="shared" si="27"/>
        <v>4736</v>
      </c>
    </row>
    <row r="12" spans="1:87" s="8" customFormat="1" ht="12" customHeight="1">
      <c r="A12" s="80" t="s">
        <v>200</v>
      </c>
      <c r="B12" s="83" t="s">
        <v>232</v>
      </c>
      <c r="C12" s="80" t="s">
        <v>234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4900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561</v>
      </c>
      <c r="S12" s="84">
        <v>0</v>
      </c>
      <c r="T12" s="84">
        <v>561</v>
      </c>
      <c r="U12" s="84">
        <v>0</v>
      </c>
      <c r="V12" s="84">
        <v>0</v>
      </c>
      <c r="W12" s="84">
        <v>4339</v>
      </c>
      <c r="X12" s="84">
        <v>0</v>
      </c>
      <c r="Y12" s="84">
        <v>0</v>
      </c>
      <c r="Z12" s="84">
        <v>0</v>
      </c>
      <c r="AA12" s="84">
        <v>4339</v>
      </c>
      <c r="AB12" s="94">
        <f>組合分担金内訳!E12</f>
        <v>0</v>
      </c>
      <c r="AC12" s="84">
        <v>0</v>
      </c>
      <c r="AD12" s="84">
        <v>10384</v>
      </c>
      <c r="AE12" s="84">
        <v>15284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4900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561</v>
      </c>
      <c r="BW12" s="84">
        <f t="shared" si="15"/>
        <v>0</v>
      </c>
      <c r="BX12" s="84">
        <f t="shared" si="16"/>
        <v>561</v>
      </c>
      <c r="BY12" s="84">
        <f t="shared" si="17"/>
        <v>0</v>
      </c>
      <c r="BZ12" s="84">
        <f t="shared" si="18"/>
        <v>0</v>
      </c>
      <c r="CA12" s="84">
        <f t="shared" si="19"/>
        <v>4339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4339</v>
      </c>
      <c r="CF12" s="94">
        <f t="shared" si="24"/>
        <v>0</v>
      </c>
      <c r="CG12" s="84">
        <f t="shared" si="25"/>
        <v>0</v>
      </c>
      <c r="CH12" s="84">
        <f t="shared" si="26"/>
        <v>10384</v>
      </c>
      <c r="CI12" s="84">
        <f t="shared" si="27"/>
        <v>15284</v>
      </c>
    </row>
    <row r="13" spans="1:87" s="8" customFormat="1" ht="12" customHeight="1">
      <c r="A13" s="80" t="s">
        <v>200</v>
      </c>
      <c r="B13" s="83" t="s">
        <v>237</v>
      </c>
      <c r="C13" s="80" t="s">
        <v>238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14196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3820</v>
      </c>
      <c r="S13" s="84">
        <v>0</v>
      </c>
      <c r="T13" s="84">
        <v>0</v>
      </c>
      <c r="U13" s="84">
        <v>3820</v>
      </c>
      <c r="V13" s="84">
        <v>0</v>
      </c>
      <c r="W13" s="84">
        <v>10376</v>
      </c>
      <c r="X13" s="84">
        <v>6489</v>
      </c>
      <c r="Y13" s="84">
        <v>0</v>
      </c>
      <c r="Z13" s="84">
        <v>0</v>
      </c>
      <c r="AA13" s="84">
        <v>3887</v>
      </c>
      <c r="AB13" s="94">
        <f>組合分担金内訳!E13</f>
        <v>0</v>
      </c>
      <c r="AC13" s="84">
        <v>0</v>
      </c>
      <c r="AD13" s="84">
        <v>0</v>
      </c>
      <c r="AE13" s="84">
        <v>14196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14196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3820</v>
      </c>
      <c r="BW13" s="84">
        <f t="shared" si="15"/>
        <v>0</v>
      </c>
      <c r="BX13" s="84">
        <f t="shared" si="16"/>
        <v>0</v>
      </c>
      <c r="BY13" s="84">
        <f t="shared" si="17"/>
        <v>3820</v>
      </c>
      <c r="BZ13" s="84">
        <f t="shared" si="18"/>
        <v>0</v>
      </c>
      <c r="CA13" s="84">
        <f t="shared" si="19"/>
        <v>10376</v>
      </c>
      <c r="CB13" s="84">
        <f t="shared" si="20"/>
        <v>6489</v>
      </c>
      <c r="CC13" s="84">
        <f t="shared" si="21"/>
        <v>0</v>
      </c>
      <c r="CD13" s="84">
        <f t="shared" si="22"/>
        <v>0</v>
      </c>
      <c r="CE13" s="84">
        <f t="shared" si="23"/>
        <v>3887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14196</v>
      </c>
    </row>
    <row r="14" spans="1:87" s="8" customFormat="1" ht="12" customHeight="1">
      <c r="A14" s="80" t="s">
        <v>203</v>
      </c>
      <c r="B14" s="83" t="s">
        <v>244</v>
      </c>
      <c r="C14" s="80" t="s">
        <v>243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1480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1480</v>
      </c>
      <c r="X14" s="84">
        <v>1200</v>
      </c>
      <c r="Y14" s="84">
        <v>0</v>
      </c>
      <c r="Z14" s="84">
        <v>0</v>
      </c>
      <c r="AA14" s="84">
        <v>280</v>
      </c>
      <c r="AB14" s="94">
        <f>組合分担金内訳!E14</f>
        <v>0</v>
      </c>
      <c r="AC14" s="84">
        <v>0</v>
      </c>
      <c r="AD14" s="84">
        <v>116</v>
      </c>
      <c r="AE14" s="84">
        <v>1596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1480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1480</v>
      </c>
      <c r="CB14" s="84">
        <f t="shared" si="20"/>
        <v>1200</v>
      </c>
      <c r="CC14" s="84">
        <f t="shared" si="21"/>
        <v>0</v>
      </c>
      <c r="CD14" s="84">
        <f t="shared" si="22"/>
        <v>0</v>
      </c>
      <c r="CE14" s="84">
        <f t="shared" si="23"/>
        <v>280</v>
      </c>
      <c r="CF14" s="94">
        <f t="shared" si="24"/>
        <v>0</v>
      </c>
      <c r="CG14" s="84">
        <f t="shared" si="25"/>
        <v>0</v>
      </c>
      <c r="CH14" s="84">
        <f t="shared" si="26"/>
        <v>116</v>
      </c>
      <c r="CI14" s="84">
        <f t="shared" si="27"/>
        <v>1596</v>
      </c>
    </row>
    <row r="15" spans="1:87" s="8" customFormat="1" ht="12" customHeight="1">
      <c r="A15" s="80" t="s">
        <v>203</v>
      </c>
      <c r="B15" s="83" t="s">
        <v>247</v>
      </c>
      <c r="C15" s="80" t="s">
        <v>248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158365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158365</v>
      </c>
      <c r="X15" s="84">
        <v>11722</v>
      </c>
      <c r="Y15" s="84">
        <v>115794</v>
      </c>
      <c r="Z15" s="84">
        <v>30849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158365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158365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158365</v>
      </c>
      <c r="CB15" s="84">
        <f t="shared" si="20"/>
        <v>11722</v>
      </c>
      <c r="CC15" s="84">
        <f t="shared" si="21"/>
        <v>115794</v>
      </c>
      <c r="CD15" s="84">
        <f t="shared" si="22"/>
        <v>30849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158365</v>
      </c>
    </row>
    <row r="16" spans="1:87" s="8" customFormat="1" ht="12" customHeight="1">
      <c r="A16" s="80" t="s">
        <v>200</v>
      </c>
      <c r="B16" s="83" t="s">
        <v>252</v>
      </c>
      <c r="C16" s="80" t="s">
        <v>253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5481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5481</v>
      </c>
      <c r="X16" s="84">
        <v>2373</v>
      </c>
      <c r="Y16" s="84">
        <v>2283</v>
      </c>
      <c r="Z16" s="84">
        <v>825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5481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149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149</v>
      </c>
      <c r="AU16" s="84">
        <v>149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149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5630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149</v>
      </c>
      <c r="BW16" s="84">
        <f t="shared" si="15"/>
        <v>149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5481</v>
      </c>
      <c r="CB16" s="84">
        <f t="shared" si="20"/>
        <v>2373</v>
      </c>
      <c r="CC16" s="84">
        <f t="shared" si="21"/>
        <v>2283</v>
      </c>
      <c r="CD16" s="84">
        <f t="shared" si="22"/>
        <v>825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5630</v>
      </c>
    </row>
    <row r="17" spans="1:87" s="8" customFormat="1" ht="12" customHeight="1">
      <c r="A17" s="80" t="s">
        <v>200</v>
      </c>
      <c r="B17" s="83" t="s">
        <v>257</v>
      </c>
      <c r="C17" s="80" t="s">
        <v>259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10154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1129</v>
      </c>
      <c r="S17" s="84">
        <v>11</v>
      </c>
      <c r="T17" s="84">
        <v>1118</v>
      </c>
      <c r="U17" s="84">
        <v>0</v>
      </c>
      <c r="V17" s="84">
        <v>0</v>
      </c>
      <c r="W17" s="84">
        <v>9025</v>
      </c>
      <c r="X17" s="84">
        <v>6283</v>
      </c>
      <c r="Y17" s="84">
        <v>0</v>
      </c>
      <c r="Z17" s="84">
        <v>2742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10154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579</v>
      </c>
      <c r="BE17" s="84">
        <v>0</v>
      </c>
      <c r="BF17" s="84">
        <v>1034</v>
      </c>
      <c r="BG17" s="84">
        <v>1034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10154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1129</v>
      </c>
      <c r="BW17" s="84">
        <f t="shared" si="15"/>
        <v>11</v>
      </c>
      <c r="BX17" s="84">
        <f t="shared" si="16"/>
        <v>1118</v>
      </c>
      <c r="BY17" s="84">
        <f t="shared" si="17"/>
        <v>0</v>
      </c>
      <c r="BZ17" s="84">
        <f t="shared" si="18"/>
        <v>0</v>
      </c>
      <c r="CA17" s="84">
        <f t="shared" si="19"/>
        <v>9025</v>
      </c>
      <c r="CB17" s="84">
        <f t="shared" si="20"/>
        <v>6283</v>
      </c>
      <c r="CC17" s="84">
        <f t="shared" si="21"/>
        <v>0</v>
      </c>
      <c r="CD17" s="84">
        <f t="shared" si="22"/>
        <v>2742</v>
      </c>
      <c r="CE17" s="84">
        <f t="shared" si="23"/>
        <v>0</v>
      </c>
      <c r="CF17" s="94">
        <f t="shared" si="24"/>
        <v>579</v>
      </c>
      <c r="CG17" s="84">
        <f t="shared" si="25"/>
        <v>0</v>
      </c>
      <c r="CH17" s="84">
        <f t="shared" si="26"/>
        <v>1034</v>
      </c>
      <c r="CI17" s="84">
        <f t="shared" si="27"/>
        <v>11188</v>
      </c>
    </row>
    <row r="18" spans="1:87" s="8" customFormat="1" ht="12" customHeight="1">
      <c r="A18" s="80" t="s">
        <v>230</v>
      </c>
      <c r="B18" s="83" t="s">
        <v>264</v>
      </c>
      <c r="C18" s="80" t="s">
        <v>266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579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579</v>
      </c>
      <c r="AU18" s="84">
        <v>0</v>
      </c>
      <c r="AV18" s="84">
        <v>579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579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v>0</v>
      </c>
      <c r="BP18" s="84">
        <f t="shared" si="8"/>
        <v>579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579</v>
      </c>
      <c r="BW18" s="84">
        <f t="shared" si="15"/>
        <v>0</v>
      </c>
      <c r="BX18" s="84">
        <f t="shared" si="16"/>
        <v>579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v>0</v>
      </c>
      <c r="CG18" s="84">
        <f t="shared" si="25"/>
        <v>0</v>
      </c>
      <c r="CH18" s="84">
        <f t="shared" si="26"/>
        <v>0</v>
      </c>
      <c r="CI18" s="84">
        <f t="shared" si="27"/>
        <v>579</v>
      </c>
    </row>
    <row r="19" spans="1:87" s="8" customFormat="1" ht="12" customHeight="1">
      <c r="A19" s="80" t="s">
        <v>200</v>
      </c>
      <c r="B19" s="83" t="s">
        <v>270</v>
      </c>
      <c r="C19" s="80" t="s">
        <v>271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436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436</v>
      </c>
      <c r="S19" s="84">
        <v>0</v>
      </c>
      <c r="T19" s="84">
        <v>436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436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v>0</v>
      </c>
      <c r="BP19" s="84">
        <f t="shared" si="8"/>
        <v>436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436</v>
      </c>
      <c r="BW19" s="84">
        <f t="shared" si="15"/>
        <v>0</v>
      </c>
      <c r="BX19" s="84">
        <f t="shared" si="16"/>
        <v>436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v>0</v>
      </c>
      <c r="CG19" s="84">
        <f t="shared" si="25"/>
        <v>0</v>
      </c>
      <c r="CH19" s="84">
        <f t="shared" si="26"/>
        <v>0</v>
      </c>
      <c r="CI19" s="84">
        <f t="shared" si="27"/>
        <v>436</v>
      </c>
    </row>
    <row r="20" spans="1:87" s="8" customFormat="1" ht="12" customHeight="1">
      <c r="A20" s="80" t="s">
        <v>203</v>
      </c>
      <c r="B20" s="83" t="s">
        <v>277</v>
      </c>
      <c r="C20" s="80" t="s">
        <v>276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15476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15476</v>
      </c>
      <c r="X20" s="84">
        <v>0</v>
      </c>
      <c r="Y20" s="84">
        <v>15476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15476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v>0</v>
      </c>
      <c r="BP20" s="84">
        <f t="shared" si="8"/>
        <v>15476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15476</v>
      </c>
      <c r="CB20" s="84">
        <f t="shared" si="20"/>
        <v>0</v>
      </c>
      <c r="CC20" s="84">
        <f t="shared" si="21"/>
        <v>15476</v>
      </c>
      <c r="CD20" s="84">
        <f t="shared" si="22"/>
        <v>0</v>
      </c>
      <c r="CE20" s="84">
        <f t="shared" si="23"/>
        <v>0</v>
      </c>
      <c r="CF20" s="94">
        <v>0</v>
      </c>
      <c r="CG20" s="84">
        <f t="shared" si="25"/>
        <v>0</v>
      </c>
      <c r="CH20" s="84">
        <f t="shared" si="26"/>
        <v>0</v>
      </c>
      <c r="CI20" s="84">
        <f t="shared" si="27"/>
        <v>15476</v>
      </c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1:CI995">
    <cfRule type="expression" dxfId="196" priority="17" stopIfTrue="1">
      <formula>$A21&lt;&gt;""</formula>
    </cfRule>
  </conditionalFormatting>
  <conditionalFormatting sqref="A20:CI20">
    <cfRule type="expression" dxfId="195" priority="2" stopIfTrue="1">
      <formula>$A20&lt;&gt;""</formula>
    </cfRule>
  </conditionalFormatting>
  <conditionalFormatting sqref="A8:CI8">
    <cfRule type="expression" dxfId="194" priority="15" stopIfTrue="1">
      <formula>$A8&lt;&gt;""</formula>
    </cfRule>
  </conditionalFormatting>
  <conditionalFormatting sqref="A9:CI9">
    <cfRule type="expression" dxfId="193" priority="14" stopIfTrue="1">
      <formula>$A9&lt;&gt;""</formula>
    </cfRule>
  </conditionalFormatting>
  <conditionalFormatting sqref="A10:CI10">
    <cfRule type="expression" dxfId="192" priority="13" stopIfTrue="1">
      <formula>$A10&lt;&gt;""</formula>
    </cfRule>
  </conditionalFormatting>
  <conditionalFormatting sqref="A11:CI11">
    <cfRule type="expression" dxfId="191" priority="12" stopIfTrue="1">
      <formula>$A11&lt;&gt;""</formula>
    </cfRule>
  </conditionalFormatting>
  <conditionalFormatting sqref="A12:CI12">
    <cfRule type="expression" dxfId="190" priority="11" stopIfTrue="1">
      <formula>$A12&lt;&gt;""</formula>
    </cfRule>
  </conditionalFormatting>
  <conditionalFormatting sqref="A13:CI13">
    <cfRule type="expression" dxfId="189" priority="10" stopIfTrue="1">
      <formula>$A13&lt;&gt;""</formula>
    </cfRule>
  </conditionalFormatting>
  <conditionalFormatting sqref="A14:CI14">
    <cfRule type="expression" dxfId="188" priority="9" stopIfTrue="1">
      <formula>$A14&lt;&gt;""</formula>
    </cfRule>
  </conditionalFormatting>
  <conditionalFormatting sqref="A15:CI15">
    <cfRule type="expression" dxfId="187" priority="8" stopIfTrue="1">
      <formula>$A15&lt;&gt;""</formula>
    </cfRule>
  </conditionalFormatting>
  <conditionalFormatting sqref="A16:CI16">
    <cfRule type="expression" dxfId="186" priority="7" stopIfTrue="1">
      <formula>$A16&lt;&gt;""</formula>
    </cfRule>
  </conditionalFormatting>
  <conditionalFormatting sqref="A17:CI17">
    <cfRule type="expression" dxfId="185" priority="6" stopIfTrue="1">
      <formula>$A17&lt;&gt;""</formula>
    </cfRule>
  </conditionalFormatting>
  <conditionalFormatting sqref="A7:CI7">
    <cfRule type="expression" dxfId="184" priority="1" stopIfTrue="1">
      <formula>$A7&lt;&gt;""</formula>
    </cfRule>
  </conditionalFormatting>
  <conditionalFormatting sqref="A18:CI18">
    <cfRule type="expression" dxfId="183" priority="4" stopIfTrue="1">
      <formula>$A18&lt;&gt;""</formula>
    </cfRule>
  </conditionalFormatting>
  <conditionalFormatting sqref="A19:CI19">
    <cfRule type="expression" dxfId="182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19" man="1"/>
    <brk id="67" min="1" max="1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203</v>
      </c>
      <c r="B7" s="92" t="s">
        <v>280</v>
      </c>
      <c r="C7" s="78" t="s">
        <v>281</v>
      </c>
      <c r="D7" s="101">
        <f>SUM($D$8:$D$17)</f>
        <v>0</v>
      </c>
      <c r="E7" s="101">
        <f>SUM($E$8:$E$17)</f>
        <v>15912</v>
      </c>
      <c r="F7" s="101">
        <f>SUM($F$8:$F$17)</f>
        <v>15912</v>
      </c>
      <c r="G7" s="101">
        <f>SUM($G$8:$G$17)</f>
        <v>0</v>
      </c>
      <c r="H7" s="101">
        <f>SUM($H$8:$H$17)</f>
        <v>579</v>
      </c>
      <c r="I7" s="101">
        <f>SUM($I$8:$I$17)</f>
        <v>579</v>
      </c>
      <c r="J7" s="101">
        <f>COUNTIF($J$8:$J$17,"&lt;&gt;") - COUNTIF($J$8:$J$17,"&lt; &gt;")</f>
        <v>3</v>
      </c>
      <c r="K7" s="101">
        <f>COUNTIF($K$8:$K$17,"&lt;&gt;") - COUNTIF($K$8:$K$17,"&lt; &gt;")</f>
        <v>3</v>
      </c>
      <c r="L7" s="101">
        <f>SUM($L$8:$L$17)</f>
        <v>0</v>
      </c>
      <c r="M7" s="101">
        <f>SUM($M$8:$M$17)</f>
        <v>15912</v>
      </c>
      <c r="N7" s="101">
        <f>SUM($N$8:$N$17)</f>
        <v>15912</v>
      </c>
      <c r="O7" s="101">
        <f>SUM($O$8:$O$17)</f>
        <v>0</v>
      </c>
      <c r="P7" s="101">
        <f>SUM($P$8:$P$17)</f>
        <v>579</v>
      </c>
      <c r="Q7" s="101">
        <f>SUM($Q$8:$Q$17)</f>
        <v>579</v>
      </c>
      <c r="R7" s="101">
        <f>COUNTIF($R$8:$R$17,"&lt;&gt;") - COUNTIF($R$8:$R$17,"&lt; &gt;")</f>
        <v>0</v>
      </c>
      <c r="S7" s="101">
        <f>COUNTIF($S$8:$S$17,"&lt;&gt;") - COUNTIF($S$8:$S$17,"&lt; &gt;")</f>
        <v>0</v>
      </c>
      <c r="T7" s="101">
        <f>SUM($T$8:$T$17)</f>
        <v>0</v>
      </c>
      <c r="U7" s="101">
        <f>SUM($U$8:$U$17)</f>
        <v>0</v>
      </c>
      <c r="V7" s="101">
        <f>SUM($V$8:$V$17)</f>
        <v>0</v>
      </c>
      <c r="W7" s="101">
        <f>SUM($W$8:$W$17)</f>
        <v>0</v>
      </c>
      <c r="X7" s="101">
        <f>SUM($X$8:$X$17)</f>
        <v>0</v>
      </c>
      <c r="Y7" s="101">
        <f>SUM($Y$8:$Y$17)</f>
        <v>0</v>
      </c>
      <c r="Z7" s="101">
        <f>COUNTIF($Z$8:$Z$17,"&lt;&gt;") - COUNTIF($Z$8:$Z$17,"&lt; &gt;")</f>
        <v>0</v>
      </c>
      <c r="AA7" s="101">
        <f>COUNTIF($AA$8:$AA$17,"&lt;&gt;") - COUNTIF($AA$8:$AA$17,"&lt; &gt;")</f>
        <v>0</v>
      </c>
      <c r="AB7" s="101">
        <f>SUM($AB$8:$AB$17)</f>
        <v>0</v>
      </c>
      <c r="AC7" s="101">
        <f>SUM($AC$8:$AC$17)</f>
        <v>0</v>
      </c>
      <c r="AD7" s="101">
        <f>SUM($AD$8:$AD$17)</f>
        <v>0</v>
      </c>
      <c r="AE7" s="101">
        <f>SUM($AE$8:$AE$17)</f>
        <v>0</v>
      </c>
      <c r="AF7" s="101">
        <f>SUM($AF$8:$AF$17)</f>
        <v>0</v>
      </c>
      <c r="AG7" s="101">
        <f>SUM($AG$8:$AG$17)</f>
        <v>0</v>
      </c>
      <c r="AH7" s="101">
        <f>COUNTIF($AH$8:$AH$17,"&lt;&gt;") - COUNTIF($AH$8:$AH$17,"&lt; &gt;")</f>
        <v>0</v>
      </c>
      <c r="AI7" s="101">
        <f>COUNTIF($AI$8:$AI$17,"&lt;&gt;") - COUNTIF($AI$8:$AI$17,"&lt; &gt;")</f>
        <v>0</v>
      </c>
      <c r="AJ7" s="101">
        <f>SUM($AJ$8:$AJ$17)</f>
        <v>0</v>
      </c>
      <c r="AK7" s="101">
        <f>SUM($AK$8:$AK$17)</f>
        <v>0</v>
      </c>
      <c r="AL7" s="101">
        <f>SUM($AL$8:$AL$17)</f>
        <v>0</v>
      </c>
      <c r="AM7" s="101">
        <f>SUM($AM$8:$AM$17)</f>
        <v>0</v>
      </c>
      <c r="AN7" s="101">
        <f>SUM($AN$8:$AN$17)</f>
        <v>0</v>
      </c>
      <c r="AO7" s="101">
        <f>SUM($AO$8:$AO$17)</f>
        <v>0</v>
      </c>
      <c r="AP7" s="101">
        <f>COUNTIF($AP$8:$AP$17,"&lt;&gt;") - COUNTIF($AP$8:$AP$17,"&lt; &gt;")</f>
        <v>0</v>
      </c>
      <c r="AQ7" s="101">
        <f>COUNTIF($AQ$8:$AQ$17,"&lt;&gt;") - COUNTIF($AQ$8:$AQ$17,"&lt; &gt;")</f>
        <v>0</v>
      </c>
      <c r="AR7" s="101">
        <f>SUM($AR$8:$AR$17)</f>
        <v>0</v>
      </c>
      <c r="AS7" s="101">
        <f>SUM($AS$8:$AS$17)</f>
        <v>0</v>
      </c>
      <c r="AT7" s="101">
        <f>SUM($AT$8:$AT$17)</f>
        <v>0</v>
      </c>
      <c r="AU7" s="101">
        <f>SUM($AU$8:$AU$17)</f>
        <v>0</v>
      </c>
      <c r="AV7" s="101">
        <f>SUM($AV$8:$AV$17)</f>
        <v>0</v>
      </c>
      <c r="AW7" s="101">
        <f>SUM($AW$8:$AW$17)</f>
        <v>0</v>
      </c>
      <c r="AX7" s="101">
        <f>COUNTIF($AX$8:$AX$17,"&lt;&gt;") - COUNTIF($AX$8:$AX$17,"&lt; &gt;")</f>
        <v>0</v>
      </c>
      <c r="AY7" s="101">
        <f>COUNTIF($AY$8:$AY$17,"&lt;&gt;") - COUNTIF($AY$8:$AY$17,"&lt; &gt;")</f>
        <v>0</v>
      </c>
      <c r="AZ7" s="101">
        <f>SUM($AZ$8:$AZ$17)</f>
        <v>0</v>
      </c>
      <c r="BA7" s="101">
        <f>SUM($BA$8:$BA$17)</f>
        <v>0</v>
      </c>
      <c r="BB7" s="101">
        <f>SUM($BB$8:$BB$17)</f>
        <v>0</v>
      </c>
      <c r="BC7" s="101">
        <f>SUM($BC$8:$BC$17)</f>
        <v>0</v>
      </c>
      <c r="BD7" s="101">
        <f>SUM($BD$8:$BD$17)</f>
        <v>0</v>
      </c>
      <c r="BE7" s="101">
        <f>SUM($BE$8:$BE$17)</f>
        <v>0</v>
      </c>
    </row>
    <row r="8" spans="1:57" s="8" customFormat="1" ht="12" customHeight="1">
      <c r="A8" s="80" t="s">
        <v>203</v>
      </c>
      <c r="B8" s="83" t="s">
        <v>208</v>
      </c>
      <c r="C8" s="80" t="s">
        <v>209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217</v>
      </c>
      <c r="C9" s="80" t="s">
        <v>218</v>
      </c>
      <c r="D9" s="81">
        <f>SUM(L9,T9,AB9,AJ9,AR9,AZ9)</f>
        <v>0</v>
      </c>
      <c r="E9" s="81">
        <f>SUM(M9,U9,AC9,AK9,AS9,BA9)</f>
        <v>436</v>
      </c>
      <c r="F9" s="81">
        <f>SUM(D9:E9)</f>
        <v>436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215</v>
      </c>
      <c r="K9" s="82" t="s">
        <v>216</v>
      </c>
      <c r="L9" s="81">
        <v>0</v>
      </c>
      <c r="M9" s="81">
        <v>436</v>
      </c>
      <c r="N9" s="81">
        <f>SUM(L9,+M9)</f>
        <v>436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225</v>
      </c>
      <c r="C10" s="80" t="s">
        <v>226</v>
      </c>
      <c r="D10" s="81">
        <f>SUM(L10,T10,AB10,AJ10,AR10,AZ10)</f>
        <v>0</v>
      </c>
      <c r="E10" s="81">
        <f>SUM(M10,U10,AC10,AK10,AS10,BA10)</f>
        <v>15476</v>
      </c>
      <c r="F10" s="81">
        <f>SUM(D10:E10)</f>
        <v>15476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223</v>
      </c>
      <c r="K10" s="82" t="s">
        <v>224</v>
      </c>
      <c r="L10" s="81">
        <v>0</v>
      </c>
      <c r="M10" s="81">
        <v>15476</v>
      </c>
      <c r="N10" s="81">
        <f>SUM(L10,+M10)</f>
        <v>15476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230</v>
      </c>
      <c r="B11" s="83" t="s">
        <v>231</v>
      </c>
      <c r="C11" s="80" t="s">
        <v>229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235</v>
      </c>
      <c r="B12" s="83" t="s">
        <v>236</v>
      </c>
      <c r="C12" s="80" t="s">
        <v>234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239</v>
      </c>
      <c r="B13" s="83" t="s">
        <v>240</v>
      </c>
      <c r="C13" s="80" t="s">
        <v>241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239</v>
      </c>
      <c r="B14" s="83" t="s">
        <v>246</v>
      </c>
      <c r="C14" s="80" t="s">
        <v>243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251</v>
      </c>
      <c r="B15" s="83" t="s">
        <v>247</v>
      </c>
      <c r="C15" s="80" t="s">
        <v>248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254</v>
      </c>
      <c r="C16" s="80" t="s">
        <v>255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262</v>
      </c>
      <c r="C17" s="80" t="s">
        <v>263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579</v>
      </c>
      <c r="I17" s="81">
        <f>SUM(G17:H17)</f>
        <v>579</v>
      </c>
      <c r="J17" s="82" t="s">
        <v>260</v>
      </c>
      <c r="K17" s="82" t="s">
        <v>261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579</v>
      </c>
      <c r="Q17" s="81">
        <f>SUM(O17,+P17)</f>
        <v>579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/>
      <c r="B18" s="83" t="s">
        <v>202</v>
      </c>
      <c r="C18" s="80"/>
      <c r="D18" s="84"/>
      <c r="E18" s="84"/>
      <c r="F18" s="84"/>
      <c r="G18" s="84"/>
      <c r="H18" s="84"/>
      <c r="I18" s="84"/>
      <c r="J18" s="82"/>
      <c r="K18" s="81"/>
      <c r="L18" s="84"/>
      <c r="M18" s="84"/>
      <c r="N18" s="84"/>
      <c r="O18" s="84"/>
      <c r="P18" s="84"/>
      <c r="Q18" s="84"/>
      <c r="R18" s="82"/>
      <c r="S18" s="81"/>
      <c r="T18" s="84"/>
      <c r="U18" s="84"/>
      <c r="V18" s="84"/>
      <c r="W18" s="84"/>
      <c r="X18" s="84"/>
      <c r="Y18" s="84"/>
      <c r="Z18" s="82"/>
      <c r="AA18" s="81"/>
      <c r="AB18" s="84"/>
      <c r="AC18" s="84"/>
      <c r="AD18" s="84"/>
      <c r="AE18" s="84"/>
      <c r="AF18" s="84"/>
      <c r="AG18" s="84"/>
      <c r="AH18" s="82"/>
      <c r="AI18" s="81"/>
      <c r="AJ18" s="84"/>
      <c r="AK18" s="84"/>
      <c r="AL18" s="84"/>
      <c r="AM18" s="84"/>
      <c r="AN18" s="84"/>
      <c r="AO18" s="84"/>
      <c r="AP18" s="82"/>
      <c r="AQ18" s="81"/>
      <c r="AR18" s="84"/>
      <c r="AS18" s="84"/>
      <c r="AT18" s="84"/>
      <c r="AU18" s="84"/>
      <c r="AV18" s="84"/>
      <c r="AW18" s="84"/>
      <c r="AX18" s="82"/>
      <c r="AY18" s="81"/>
      <c r="AZ18" s="84"/>
      <c r="BA18" s="84"/>
      <c r="BB18" s="84"/>
      <c r="BC18" s="84"/>
      <c r="BD18" s="84"/>
      <c r="BE18" s="84"/>
    </row>
    <row r="19" spans="1:57" s="8" customFormat="1" ht="12" customHeight="1">
      <c r="A19" s="80"/>
      <c r="B19" s="83" t="s">
        <v>202</v>
      </c>
      <c r="C19" s="80"/>
      <c r="D19" s="84"/>
      <c r="E19" s="84"/>
      <c r="F19" s="84"/>
      <c r="G19" s="84"/>
      <c r="H19" s="84"/>
      <c r="I19" s="84"/>
      <c r="J19" s="82"/>
      <c r="K19" s="81"/>
      <c r="L19" s="84"/>
      <c r="M19" s="84"/>
      <c r="N19" s="84"/>
      <c r="O19" s="84"/>
      <c r="P19" s="84"/>
      <c r="Q19" s="84"/>
      <c r="R19" s="82"/>
      <c r="S19" s="81"/>
      <c r="T19" s="84"/>
      <c r="U19" s="84"/>
      <c r="V19" s="84"/>
      <c r="W19" s="84"/>
      <c r="X19" s="84"/>
      <c r="Y19" s="84"/>
      <c r="Z19" s="82"/>
      <c r="AA19" s="81"/>
      <c r="AB19" s="84"/>
      <c r="AC19" s="84"/>
      <c r="AD19" s="84"/>
      <c r="AE19" s="84"/>
      <c r="AF19" s="84"/>
      <c r="AG19" s="84"/>
      <c r="AH19" s="82"/>
      <c r="AI19" s="81"/>
      <c r="AJ19" s="84"/>
      <c r="AK19" s="84"/>
      <c r="AL19" s="84"/>
      <c r="AM19" s="84"/>
      <c r="AN19" s="84"/>
      <c r="AO19" s="84"/>
      <c r="AP19" s="82"/>
      <c r="AQ19" s="81"/>
      <c r="AR19" s="84"/>
      <c r="AS19" s="84"/>
      <c r="AT19" s="84"/>
      <c r="AU19" s="84"/>
      <c r="AV19" s="84"/>
      <c r="AW19" s="84"/>
      <c r="AX19" s="82"/>
      <c r="AY19" s="81"/>
      <c r="AZ19" s="84"/>
      <c r="BA19" s="84"/>
      <c r="BB19" s="84"/>
      <c r="BC19" s="84"/>
      <c r="BD19" s="84"/>
      <c r="BE19" s="84"/>
    </row>
    <row r="20" spans="1:57" s="8" customFormat="1" ht="12" customHeight="1">
      <c r="A20" s="80"/>
      <c r="B20" s="83" t="s">
        <v>202</v>
      </c>
      <c r="C20" s="80"/>
      <c r="D20" s="84"/>
      <c r="E20" s="84"/>
      <c r="F20" s="84"/>
      <c r="G20" s="84"/>
      <c r="H20" s="84"/>
      <c r="I20" s="84"/>
      <c r="J20" s="82"/>
      <c r="K20" s="81"/>
      <c r="L20" s="84"/>
      <c r="M20" s="84"/>
      <c r="N20" s="84"/>
      <c r="O20" s="84"/>
      <c r="P20" s="84"/>
      <c r="Q20" s="84"/>
      <c r="R20" s="82"/>
      <c r="S20" s="81"/>
      <c r="T20" s="84"/>
      <c r="U20" s="84"/>
      <c r="V20" s="84"/>
      <c r="W20" s="84"/>
      <c r="X20" s="84"/>
      <c r="Y20" s="84"/>
      <c r="Z20" s="82"/>
      <c r="AA20" s="81"/>
      <c r="AB20" s="84"/>
      <c r="AC20" s="84"/>
      <c r="AD20" s="84"/>
      <c r="AE20" s="84"/>
      <c r="AF20" s="84"/>
      <c r="AG20" s="84"/>
      <c r="AH20" s="82"/>
      <c r="AI20" s="81"/>
      <c r="AJ20" s="84"/>
      <c r="AK20" s="84"/>
      <c r="AL20" s="84"/>
      <c r="AM20" s="84"/>
      <c r="AN20" s="84"/>
      <c r="AO20" s="84"/>
      <c r="AP20" s="82"/>
      <c r="AQ20" s="81"/>
      <c r="AR20" s="84"/>
      <c r="AS20" s="84"/>
      <c r="AT20" s="84"/>
      <c r="AU20" s="84"/>
      <c r="AV20" s="84"/>
      <c r="AW20" s="84"/>
      <c r="AX20" s="82"/>
      <c r="AY20" s="81"/>
      <c r="AZ20" s="84"/>
      <c r="BA20" s="84"/>
      <c r="BB20" s="84"/>
      <c r="BC20" s="84"/>
      <c r="BD20" s="84"/>
      <c r="BE20" s="84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1:BE995">
    <cfRule type="expression" dxfId="179" priority="17" stopIfTrue="1">
      <formula>$A21&lt;&gt;""</formula>
    </cfRule>
  </conditionalFormatting>
  <conditionalFormatting sqref="A20:BE20">
    <cfRule type="expression" dxfId="178" priority="2" stopIfTrue="1">
      <formula>$A20&lt;&gt;""</formula>
    </cfRule>
  </conditionalFormatting>
  <conditionalFormatting sqref="A8:BE8">
    <cfRule type="expression" dxfId="177" priority="15" stopIfTrue="1">
      <formula>$A8&lt;&gt;""</formula>
    </cfRule>
  </conditionalFormatting>
  <conditionalFormatting sqref="A9:BE9">
    <cfRule type="expression" dxfId="176" priority="14" stopIfTrue="1">
      <formula>$A9&lt;&gt;""</formula>
    </cfRule>
  </conditionalFormatting>
  <conditionalFormatting sqref="A10:BE10">
    <cfRule type="expression" dxfId="175" priority="13" stopIfTrue="1">
      <formula>$A10&lt;&gt;""</formula>
    </cfRule>
  </conditionalFormatting>
  <conditionalFormatting sqref="A11:BE11">
    <cfRule type="expression" dxfId="174" priority="12" stopIfTrue="1">
      <formula>$A11&lt;&gt;""</formula>
    </cfRule>
  </conditionalFormatting>
  <conditionalFormatting sqref="A12:BE12">
    <cfRule type="expression" dxfId="173" priority="11" stopIfTrue="1">
      <formula>$A12&lt;&gt;""</formula>
    </cfRule>
  </conditionalFormatting>
  <conditionalFormatting sqref="A13:BE13">
    <cfRule type="expression" dxfId="172" priority="10" stopIfTrue="1">
      <formula>$A13&lt;&gt;""</formula>
    </cfRule>
  </conditionalFormatting>
  <conditionalFormatting sqref="A14:BE14">
    <cfRule type="expression" dxfId="171" priority="9" stopIfTrue="1">
      <formula>$A14&lt;&gt;""</formula>
    </cfRule>
  </conditionalFormatting>
  <conditionalFormatting sqref="A15:BE15">
    <cfRule type="expression" dxfId="170" priority="8" stopIfTrue="1">
      <formula>$A15&lt;&gt;""</formula>
    </cfRule>
  </conditionalFormatting>
  <conditionalFormatting sqref="A16:BE16">
    <cfRule type="expression" dxfId="169" priority="7" stopIfTrue="1">
      <formula>$A16&lt;&gt;""</formula>
    </cfRule>
  </conditionalFormatting>
  <conditionalFormatting sqref="A17:BE17">
    <cfRule type="expression" dxfId="168" priority="6" stopIfTrue="1">
      <formula>$A17&lt;&gt;""</formula>
    </cfRule>
  </conditionalFormatting>
  <conditionalFormatting sqref="A7:BE7">
    <cfRule type="expression" dxfId="167" priority="1" stopIfTrue="1">
      <formula>$A7&lt;&gt;""</formula>
    </cfRule>
  </conditionalFormatting>
  <conditionalFormatting sqref="A18:BE18">
    <cfRule type="expression" dxfId="166" priority="4" stopIfTrue="1">
      <formula>$A18&lt;&gt;""</formula>
    </cfRule>
  </conditionalFormatting>
  <conditionalFormatting sqref="A19:BE19">
    <cfRule type="expression" dxfId="165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16" man="1"/>
    <brk id="17" min="1" max="16" man="1"/>
    <brk id="25" min="1" max="16" man="1"/>
    <brk id="33" min="1" max="16" man="1"/>
    <brk id="41" min="1" max="16" man="1"/>
    <brk id="49" min="1" max="1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203</v>
      </c>
      <c r="B7" s="92" t="s">
        <v>280</v>
      </c>
      <c r="C7" s="78" t="s">
        <v>281</v>
      </c>
      <c r="D7" s="101">
        <f>SUM($D$8:$D$10)</f>
        <v>15912</v>
      </c>
      <c r="E7" s="101">
        <f>SUM($E$8:$E$10)</f>
        <v>579</v>
      </c>
      <c r="F7" s="101">
        <f>COUNTIF($F$8:$F$10,"&lt;&gt;") - COUNTIF($F$8:$F$10,"&lt; &gt;")</f>
        <v>3</v>
      </c>
      <c r="G7" s="101">
        <f>COUNTIF($G$8:$G$10,"&lt;&gt;") - COUNTIF($G$8:$G$10,"&lt; &gt;")</f>
        <v>3</v>
      </c>
      <c r="H7" s="101">
        <f>SUM($H$8:$H$10)</f>
        <v>15912</v>
      </c>
      <c r="I7" s="101">
        <f>SUM($I$8:$I$10)</f>
        <v>579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239</v>
      </c>
      <c r="B8" s="83" t="s">
        <v>264</v>
      </c>
      <c r="C8" s="80" t="s">
        <v>269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579</v>
      </c>
      <c r="F8" s="97" t="s">
        <v>256</v>
      </c>
      <c r="G8" s="82" t="s">
        <v>258</v>
      </c>
      <c r="H8" s="81">
        <v>0</v>
      </c>
      <c r="I8" s="81">
        <v>579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203</v>
      </c>
      <c r="B9" s="83" t="s">
        <v>272</v>
      </c>
      <c r="C9" s="80" t="s">
        <v>273</v>
      </c>
      <c r="D9" s="81">
        <f>SUM(H9,L9,P9,T9,X9,AB9,AF9,AJ9,AN9,AR9,AV9,AZ9,BD9,BH9,BL9,BP9,BT9,BX9,CB9,CF9,CJ9,CN9,CR9,CV9,CZ9,DD9,DH9,DL9,DP9,DT9)</f>
        <v>436</v>
      </c>
      <c r="E9" s="81">
        <f>SUM(I9,M9,Q9,U9,Y9,AC9,AG9,AK9,AO9,AS9,AW9,BA9,BE9,BI9,BM9,BQ9,BU9,BY9,CC9,CG9,CK9,CO9,CS9,CW9,DA9,DE9,DI9,DM9,DQ9,DU9)</f>
        <v>0</v>
      </c>
      <c r="F9" s="97" t="s">
        <v>210</v>
      </c>
      <c r="G9" s="82" t="s">
        <v>212</v>
      </c>
      <c r="H9" s="81">
        <v>436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203</v>
      </c>
      <c r="B10" s="83" t="s">
        <v>278</v>
      </c>
      <c r="C10" s="80" t="s">
        <v>279</v>
      </c>
      <c r="D10" s="81">
        <f>SUM(H10,L10,P10,T10,X10,AB10,AF10,AJ10,AN10,AR10,AV10,AZ10,BD10,BH10,BL10,BP10,BT10,BX10,CB10,CF10,CJ10,CN10,CR10,CV10,CZ10,DD10,DH10,DL10,DP10,DT10)</f>
        <v>15476</v>
      </c>
      <c r="E10" s="81">
        <f>SUM(I10,M10,Q10,U10,Y10,AC10,AG10,AK10,AO10,AS10,AW10,BA10,BE10,BI10,BM10,BQ10,BU10,BY10,CC10,CG10,CK10,CO10,CS10,CW10,DA10,DE10,DI10,DM10,DQ10,DU10)</f>
        <v>0</v>
      </c>
      <c r="F10" s="97" t="s">
        <v>219</v>
      </c>
      <c r="G10" s="82" t="s">
        <v>221</v>
      </c>
      <c r="H10" s="81">
        <v>15476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F11" s="97"/>
      <c r="G11" s="97"/>
      <c r="H11" s="97"/>
      <c r="I11" s="97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97"/>
      <c r="BP11" s="97"/>
      <c r="BQ11" s="97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1:DU985">
    <cfRule type="expression" dxfId="162" priority="149" stopIfTrue="1">
      <formula>$A11&lt;&gt;""</formula>
    </cfRule>
  </conditionalFormatting>
  <conditionalFormatting sqref="BN11:BQ11">
    <cfRule type="expression" dxfId="132" priority="133" stopIfTrue="1">
      <formula>$A25&lt;&gt;""</formula>
    </cfRule>
  </conditionalFormatting>
  <conditionalFormatting sqref="A7:DU7">
    <cfRule type="expression" dxfId="131" priority="1" stopIfTrue="1">
      <formula>$A7&lt;&gt;""</formula>
    </cfRule>
  </conditionalFormatting>
  <conditionalFormatting sqref="A10:I10 BN10:BQ10">
    <cfRule type="expression" dxfId="120" priority="17" stopIfTrue="1">
      <formula>$A10&lt;&gt;""</formula>
    </cfRule>
  </conditionalFormatting>
  <conditionalFormatting sqref="J10:M10 BR10:BU10">
    <cfRule type="expression" dxfId="119" priority="18" stopIfTrue="1">
      <formula>$A11&lt;&gt;""</formula>
    </cfRule>
  </conditionalFormatting>
  <conditionalFormatting sqref="N10:Q10 BV10:BY10">
    <cfRule type="expression" dxfId="118" priority="19" stopIfTrue="1">
      <formula>$A12&lt;&gt;""</formula>
    </cfRule>
  </conditionalFormatting>
  <conditionalFormatting sqref="R10:U10 BZ10:CC10">
    <cfRule type="expression" dxfId="117" priority="20" stopIfTrue="1">
      <formula>$A13&lt;&gt;""</formula>
    </cfRule>
  </conditionalFormatting>
  <conditionalFormatting sqref="V10:Y10 CD10:CG10">
    <cfRule type="expression" dxfId="116" priority="21" stopIfTrue="1">
      <formula>$A14&lt;&gt;""</formula>
    </cfRule>
  </conditionalFormatting>
  <conditionalFormatting sqref="Z10:AC10 CH10:CK10">
    <cfRule type="expression" dxfId="115" priority="22" stopIfTrue="1">
      <formula>$A15&lt;&gt;""</formula>
    </cfRule>
  </conditionalFormatting>
  <conditionalFormatting sqref="AD10:AG10 CL10:CO10">
    <cfRule type="expression" dxfId="114" priority="23" stopIfTrue="1">
      <formula>$A16&lt;&gt;""</formula>
    </cfRule>
  </conditionalFormatting>
  <conditionalFormatting sqref="AH10:AK10 CP10:CS10">
    <cfRule type="expression" dxfId="113" priority="24" stopIfTrue="1">
      <formula>$A17&lt;&gt;""</formula>
    </cfRule>
  </conditionalFormatting>
  <conditionalFormatting sqref="AL10:AO10 CT10:CW10">
    <cfRule type="expression" dxfId="112" priority="25" stopIfTrue="1">
      <formula>$A18&lt;&gt;""</formula>
    </cfRule>
  </conditionalFormatting>
  <conditionalFormatting sqref="AP10:AS10 CX10:DA10">
    <cfRule type="expression" dxfId="111" priority="26" stopIfTrue="1">
      <formula>$A19&lt;&gt;""</formula>
    </cfRule>
  </conditionalFormatting>
  <conditionalFormatting sqref="AT10:AW10 DB10:DE10">
    <cfRule type="expression" dxfId="110" priority="27" stopIfTrue="1">
      <formula>$A20&lt;&gt;""</formula>
    </cfRule>
  </conditionalFormatting>
  <conditionalFormatting sqref="AX10:BA10 DF10:DI10">
    <cfRule type="expression" dxfId="109" priority="28" stopIfTrue="1">
      <formula>$A21&lt;&gt;""</formula>
    </cfRule>
  </conditionalFormatting>
  <conditionalFormatting sqref="BB10:BE10 DJ10:DM10">
    <cfRule type="expression" dxfId="108" priority="29" stopIfTrue="1">
      <formula>$A22&lt;&gt;""</formula>
    </cfRule>
  </conditionalFormatting>
  <conditionalFormatting sqref="BF10:BI10 DN10:DQ10">
    <cfRule type="expression" dxfId="107" priority="30" stopIfTrue="1">
      <formula>$A23&lt;&gt;""</formula>
    </cfRule>
  </conditionalFormatting>
  <conditionalFormatting sqref="BJ10:BM10 DR10:DU10">
    <cfRule type="expression" dxfId="106" priority="31" stopIfTrue="1">
      <formula>$A24&lt;&gt;""</formula>
    </cfRule>
  </conditionalFormatting>
  <conditionalFormatting sqref="BN10:BQ10">
    <cfRule type="expression" dxfId="105" priority="16" stopIfTrue="1">
      <formula>$A24&lt;&gt;""</formula>
    </cfRule>
  </conditionalFormatting>
  <conditionalFormatting sqref="BR10:BU10">
    <cfRule type="expression" dxfId="104" priority="15" stopIfTrue="1">
      <formula>$A25&lt;&gt;""</formula>
    </cfRule>
  </conditionalFormatting>
  <conditionalFormatting sqref="BV10:BY10">
    <cfRule type="expression" dxfId="103" priority="14" stopIfTrue="1">
      <formula>$A26&lt;&gt;""</formula>
    </cfRule>
  </conditionalFormatting>
  <conditionalFormatting sqref="BZ10:CC10">
    <cfRule type="expression" dxfId="102" priority="13" stopIfTrue="1">
      <formula>$A27&lt;&gt;""</formula>
    </cfRule>
  </conditionalFormatting>
  <conditionalFormatting sqref="CD10:CG10">
    <cfRule type="expression" dxfId="101" priority="12" stopIfTrue="1">
      <formula>$A28&lt;&gt;""</formula>
    </cfRule>
  </conditionalFormatting>
  <conditionalFormatting sqref="CH10:CK10">
    <cfRule type="expression" dxfId="100" priority="11" stopIfTrue="1">
      <formula>$A29&lt;&gt;""</formula>
    </cfRule>
  </conditionalFormatting>
  <conditionalFormatting sqref="CL10:CO10">
    <cfRule type="expression" dxfId="99" priority="10" stopIfTrue="1">
      <formula>$A30&lt;&gt;""</formula>
    </cfRule>
  </conditionalFormatting>
  <conditionalFormatting sqref="CP10:CS10">
    <cfRule type="expression" dxfId="98" priority="9" stopIfTrue="1">
      <formula>$A31&lt;&gt;""</formula>
    </cfRule>
  </conditionalFormatting>
  <conditionalFormatting sqref="CT10:CW10">
    <cfRule type="expression" dxfId="97" priority="8" stopIfTrue="1">
      <formula>$A32&lt;&gt;""</formula>
    </cfRule>
  </conditionalFormatting>
  <conditionalFormatting sqref="CX10:DA10">
    <cfRule type="expression" dxfId="96" priority="7" stopIfTrue="1">
      <formula>$A33&lt;&gt;""</formula>
    </cfRule>
  </conditionalFormatting>
  <conditionalFormatting sqref="DB10:DE10">
    <cfRule type="expression" dxfId="95" priority="6" stopIfTrue="1">
      <formula>$A34&lt;&gt;""</formula>
    </cfRule>
  </conditionalFormatting>
  <conditionalFormatting sqref="DF10:DI10">
    <cfRule type="expression" dxfId="94" priority="5" stopIfTrue="1">
      <formula>$A35&lt;&gt;""</formula>
    </cfRule>
  </conditionalFormatting>
  <conditionalFormatting sqref="DJ10:DM10">
    <cfRule type="expression" dxfId="93" priority="4" stopIfTrue="1">
      <formula>$A36&lt;&gt;""</formula>
    </cfRule>
  </conditionalFormatting>
  <conditionalFormatting sqref="DN10:DQ10">
    <cfRule type="expression" dxfId="92" priority="3" stopIfTrue="1">
      <formula>$A37&lt;&gt;""</formula>
    </cfRule>
  </conditionalFormatting>
  <conditionalFormatting sqref="DR10:DU10">
    <cfRule type="expression" dxfId="91" priority="2" stopIfTrue="1">
      <formula>$A38&lt;&gt;""</formula>
    </cfRule>
  </conditionalFormatting>
  <conditionalFormatting sqref="A8:I8 BN8:BQ8">
    <cfRule type="expression" dxfId="90" priority="77" stopIfTrue="1">
      <formula>$A8&lt;&gt;""</formula>
    </cfRule>
  </conditionalFormatting>
  <conditionalFormatting sqref="J8:M8 BR8:BU8">
    <cfRule type="expression" dxfId="89" priority="78" stopIfTrue="1">
      <formula>$A9&lt;&gt;""</formula>
    </cfRule>
  </conditionalFormatting>
  <conditionalFormatting sqref="N8:Q8 BV8:BY8">
    <cfRule type="expression" dxfId="88" priority="79" stopIfTrue="1">
      <formula>$A10&lt;&gt;""</formula>
    </cfRule>
  </conditionalFormatting>
  <conditionalFormatting sqref="R8:U8 BZ8:CC8">
    <cfRule type="expression" dxfId="87" priority="80" stopIfTrue="1">
      <formula>$A11&lt;&gt;""</formula>
    </cfRule>
  </conditionalFormatting>
  <conditionalFormatting sqref="V8:Y8 CD8:CG8">
    <cfRule type="expression" dxfId="86" priority="81" stopIfTrue="1">
      <formula>$A12&lt;&gt;""</formula>
    </cfRule>
  </conditionalFormatting>
  <conditionalFormatting sqref="Z8:AC8 CH8:CK8">
    <cfRule type="expression" dxfId="85" priority="82" stopIfTrue="1">
      <formula>$A13&lt;&gt;""</formula>
    </cfRule>
  </conditionalFormatting>
  <conditionalFormatting sqref="AD8:AG8 CL8:CO8">
    <cfRule type="expression" dxfId="84" priority="83" stopIfTrue="1">
      <formula>$A14&lt;&gt;""</formula>
    </cfRule>
  </conditionalFormatting>
  <conditionalFormatting sqref="AH8:AK8 CP8:CS8">
    <cfRule type="expression" dxfId="83" priority="84" stopIfTrue="1">
      <formula>$A15&lt;&gt;""</formula>
    </cfRule>
  </conditionalFormatting>
  <conditionalFormatting sqref="AL8:AO8 CT8:CW8">
    <cfRule type="expression" dxfId="82" priority="85" stopIfTrue="1">
      <formula>$A16&lt;&gt;""</formula>
    </cfRule>
  </conditionalFormatting>
  <conditionalFormatting sqref="AP8:AS8 CX8:DA8">
    <cfRule type="expression" dxfId="81" priority="86" stopIfTrue="1">
      <formula>$A17&lt;&gt;""</formula>
    </cfRule>
  </conditionalFormatting>
  <conditionalFormatting sqref="AT8:AW8 DB8:DE8">
    <cfRule type="expression" dxfId="80" priority="87" stopIfTrue="1">
      <formula>$A18&lt;&gt;""</formula>
    </cfRule>
  </conditionalFormatting>
  <conditionalFormatting sqref="AX8:BA8 DF8:DI8">
    <cfRule type="expression" dxfId="79" priority="88" stopIfTrue="1">
      <formula>$A19&lt;&gt;""</formula>
    </cfRule>
  </conditionalFormatting>
  <conditionalFormatting sqref="BB8:BE8 DJ8:DM8">
    <cfRule type="expression" dxfId="78" priority="89" stopIfTrue="1">
      <formula>$A20&lt;&gt;""</formula>
    </cfRule>
  </conditionalFormatting>
  <conditionalFormatting sqref="BF8:BI8 DN8:DQ8">
    <cfRule type="expression" dxfId="77" priority="90" stopIfTrue="1">
      <formula>$A21&lt;&gt;""</formula>
    </cfRule>
  </conditionalFormatting>
  <conditionalFormatting sqref="BJ8:BM8 DR8:DU8">
    <cfRule type="expression" dxfId="76" priority="91" stopIfTrue="1">
      <formula>$A22&lt;&gt;""</formula>
    </cfRule>
  </conditionalFormatting>
  <conditionalFormatting sqref="BN8:BQ8">
    <cfRule type="expression" dxfId="75" priority="76" stopIfTrue="1">
      <formula>$A22&lt;&gt;""</formula>
    </cfRule>
  </conditionalFormatting>
  <conditionalFormatting sqref="BR8:BU8">
    <cfRule type="expression" dxfId="74" priority="75" stopIfTrue="1">
      <formula>$A23&lt;&gt;""</formula>
    </cfRule>
  </conditionalFormatting>
  <conditionalFormatting sqref="BV8:BY8">
    <cfRule type="expression" dxfId="73" priority="74" stopIfTrue="1">
      <formula>$A24&lt;&gt;""</formula>
    </cfRule>
  </conditionalFormatting>
  <conditionalFormatting sqref="BZ8:CC8">
    <cfRule type="expression" dxfId="72" priority="73" stopIfTrue="1">
      <formula>$A25&lt;&gt;""</formula>
    </cfRule>
  </conditionalFormatting>
  <conditionalFormatting sqref="CD8:CG8">
    <cfRule type="expression" dxfId="71" priority="72" stopIfTrue="1">
      <formula>$A26&lt;&gt;""</formula>
    </cfRule>
  </conditionalFormatting>
  <conditionalFormatting sqref="CH8:CK8">
    <cfRule type="expression" dxfId="70" priority="71" stopIfTrue="1">
      <formula>$A27&lt;&gt;""</formula>
    </cfRule>
  </conditionalFormatting>
  <conditionalFormatting sqref="CL8:CO8">
    <cfRule type="expression" dxfId="69" priority="70" stopIfTrue="1">
      <formula>$A28&lt;&gt;""</formula>
    </cfRule>
  </conditionalFormatting>
  <conditionalFormatting sqref="CP8:CS8">
    <cfRule type="expression" dxfId="68" priority="69" stopIfTrue="1">
      <formula>$A29&lt;&gt;""</formula>
    </cfRule>
  </conditionalFormatting>
  <conditionalFormatting sqref="CT8:CW8">
    <cfRule type="expression" dxfId="67" priority="68" stopIfTrue="1">
      <formula>$A30&lt;&gt;""</formula>
    </cfRule>
  </conditionalFormatting>
  <conditionalFormatting sqref="CX8:DA8">
    <cfRule type="expression" dxfId="66" priority="67" stopIfTrue="1">
      <formula>$A31&lt;&gt;""</formula>
    </cfRule>
  </conditionalFormatting>
  <conditionalFormatting sqref="DB8:DE8">
    <cfRule type="expression" dxfId="65" priority="66" stopIfTrue="1">
      <formula>$A32&lt;&gt;""</formula>
    </cfRule>
  </conditionalFormatting>
  <conditionalFormatting sqref="DF8:DI8">
    <cfRule type="expression" dxfId="64" priority="65" stopIfTrue="1">
      <formula>$A33&lt;&gt;""</formula>
    </cfRule>
  </conditionalFormatting>
  <conditionalFormatting sqref="DJ8:DM8">
    <cfRule type="expression" dxfId="63" priority="64" stopIfTrue="1">
      <formula>$A34&lt;&gt;""</formula>
    </cfRule>
  </conditionalFormatting>
  <conditionalFormatting sqref="DN8:DQ8">
    <cfRule type="expression" dxfId="62" priority="63" stopIfTrue="1">
      <formula>$A35&lt;&gt;""</formula>
    </cfRule>
  </conditionalFormatting>
  <conditionalFormatting sqref="DR8:DU8">
    <cfRule type="expression" dxfId="61" priority="62" stopIfTrue="1">
      <formula>$A36&lt;&gt;""</formula>
    </cfRule>
  </conditionalFormatting>
  <conditionalFormatting sqref="A9:I9 BN9:BQ9">
    <cfRule type="expression" dxfId="60" priority="47" stopIfTrue="1">
      <formula>$A9&lt;&gt;""</formula>
    </cfRule>
  </conditionalFormatting>
  <conditionalFormatting sqref="J9:M9 BR9:BU9">
    <cfRule type="expression" dxfId="59" priority="48" stopIfTrue="1">
      <formula>$A10&lt;&gt;""</formula>
    </cfRule>
  </conditionalFormatting>
  <conditionalFormatting sqref="N9:Q9 BV9:BY9">
    <cfRule type="expression" dxfId="58" priority="49" stopIfTrue="1">
      <formula>$A11&lt;&gt;""</formula>
    </cfRule>
  </conditionalFormatting>
  <conditionalFormatting sqref="R9:U9 BZ9:CC9">
    <cfRule type="expression" dxfId="57" priority="50" stopIfTrue="1">
      <formula>$A12&lt;&gt;""</formula>
    </cfRule>
  </conditionalFormatting>
  <conditionalFormatting sqref="V9:Y9 CD9:CG9">
    <cfRule type="expression" dxfId="56" priority="51" stopIfTrue="1">
      <formula>$A13&lt;&gt;""</formula>
    </cfRule>
  </conditionalFormatting>
  <conditionalFormatting sqref="Z9:AC9 CH9:CK9">
    <cfRule type="expression" dxfId="55" priority="52" stopIfTrue="1">
      <formula>$A14&lt;&gt;""</formula>
    </cfRule>
  </conditionalFormatting>
  <conditionalFormatting sqref="AD9:AG9 CL9:CO9">
    <cfRule type="expression" dxfId="54" priority="53" stopIfTrue="1">
      <formula>$A15&lt;&gt;""</formula>
    </cfRule>
  </conditionalFormatting>
  <conditionalFormatting sqref="AH9:AK9 CP9:CS9">
    <cfRule type="expression" dxfId="53" priority="54" stopIfTrue="1">
      <formula>$A16&lt;&gt;""</formula>
    </cfRule>
  </conditionalFormatting>
  <conditionalFormatting sqref="AL9:AO9 CT9:CW9">
    <cfRule type="expression" dxfId="52" priority="55" stopIfTrue="1">
      <formula>$A17&lt;&gt;""</formula>
    </cfRule>
  </conditionalFormatting>
  <conditionalFormatting sqref="AP9:AS9 CX9:DA9">
    <cfRule type="expression" dxfId="51" priority="56" stopIfTrue="1">
      <formula>$A18&lt;&gt;""</formula>
    </cfRule>
  </conditionalFormatting>
  <conditionalFormatting sqref="AT9:AW9 DB9:DE9">
    <cfRule type="expression" dxfId="50" priority="57" stopIfTrue="1">
      <formula>$A19&lt;&gt;""</formula>
    </cfRule>
  </conditionalFormatting>
  <conditionalFormatting sqref="AX9:BA9 DF9:DI9">
    <cfRule type="expression" dxfId="49" priority="58" stopIfTrue="1">
      <formula>$A20&lt;&gt;""</formula>
    </cfRule>
  </conditionalFormatting>
  <conditionalFormatting sqref="BB9:BE9 DJ9:DM9">
    <cfRule type="expression" dxfId="48" priority="59" stopIfTrue="1">
      <formula>$A21&lt;&gt;""</formula>
    </cfRule>
  </conditionalFormatting>
  <conditionalFormatting sqref="BF9:BI9 DN9:DQ9">
    <cfRule type="expression" dxfId="47" priority="60" stopIfTrue="1">
      <formula>$A22&lt;&gt;""</formula>
    </cfRule>
  </conditionalFormatting>
  <conditionalFormatting sqref="BJ9:BM9 DR9:DU9">
    <cfRule type="expression" dxfId="46" priority="61" stopIfTrue="1">
      <formula>$A23&lt;&gt;""</formula>
    </cfRule>
  </conditionalFormatting>
  <conditionalFormatting sqref="BN9:BQ9">
    <cfRule type="expression" dxfId="45" priority="46" stopIfTrue="1">
      <formula>$A23&lt;&gt;""</formula>
    </cfRule>
  </conditionalFormatting>
  <conditionalFormatting sqref="BR9:BU9">
    <cfRule type="expression" dxfId="44" priority="45" stopIfTrue="1">
      <formula>$A24&lt;&gt;""</formula>
    </cfRule>
  </conditionalFormatting>
  <conditionalFormatting sqref="BV9:BY9">
    <cfRule type="expression" dxfId="43" priority="44" stopIfTrue="1">
      <formula>$A25&lt;&gt;""</formula>
    </cfRule>
  </conditionalFormatting>
  <conditionalFormatting sqref="BZ9:CC9">
    <cfRule type="expression" dxfId="42" priority="43" stopIfTrue="1">
      <formula>$A26&lt;&gt;""</formula>
    </cfRule>
  </conditionalFormatting>
  <conditionalFormatting sqref="CD9:CG9">
    <cfRule type="expression" dxfId="41" priority="42" stopIfTrue="1">
      <formula>$A27&lt;&gt;""</formula>
    </cfRule>
  </conditionalFormatting>
  <conditionalFormatting sqref="CH9:CK9">
    <cfRule type="expression" dxfId="40" priority="41" stopIfTrue="1">
      <formula>$A28&lt;&gt;""</formula>
    </cfRule>
  </conditionalFormatting>
  <conditionalFormatting sqref="CL9:CO9">
    <cfRule type="expression" dxfId="39" priority="40" stopIfTrue="1">
      <formula>$A29&lt;&gt;""</formula>
    </cfRule>
  </conditionalFormatting>
  <conditionalFormatting sqref="CP9:CS9">
    <cfRule type="expression" dxfId="38" priority="39" stopIfTrue="1">
      <formula>$A30&lt;&gt;""</formula>
    </cfRule>
  </conditionalFormatting>
  <conditionalFormatting sqref="CT9:CW9">
    <cfRule type="expression" dxfId="37" priority="38" stopIfTrue="1">
      <formula>$A31&lt;&gt;""</formula>
    </cfRule>
  </conditionalFormatting>
  <conditionalFormatting sqref="CX9:DA9">
    <cfRule type="expression" dxfId="36" priority="37" stopIfTrue="1">
      <formula>$A32&lt;&gt;""</formula>
    </cfRule>
  </conditionalFormatting>
  <conditionalFormatting sqref="DB9:DE9">
    <cfRule type="expression" dxfId="35" priority="36" stopIfTrue="1">
      <formula>$A33&lt;&gt;""</formula>
    </cfRule>
  </conditionalFormatting>
  <conditionalFormatting sqref="DF9:DI9">
    <cfRule type="expression" dxfId="34" priority="35" stopIfTrue="1">
      <formula>$A34&lt;&gt;""</formula>
    </cfRule>
  </conditionalFormatting>
  <conditionalFormatting sqref="DJ9:DM9">
    <cfRule type="expression" dxfId="33" priority="34" stopIfTrue="1">
      <formula>$A35&lt;&gt;""</formula>
    </cfRule>
  </conditionalFormatting>
  <conditionalFormatting sqref="DN9:DQ9">
    <cfRule type="expression" dxfId="32" priority="33" stopIfTrue="1">
      <formula>$A36&lt;&gt;""</formula>
    </cfRule>
  </conditionalFormatting>
  <conditionalFormatting sqref="DR9:DU9">
    <cfRule type="expression" dxfId="31" priority="32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2023-01-17T07:22:40Z</dcterms:modified>
</cp:coreProperties>
</file>