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市町村分担金内訳!$A$6:$DU$32</definedName>
    <definedName name="_xlnm._FilterDatabase" localSheetId="4" hidden="1">組合分担金内訳!$A$6:$BE$66</definedName>
    <definedName name="_xlnm._FilterDatabase" localSheetId="3" hidden="1">'廃棄物事業経費（歳出）'!$A$6:$CI$92</definedName>
    <definedName name="_xlnm._FilterDatabase" localSheetId="2" hidden="1">'廃棄物事業経費（歳入）'!$A$6:$AE$92</definedName>
    <definedName name="_xlnm._FilterDatabase" localSheetId="0" hidden="1">'廃棄物事業経費（市町村）'!$A$6:$DJ$66</definedName>
    <definedName name="_xlnm._FilterDatabase" localSheetId="1" hidden="1">'廃棄物事業経費（組合）'!$A$6:$DJ$32</definedName>
    <definedName name="_xlnm.Print_Area" localSheetId="6">経費集計!$A$1:$M$33</definedName>
    <definedName name="_xlnm.Print_Area" localSheetId="5">市町村分担金内訳!$2:$33</definedName>
    <definedName name="_xlnm.Print_Area" localSheetId="4">組合分担金内訳!$2:$67</definedName>
    <definedName name="_xlnm.Print_Area" localSheetId="3">'廃棄物事業経費（歳出）'!$2:$93</definedName>
    <definedName name="_xlnm.Print_Area" localSheetId="2">'廃棄物事業経費（歳入）'!$2:$93</definedName>
    <definedName name="_xlnm.Print_Area" localSheetId="0">'廃棄物事業経費（市町村）'!$2:$67</definedName>
    <definedName name="_xlnm.Print_Area" localSheetId="1">'廃棄物事業経費（組合）'!$2:$33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I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G8" i="5"/>
  <c r="I8" i="5" s="1"/>
  <c r="G9" i="5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F15" i="5"/>
  <c r="F21" i="5"/>
  <c r="F27" i="5"/>
  <c r="F51" i="5"/>
  <c r="F57" i="5"/>
  <c r="F6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D22" i="5"/>
  <c r="F22" i="5" s="1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D52" i="5"/>
  <c r="F52" i="5" s="1"/>
  <c r="D53" i="5"/>
  <c r="F53" i="5" s="1"/>
  <c r="D54" i="5"/>
  <c r="F54" i="5" s="1"/>
  <c r="D55" i="5"/>
  <c r="F55" i="5" s="1"/>
  <c r="D56" i="5"/>
  <c r="F56" i="5" s="1"/>
  <c r="D57" i="5"/>
  <c r="D58" i="5"/>
  <c r="F58" i="5" s="1"/>
  <c r="D59" i="5"/>
  <c r="F59" i="5" s="1"/>
  <c r="D60" i="5"/>
  <c r="F60" i="5" s="1"/>
  <c r="D61" i="5"/>
  <c r="F61" i="5" s="1"/>
  <c r="D62" i="5"/>
  <c r="F62" i="5" s="1"/>
  <c r="D63" i="5"/>
  <c r="D64" i="5"/>
  <c r="F64" i="5" s="1"/>
  <c r="D65" i="5"/>
  <c r="F65" i="5" s="1"/>
  <c r="D66" i="5"/>
  <c r="F66" i="5" s="1"/>
  <c r="D67" i="5"/>
  <c r="F6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I40" i="4"/>
  <c r="BI42" i="4"/>
  <c r="BG12" i="4"/>
  <c r="BG2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Y92" i="4"/>
  <c r="AY93" i="4"/>
  <c r="AT8" i="4"/>
  <c r="AT9" i="4"/>
  <c r="AN9" i="4" s="1"/>
  <c r="BG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N27" i="4" s="1"/>
  <c r="BG27" i="4" s="1"/>
  <c r="AT28" i="4"/>
  <c r="AT29" i="4"/>
  <c r="AT30" i="4"/>
  <c r="AT31" i="4"/>
  <c r="AT32" i="4"/>
  <c r="AT33" i="4"/>
  <c r="AN33" i="4" s="1"/>
  <c r="BG33" i="4" s="1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N45" i="4" s="1"/>
  <c r="AT46" i="4"/>
  <c r="AT47" i="4"/>
  <c r="AT48" i="4"/>
  <c r="AT49" i="4"/>
  <c r="AT50" i="4"/>
  <c r="AT51" i="4"/>
  <c r="AN51" i="4" s="1"/>
  <c r="BG51" i="4" s="1"/>
  <c r="AT52" i="4"/>
  <c r="AT53" i="4"/>
  <c r="AT54" i="4"/>
  <c r="AT55" i="4"/>
  <c r="AT56" i="4"/>
  <c r="AT57" i="4"/>
  <c r="AN57" i="4" s="1"/>
  <c r="BG57" i="4" s="1"/>
  <c r="AT58" i="4"/>
  <c r="AT59" i="4"/>
  <c r="AT60" i="4"/>
  <c r="AT61" i="4"/>
  <c r="AT62" i="4"/>
  <c r="AT63" i="4"/>
  <c r="AN63" i="4" s="1"/>
  <c r="BG63" i="4" s="1"/>
  <c r="AT64" i="4"/>
  <c r="AT65" i="4"/>
  <c r="AT66" i="4"/>
  <c r="AT67" i="4"/>
  <c r="AT68" i="4"/>
  <c r="AT69" i="4"/>
  <c r="AN69" i="4" s="1"/>
  <c r="BG69" i="4" s="1"/>
  <c r="AT70" i="4"/>
  <c r="AT71" i="4"/>
  <c r="AT72" i="4"/>
  <c r="AT73" i="4"/>
  <c r="AT74" i="4"/>
  <c r="AT75" i="4"/>
  <c r="AN75" i="4" s="1"/>
  <c r="BG75" i="4" s="1"/>
  <c r="AT76" i="4"/>
  <c r="AT77" i="4"/>
  <c r="AT78" i="4"/>
  <c r="AT79" i="4"/>
  <c r="AT80" i="4"/>
  <c r="AT81" i="4"/>
  <c r="AN81" i="4" s="1"/>
  <c r="BG81" i="4" s="1"/>
  <c r="AT82" i="4"/>
  <c r="AT83" i="4"/>
  <c r="AT84" i="4"/>
  <c r="AT85" i="4"/>
  <c r="AT86" i="4"/>
  <c r="AT87" i="4"/>
  <c r="AN87" i="4" s="1"/>
  <c r="BG87" i="4" s="1"/>
  <c r="AT88" i="4"/>
  <c r="AT89" i="4"/>
  <c r="AT90" i="4"/>
  <c r="AT91" i="4"/>
  <c r="AT92" i="4"/>
  <c r="AT93" i="4"/>
  <c r="AN93" i="4" s="1"/>
  <c r="BG93" i="4" s="1"/>
  <c r="AO8" i="4"/>
  <c r="AN8" i="4" s="1"/>
  <c r="AO9" i="4"/>
  <c r="AO10" i="4"/>
  <c r="AO11" i="4"/>
  <c r="AO12" i="4"/>
  <c r="AO13" i="4"/>
  <c r="AN13" i="4" s="1"/>
  <c r="BG13" i="4" s="1"/>
  <c r="AO14" i="4"/>
  <c r="AN14" i="4" s="1"/>
  <c r="AO15" i="4"/>
  <c r="AO16" i="4"/>
  <c r="AO17" i="4"/>
  <c r="AO18" i="4"/>
  <c r="AO19" i="4"/>
  <c r="AN19" i="4" s="1"/>
  <c r="BG19" i="4" s="1"/>
  <c r="AO20" i="4"/>
  <c r="AN20" i="4" s="1"/>
  <c r="AO21" i="4"/>
  <c r="AO22" i="4"/>
  <c r="AO23" i="4"/>
  <c r="AO24" i="4"/>
  <c r="AO25" i="4"/>
  <c r="AN25" i="4" s="1"/>
  <c r="BG25" i="4" s="1"/>
  <c r="AO26" i="4"/>
  <c r="AN26" i="4" s="1"/>
  <c r="AO27" i="4"/>
  <c r="AO28" i="4"/>
  <c r="AO29" i="4"/>
  <c r="AO30" i="4"/>
  <c r="AO31" i="4"/>
  <c r="AN31" i="4" s="1"/>
  <c r="BG31" i="4" s="1"/>
  <c r="AO32" i="4"/>
  <c r="AN32" i="4" s="1"/>
  <c r="AO33" i="4"/>
  <c r="AO34" i="4"/>
  <c r="AO35" i="4"/>
  <c r="AO36" i="4"/>
  <c r="AO37" i="4"/>
  <c r="AN37" i="4" s="1"/>
  <c r="BG37" i="4" s="1"/>
  <c r="AO38" i="4"/>
  <c r="AN38" i="4" s="1"/>
  <c r="BG38" i="4" s="1"/>
  <c r="AO39" i="4"/>
  <c r="AO40" i="4"/>
  <c r="AO41" i="4"/>
  <c r="AO42" i="4"/>
  <c r="AO43" i="4"/>
  <c r="AN43" i="4" s="1"/>
  <c r="BG43" i="4" s="1"/>
  <c r="AO44" i="4"/>
  <c r="AN44" i="4" s="1"/>
  <c r="AO45" i="4"/>
  <c r="AO46" i="4"/>
  <c r="AO47" i="4"/>
  <c r="AO48" i="4"/>
  <c r="AO49" i="4"/>
  <c r="AN49" i="4" s="1"/>
  <c r="BG49" i="4" s="1"/>
  <c r="AO50" i="4"/>
  <c r="AO51" i="4"/>
  <c r="AO52" i="4"/>
  <c r="AO53" i="4"/>
  <c r="AO54" i="4"/>
  <c r="AO55" i="4"/>
  <c r="AO56" i="4"/>
  <c r="AO57" i="4"/>
  <c r="AO58" i="4"/>
  <c r="AO59" i="4"/>
  <c r="AO60" i="4"/>
  <c r="AO61" i="4"/>
  <c r="AN61" i="4" s="1"/>
  <c r="BG61" i="4" s="1"/>
  <c r="AO62" i="4"/>
  <c r="AO63" i="4"/>
  <c r="AO64" i="4"/>
  <c r="AO65" i="4"/>
  <c r="AO66" i="4"/>
  <c r="AO67" i="4"/>
  <c r="AN67" i="4" s="1"/>
  <c r="BG67" i="4" s="1"/>
  <c r="AO68" i="4"/>
  <c r="AO69" i="4"/>
  <c r="AO70" i="4"/>
  <c r="AO71" i="4"/>
  <c r="AO72" i="4"/>
  <c r="AO73" i="4"/>
  <c r="AN73" i="4" s="1"/>
  <c r="BG73" i="4" s="1"/>
  <c r="AO74" i="4"/>
  <c r="AO75" i="4"/>
  <c r="AO76" i="4"/>
  <c r="AO77" i="4"/>
  <c r="AO78" i="4"/>
  <c r="AO79" i="4"/>
  <c r="AN79" i="4" s="1"/>
  <c r="BG79" i="4" s="1"/>
  <c r="AO80" i="4"/>
  <c r="AO81" i="4"/>
  <c r="AO82" i="4"/>
  <c r="AO83" i="4"/>
  <c r="AO84" i="4"/>
  <c r="AO85" i="4"/>
  <c r="AN85" i="4" s="1"/>
  <c r="BG85" i="4" s="1"/>
  <c r="AO86" i="4"/>
  <c r="AO87" i="4"/>
  <c r="AO88" i="4"/>
  <c r="AO89" i="4"/>
  <c r="AO90" i="4"/>
  <c r="AO91" i="4"/>
  <c r="AN91" i="4" s="1"/>
  <c r="BG91" i="4" s="1"/>
  <c r="AO92" i="4"/>
  <c r="AO93" i="4"/>
  <c r="AN10" i="4"/>
  <c r="AN12" i="4"/>
  <c r="AN16" i="4"/>
  <c r="AN17" i="4"/>
  <c r="BG17" i="4" s="1"/>
  <c r="AN18" i="4"/>
  <c r="AN22" i="4"/>
  <c r="AN24" i="4"/>
  <c r="AN28" i="4"/>
  <c r="AN30" i="4"/>
  <c r="AN34" i="4"/>
  <c r="AN36" i="4"/>
  <c r="BG36" i="4" s="1"/>
  <c r="AN40" i="4"/>
  <c r="AN42" i="4"/>
  <c r="AN46" i="4"/>
  <c r="AN48" i="4"/>
  <c r="AN50" i="4"/>
  <c r="AN52" i="4"/>
  <c r="AN54" i="4"/>
  <c r="BG54" i="4" s="1"/>
  <c r="AN56" i="4"/>
  <c r="AN58" i="4"/>
  <c r="AN60" i="4"/>
  <c r="BG60" i="4" s="1"/>
  <c r="AN62" i="4"/>
  <c r="AN64" i="4"/>
  <c r="AN66" i="4"/>
  <c r="AN68" i="4"/>
  <c r="AN70" i="4"/>
  <c r="BG70" i="4" s="1"/>
  <c r="AN72" i="4"/>
  <c r="BG72" i="4" s="1"/>
  <c r="AN74" i="4"/>
  <c r="AN76" i="4"/>
  <c r="AN78" i="4"/>
  <c r="BG78" i="4" s="1"/>
  <c r="AN80" i="4"/>
  <c r="AN82" i="4"/>
  <c r="AN84" i="4"/>
  <c r="AN86" i="4"/>
  <c r="AN88" i="4"/>
  <c r="AN90" i="4"/>
  <c r="BG90" i="4" s="1"/>
  <c r="AN92" i="4"/>
  <c r="AG8" i="4"/>
  <c r="AG9" i="4"/>
  <c r="AG10" i="4"/>
  <c r="AF10" i="4" s="1"/>
  <c r="AG11" i="4"/>
  <c r="AG12" i="4"/>
  <c r="AG13" i="4"/>
  <c r="AF13" i="4" s="1"/>
  <c r="AG14" i="4"/>
  <c r="AF14" i="4" s="1"/>
  <c r="BG14" i="4" s="1"/>
  <c r="AG15" i="4"/>
  <c r="AG16" i="4"/>
  <c r="AF16" i="4" s="1"/>
  <c r="AG17" i="4"/>
  <c r="AG18" i="4"/>
  <c r="AG19" i="4"/>
  <c r="AF19" i="4" s="1"/>
  <c r="AG20" i="4"/>
  <c r="AG21" i="4"/>
  <c r="AG22" i="4"/>
  <c r="AG23" i="4"/>
  <c r="AG24" i="4"/>
  <c r="AG25" i="4"/>
  <c r="AF25" i="4" s="1"/>
  <c r="AG26" i="4"/>
  <c r="AF26" i="4" s="1"/>
  <c r="AG27" i="4"/>
  <c r="AG28" i="4"/>
  <c r="AF28" i="4" s="1"/>
  <c r="AG29" i="4"/>
  <c r="AF29" i="4" s="1"/>
  <c r="AG30" i="4"/>
  <c r="AG31" i="4"/>
  <c r="AF31" i="4" s="1"/>
  <c r="AG32" i="4"/>
  <c r="AF32" i="4" s="1"/>
  <c r="BG32" i="4" s="1"/>
  <c r="AG33" i="4"/>
  <c r="AG34" i="4"/>
  <c r="AF34" i="4" s="1"/>
  <c r="AG35" i="4"/>
  <c r="AF35" i="4" s="1"/>
  <c r="AG36" i="4"/>
  <c r="AG37" i="4"/>
  <c r="AF37" i="4" s="1"/>
  <c r="AG38" i="4"/>
  <c r="AG39" i="4"/>
  <c r="AG40" i="4"/>
  <c r="AF40" i="4" s="1"/>
  <c r="AG41" i="4"/>
  <c r="AF41" i="4" s="1"/>
  <c r="AG42" i="4"/>
  <c r="AG43" i="4"/>
  <c r="AF43" i="4" s="1"/>
  <c r="AG44" i="4"/>
  <c r="AG45" i="4"/>
  <c r="AG46" i="4"/>
  <c r="AF46" i="4" s="1"/>
  <c r="AG47" i="4"/>
  <c r="AF47" i="4" s="1"/>
  <c r="AG48" i="4"/>
  <c r="AG49" i="4"/>
  <c r="AF49" i="4" s="1"/>
  <c r="AG50" i="4"/>
  <c r="AF50" i="4" s="1"/>
  <c r="AG51" i="4"/>
  <c r="AG52" i="4"/>
  <c r="AG53" i="4"/>
  <c r="AF53" i="4" s="1"/>
  <c r="AG54" i="4"/>
  <c r="AG55" i="4"/>
  <c r="AF55" i="4" s="1"/>
  <c r="AG56" i="4"/>
  <c r="AG57" i="4"/>
  <c r="AG58" i="4"/>
  <c r="AF58" i="4" s="1"/>
  <c r="AG59" i="4"/>
  <c r="AG60" i="4"/>
  <c r="AG61" i="4"/>
  <c r="AF61" i="4" s="1"/>
  <c r="AG62" i="4"/>
  <c r="AF62" i="4" s="1"/>
  <c r="BG62" i="4" s="1"/>
  <c r="AG63" i="4"/>
  <c r="AG64" i="4"/>
  <c r="AF64" i="4" s="1"/>
  <c r="AG65" i="4"/>
  <c r="AG66" i="4"/>
  <c r="AG67" i="4"/>
  <c r="AF67" i="4" s="1"/>
  <c r="AG68" i="4"/>
  <c r="AF68" i="4" s="1"/>
  <c r="BG68" i="4" s="1"/>
  <c r="AG69" i="4"/>
  <c r="AG70" i="4"/>
  <c r="AF70" i="4" s="1"/>
  <c r="AG71" i="4"/>
  <c r="AF71" i="4" s="1"/>
  <c r="AG72" i="4"/>
  <c r="AG73" i="4"/>
  <c r="AF73" i="4" s="1"/>
  <c r="AG74" i="4"/>
  <c r="AG75" i="4"/>
  <c r="AG76" i="4"/>
  <c r="AF76" i="4" s="1"/>
  <c r="AG77" i="4"/>
  <c r="AF77" i="4" s="1"/>
  <c r="AG78" i="4"/>
  <c r="AG79" i="4"/>
  <c r="AF79" i="4" s="1"/>
  <c r="AG80" i="4"/>
  <c r="AG81" i="4"/>
  <c r="AG82" i="4"/>
  <c r="AF82" i="4" s="1"/>
  <c r="AG83" i="4"/>
  <c r="AF83" i="4" s="1"/>
  <c r="AG84" i="4"/>
  <c r="AG85" i="4"/>
  <c r="AF85" i="4" s="1"/>
  <c r="AG86" i="4"/>
  <c r="AF86" i="4" s="1"/>
  <c r="BG86" i="4" s="1"/>
  <c r="AG87" i="4"/>
  <c r="AG88" i="4"/>
  <c r="AF88" i="4" s="1"/>
  <c r="AG89" i="4"/>
  <c r="AF89" i="4" s="1"/>
  <c r="AG90" i="4"/>
  <c r="AG91" i="4"/>
  <c r="AF91" i="4" s="1"/>
  <c r="AG92" i="4"/>
  <c r="AG93" i="4"/>
  <c r="AF8" i="4"/>
  <c r="BG8" i="4" s="1"/>
  <c r="AF9" i="4"/>
  <c r="AF11" i="4"/>
  <c r="AF12" i="4"/>
  <c r="AF15" i="4"/>
  <c r="AF17" i="4"/>
  <c r="AF18" i="4"/>
  <c r="AF20" i="4"/>
  <c r="BG20" i="4" s="1"/>
  <c r="AF21" i="4"/>
  <c r="AF22" i="4"/>
  <c r="AF23" i="4"/>
  <c r="AF24" i="4"/>
  <c r="AF27" i="4"/>
  <c r="AF30" i="4"/>
  <c r="AF33" i="4"/>
  <c r="AF36" i="4"/>
  <c r="AF38" i="4"/>
  <c r="AF39" i="4"/>
  <c r="AF42" i="4"/>
  <c r="BG42" i="4" s="1"/>
  <c r="AF44" i="4"/>
  <c r="BG44" i="4" s="1"/>
  <c r="AF45" i="4"/>
  <c r="AF48" i="4"/>
  <c r="AF51" i="4"/>
  <c r="AF52" i="4"/>
  <c r="AF54" i="4"/>
  <c r="AF56" i="4"/>
  <c r="AF57" i="4"/>
  <c r="AF59" i="4"/>
  <c r="AF60" i="4"/>
  <c r="AF63" i="4"/>
  <c r="AF65" i="4"/>
  <c r="AF66" i="4"/>
  <c r="AF69" i="4"/>
  <c r="AF72" i="4"/>
  <c r="AF74" i="4"/>
  <c r="BH74" i="4" s="1"/>
  <c r="AF75" i="4"/>
  <c r="AF78" i="4"/>
  <c r="AF80" i="4"/>
  <c r="BG80" i="4" s="1"/>
  <c r="AF81" i="4"/>
  <c r="AF84" i="4"/>
  <c r="AF87" i="4"/>
  <c r="AF90" i="4"/>
  <c r="AF92" i="4"/>
  <c r="AF93" i="4"/>
  <c r="AE38" i="4"/>
  <c r="CI38" i="4" s="1"/>
  <c r="AE44" i="4"/>
  <c r="CI44" i="4" s="1"/>
  <c r="AE81" i="4"/>
  <c r="W8" i="4"/>
  <c r="CA8" i="4" s="1"/>
  <c r="W9" i="4"/>
  <c r="W10" i="4"/>
  <c r="CA10" i="4" s="1"/>
  <c r="W11" i="4"/>
  <c r="W12" i="4"/>
  <c r="CA12" i="4" s="1"/>
  <c r="W13" i="4"/>
  <c r="CA13" i="4" s="1"/>
  <c r="W14" i="4"/>
  <c r="CA14" i="4" s="1"/>
  <c r="W15" i="4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W24" i="4"/>
  <c r="CA24" i="4" s="1"/>
  <c r="W25" i="4"/>
  <c r="CA25" i="4" s="1"/>
  <c r="W26" i="4"/>
  <c r="CA26" i="4" s="1"/>
  <c r="W27" i="4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W36" i="4"/>
  <c r="CA36" i="4" s="1"/>
  <c r="W37" i="4"/>
  <c r="CA37" i="4" s="1"/>
  <c r="W38" i="4"/>
  <c r="CA38" i="4" s="1"/>
  <c r="W39" i="4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W48" i="4"/>
  <c r="CA48" i="4" s="1"/>
  <c r="W49" i="4"/>
  <c r="CA49" i="4" s="1"/>
  <c r="W50" i="4"/>
  <c r="CA50" i="4" s="1"/>
  <c r="W51" i="4"/>
  <c r="W52" i="4"/>
  <c r="CA52" i="4" s="1"/>
  <c r="W53" i="4"/>
  <c r="W54" i="4"/>
  <c r="CA54" i="4" s="1"/>
  <c r="W55" i="4"/>
  <c r="CA55" i="4" s="1"/>
  <c r="W56" i="4"/>
  <c r="CA56" i="4" s="1"/>
  <c r="W57" i="4"/>
  <c r="W58" i="4"/>
  <c r="CA58" i="4" s="1"/>
  <c r="W59" i="4"/>
  <c r="W60" i="4"/>
  <c r="CA60" i="4" s="1"/>
  <c r="W61" i="4"/>
  <c r="CA61" i="4" s="1"/>
  <c r="W62" i="4"/>
  <c r="CA62" i="4" s="1"/>
  <c r="W63" i="4"/>
  <c r="W64" i="4"/>
  <c r="CA64" i="4" s="1"/>
  <c r="W65" i="4"/>
  <c r="W66" i="4"/>
  <c r="CA66" i="4" s="1"/>
  <c r="W67" i="4"/>
  <c r="CA67" i="4" s="1"/>
  <c r="W68" i="4"/>
  <c r="CA68" i="4" s="1"/>
  <c r="W69" i="4"/>
  <c r="CA69" i="4" s="1"/>
  <c r="W70" i="4"/>
  <c r="CA70" i="4" s="1"/>
  <c r="W71" i="4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W84" i="4"/>
  <c r="CA84" i="4" s="1"/>
  <c r="W85" i="4"/>
  <c r="CA85" i="4" s="1"/>
  <c r="W86" i="4"/>
  <c r="CA86" i="4" s="1"/>
  <c r="W87" i="4"/>
  <c r="CA87" i="4" s="1"/>
  <c r="W88" i="4"/>
  <c r="CA88" i="4" s="1"/>
  <c r="W89" i="4"/>
  <c r="W90" i="4"/>
  <c r="CA90" i="4" s="1"/>
  <c r="W91" i="4"/>
  <c r="CA91" i="4" s="1"/>
  <c r="W92" i="4"/>
  <c r="CA92" i="4" s="1"/>
  <c r="W93" i="4"/>
  <c r="CA93" i="4" s="1"/>
  <c r="R8" i="4"/>
  <c r="BV8" i="4" s="1"/>
  <c r="R9" i="4"/>
  <c r="R10" i="4"/>
  <c r="BV10" i="4" s="1"/>
  <c r="R11" i="4"/>
  <c r="BV11" i="4" s="1"/>
  <c r="R12" i="4"/>
  <c r="R13" i="4"/>
  <c r="R14" i="4"/>
  <c r="BV14" i="4" s="1"/>
  <c r="R15" i="4"/>
  <c r="R16" i="4"/>
  <c r="BV16" i="4" s="1"/>
  <c r="R17" i="4"/>
  <c r="BV17" i="4" s="1"/>
  <c r="R18" i="4"/>
  <c r="R19" i="4"/>
  <c r="R20" i="4"/>
  <c r="BV20" i="4" s="1"/>
  <c r="R21" i="4"/>
  <c r="R22" i="4"/>
  <c r="BV22" i="4" s="1"/>
  <c r="R23" i="4"/>
  <c r="BV23" i="4" s="1"/>
  <c r="R24" i="4"/>
  <c r="R25" i="4"/>
  <c r="R26" i="4"/>
  <c r="BV26" i="4" s="1"/>
  <c r="R27" i="4"/>
  <c r="R28" i="4"/>
  <c r="BV28" i="4" s="1"/>
  <c r="R29" i="4"/>
  <c r="BV29" i="4" s="1"/>
  <c r="R30" i="4"/>
  <c r="R31" i="4"/>
  <c r="R32" i="4"/>
  <c r="BV32" i="4" s="1"/>
  <c r="R33" i="4"/>
  <c r="R34" i="4"/>
  <c r="BV34" i="4" s="1"/>
  <c r="R35" i="4"/>
  <c r="BV35" i="4" s="1"/>
  <c r="R36" i="4"/>
  <c r="R37" i="4"/>
  <c r="R38" i="4"/>
  <c r="BV38" i="4" s="1"/>
  <c r="R39" i="4"/>
  <c r="R40" i="4"/>
  <c r="BV40" i="4" s="1"/>
  <c r="R41" i="4"/>
  <c r="BV41" i="4" s="1"/>
  <c r="R42" i="4"/>
  <c r="R43" i="4"/>
  <c r="R44" i="4"/>
  <c r="BV44" i="4" s="1"/>
  <c r="R45" i="4"/>
  <c r="R46" i="4"/>
  <c r="BV46" i="4" s="1"/>
  <c r="R47" i="4"/>
  <c r="BV47" i="4" s="1"/>
  <c r="R48" i="4"/>
  <c r="R49" i="4"/>
  <c r="R50" i="4"/>
  <c r="BV50" i="4" s="1"/>
  <c r="R51" i="4"/>
  <c r="R52" i="4"/>
  <c r="BV52" i="4" s="1"/>
  <c r="R53" i="4"/>
  <c r="BV53" i="4" s="1"/>
  <c r="R54" i="4"/>
  <c r="R55" i="4"/>
  <c r="R56" i="4"/>
  <c r="BV56" i="4" s="1"/>
  <c r="R57" i="4"/>
  <c r="R58" i="4"/>
  <c r="BV58" i="4" s="1"/>
  <c r="R59" i="4"/>
  <c r="BV59" i="4" s="1"/>
  <c r="R60" i="4"/>
  <c r="R61" i="4"/>
  <c r="R62" i="4"/>
  <c r="BV62" i="4" s="1"/>
  <c r="R63" i="4"/>
  <c r="R64" i="4"/>
  <c r="BV64" i="4" s="1"/>
  <c r="R65" i="4"/>
  <c r="BV65" i="4" s="1"/>
  <c r="R66" i="4"/>
  <c r="R67" i="4"/>
  <c r="R68" i="4"/>
  <c r="BV68" i="4" s="1"/>
  <c r="R69" i="4"/>
  <c r="R70" i="4"/>
  <c r="BV70" i="4" s="1"/>
  <c r="R71" i="4"/>
  <c r="BV71" i="4" s="1"/>
  <c r="R72" i="4"/>
  <c r="R73" i="4"/>
  <c r="R74" i="4"/>
  <c r="BV74" i="4" s="1"/>
  <c r="R75" i="4"/>
  <c r="R76" i="4"/>
  <c r="BV76" i="4" s="1"/>
  <c r="R77" i="4"/>
  <c r="BV77" i="4" s="1"/>
  <c r="R78" i="4"/>
  <c r="R79" i="4"/>
  <c r="R80" i="4"/>
  <c r="BV80" i="4" s="1"/>
  <c r="R81" i="4"/>
  <c r="R82" i="4"/>
  <c r="BV82" i="4" s="1"/>
  <c r="R83" i="4"/>
  <c r="BV83" i="4" s="1"/>
  <c r="R84" i="4"/>
  <c r="R85" i="4"/>
  <c r="R86" i="4"/>
  <c r="BV86" i="4" s="1"/>
  <c r="R87" i="4"/>
  <c r="R88" i="4"/>
  <c r="BV88" i="4" s="1"/>
  <c r="R89" i="4"/>
  <c r="BV89" i="4" s="1"/>
  <c r="R90" i="4"/>
  <c r="R91" i="4"/>
  <c r="R92" i="4"/>
  <c r="BV92" i="4" s="1"/>
  <c r="R93" i="4"/>
  <c r="M8" i="4"/>
  <c r="BQ8" i="4" s="1"/>
  <c r="M9" i="4"/>
  <c r="BQ9" i="4" s="1"/>
  <c r="M10" i="4"/>
  <c r="M11" i="4"/>
  <c r="M12" i="4"/>
  <c r="BQ12" i="4" s="1"/>
  <c r="M13" i="4"/>
  <c r="M14" i="4"/>
  <c r="BQ14" i="4" s="1"/>
  <c r="M15" i="4"/>
  <c r="BQ15" i="4" s="1"/>
  <c r="M16" i="4"/>
  <c r="M17" i="4"/>
  <c r="M18" i="4"/>
  <c r="BQ18" i="4" s="1"/>
  <c r="M19" i="4"/>
  <c r="M20" i="4"/>
  <c r="BQ20" i="4" s="1"/>
  <c r="M21" i="4"/>
  <c r="BQ21" i="4" s="1"/>
  <c r="M22" i="4"/>
  <c r="M23" i="4"/>
  <c r="M24" i="4"/>
  <c r="BQ24" i="4" s="1"/>
  <c r="M25" i="4"/>
  <c r="M26" i="4"/>
  <c r="BQ26" i="4" s="1"/>
  <c r="M27" i="4"/>
  <c r="BQ27" i="4" s="1"/>
  <c r="M28" i="4"/>
  <c r="M29" i="4"/>
  <c r="M30" i="4"/>
  <c r="BQ30" i="4" s="1"/>
  <c r="M31" i="4"/>
  <c r="M32" i="4"/>
  <c r="BQ32" i="4" s="1"/>
  <c r="M33" i="4"/>
  <c r="BQ33" i="4" s="1"/>
  <c r="M34" i="4"/>
  <c r="L34" i="4" s="1"/>
  <c r="BP34" i="4" s="1"/>
  <c r="M35" i="4"/>
  <c r="M36" i="4"/>
  <c r="BQ36" i="4" s="1"/>
  <c r="M37" i="4"/>
  <c r="M38" i="4"/>
  <c r="BQ38" i="4" s="1"/>
  <c r="M39" i="4"/>
  <c r="BQ39" i="4" s="1"/>
  <c r="M40" i="4"/>
  <c r="M41" i="4"/>
  <c r="M42" i="4"/>
  <c r="BQ42" i="4" s="1"/>
  <c r="M43" i="4"/>
  <c r="M44" i="4"/>
  <c r="BQ44" i="4" s="1"/>
  <c r="M45" i="4"/>
  <c r="BQ45" i="4" s="1"/>
  <c r="M46" i="4"/>
  <c r="M47" i="4"/>
  <c r="M48" i="4"/>
  <c r="BQ48" i="4" s="1"/>
  <c r="M49" i="4"/>
  <c r="M50" i="4"/>
  <c r="BQ50" i="4" s="1"/>
  <c r="M51" i="4"/>
  <c r="BQ51" i="4" s="1"/>
  <c r="M52" i="4"/>
  <c r="M53" i="4"/>
  <c r="M54" i="4"/>
  <c r="BQ54" i="4" s="1"/>
  <c r="M55" i="4"/>
  <c r="M56" i="4"/>
  <c r="BQ56" i="4" s="1"/>
  <c r="M57" i="4"/>
  <c r="BQ57" i="4" s="1"/>
  <c r="M58" i="4"/>
  <c r="M59" i="4"/>
  <c r="M60" i="4"/>
  <c r="BQ60" i="4" s="1"/>
  <c r="M61" i="4"/>
  <c r="M62" i="4"/>
  <c r="BQ62" i="4" s="1"/>
  <c r="M63" i="4"/>
  <c r="BQ63" i="4" s="1"/>
  <c r="M64" i="4"/>
  <c r="M65" i="4"/>
  <c r="M66" i="4"/>
  <c r="BQ66" i="4" s="1"/>
  <c r="M67" i="4"/>
  <c r="M68" i="4"/>
  <c r="BQ68" i="4" s="1"/>
  <c r="M69" i="4"/>
  <c r="BQ69" i="4" s="1"/>
  <c r="M70" i="4"/>
  <c r="M71" i="4"/>
  <c r="M72" i="4"/>
  <c r="BQ72" i="4" s="1"/>
  <c r="M73" i="4"/>
  <c r="M74" i="4"/>
  <c r="BQ74" i="4" s="1"/>
  <c r="M75" i="4"/>
  <c r="BQ75" i="4" s="1"/>
  <c r="M76" i="4"/>
  <c r="M77" i="4"/>
  <c r="M78" i="4"/>
  <c r="BQ78" i="4" s="1"/>
  <c r="M79" i="4"/>
  <c r="M80" i="4"/>
  <c r="BQ80" i="4" s="1"/>
  <c r="M81" i="4"/>
  <c r="BQ81" i="4" s="1"/>
  <c r="M82" i="4"/>
  <c r="M83" i="4"/>
  <c r="M84" i="4"/>
  <c r="BQ84" i="4" s="1"/>
  <c r="M85" i="4"/>
  <c r="M86" i="4"/>
  <c r="BQ86" i="4" s="1"/>
  <c r="M87" i="4"/>
  <c r="BQ87" i="4" s="1"/>
  <c r="M88" i="4"/>
  <c r="M89" i="4"/>
  <c r="M90" i="4"/>
  <c r="BQ90" i="4" s="1"/>
  <c r="M91" i="4"/>
  <c r="M92" i="4"/>
  <c r="BQ92" i="4" s="1"/>
  <c r="M93" i="4"/>
  <c r="BQ93" i="4" s="1"/>
  <c r="L8" i="4"/>
  <c r="BP8" i="4" s="1"/>
  <c r="L9" i="4"/>
  <c r="L15" i="4"/>
  <c r="L20" i="4"/>
  <c r="BP20" i="4" s="1"/>
  <c r="L21" i="4"/>
  <c r="L26" i="4"/>
  <c r="BP26" i="4" s="1"/>
  <c r="L27" i="4"/>
  <c r="L33" i="4"/>
  <c r="BP33" i="4" s="1"/>
  <c r="L38" i="4"/>
  <c r="BP38" i="4" s="1"/>
  <c r="L39" i="4"/>
  <c r="L44" i="4"/>
  <c r="BP44" i="4" s="1"/>
  <c r="L45" i="4"/>
  <c r="AE45" i="4" s="1"/>
  <c r="L51" i="4"/>
  <c r="L56" i="4"/>
  <c r="BP56" i="4" s="1"/>
  <c r="L57" i="4"/>
  <c r="L62" i="4"/>
  <c r="BP62" i="4" s="1"/>
  <c r="L63" i="4"/>
  <c r="L69" i="4"/>
  <c r="L74" i="4"/>
  <c r="L80" i="4"/>
  <c r="BP80" i="4" s="1"/>
  <c r="L81" i="4"/>
  <c r="L87" i="4"/>
  <c r="AE87" i="4" s="1"/>
  <c r="CI87" i="4" s="1"/>
  <c r="L92" i="4"/>
  <c r="BP92" i="4" s="1"/>
  <c r="E8" i="4"/>
  <c r="BI8" i="4" s="1"/>
  <c r="E9" i="4"/>
  <c r="BI9" i="4" s="1"/>
  <c r="E10" i="4"/>
  <c r="E11" i="4"/>
  <c r="BI11" i="4" s="1"/>
  <c r="E12" i="4"/>
  <c r="E13" i="4"/>
  <c r="E14" i="4"/>
  <c r="BI14" i="4" s="1"/>
  <c r="E15" i="4"/>
  <c r="BI15" i="4" s="1"/>
  <c r="E16" i="4"/>
  <c r="BI16" i="4" s="1"/>
  <c r="E17" i="4"/>
  <c r="BI17" i="4" s="1"/>
  <c r="E18" i="4"/>
  <c r="E19" i="4"/>
  <c r="E20" i="4"/>
  <c r="BI20" i="4" s="1"/>
  <c r="E21" i="4"/>
  <c r="BI21" i="4" s="1"/>
  <c r="E22" i="4"/>
  <c r="E23" i="4"/>
  <c r="BI23" i="4" s="1"/>
  <c r="E24" i="4"/>
  <c r="E25" i="4"/>
  <c r="E26" i="4"/>
  <c r="BI26" i="4" s="1"/>
  <c r="E27" i="4"/>
  <c r="BI27" i="4" s="1"/>
  <c r="E28" i="4"/>
  <c r="BI28" i="4" s="1"/>
  <c r="E29" i="4"/>
  <c r="E30" i="4"/>
  <c r="E31" i="4"/>
  <c r="E32" i="4"/>
  <c r="BI32" i="4" s="1"/>
  <c r="E33" i="4"/>
  <c r="BI33" i="4" s="1"/>
  <c r="E34" i="4"/>
  <c r="E35" i="4"/>
  <c r="E36" i="4"/>
  <c r="E37" i="4"/>
  <c r="E38" i="4"/>
  <c r="BI38" i="4" s="1"/>
  <c r="E39" i="4"/>
  <c r="BI39" i="4" s="1"/>
  <c r="E40" i="4"/>
  <c r="E41" i="4"/>
  <c r="E42" i="4"/>
  <c r="D42" i="4" s="1"/>
  <c r="E43" i="4"/>
  <c r="E44" i="4"/>
  <c r="BI44" i="4" s="1"/>
  <c r="E45" i="4"/>
  <c r="BI45" i="4" s="1"/>
  <c r="E46" i="4"/>
  <c r="E47" i="4"/>
  <c r="E48" i="4"/>
  <c r="E49" i="4"/>
  <c r="E50" i="4"/>
  <c r="BI50" i="4" s="1"/>
  <c r="E51" i="4"/>
  <c r="BI51" i="4" s="1"/>
  <c r="E52" i="4"/>
  <c r="BI52" i="4" s="1"/>
  <c r="E53" i="4"/>
  <c r="E54" i="4"/>
  <c r="E55" i="4"/>
  <c r="E56" i="4"/>
  <c r="BI56" i="4" s="1"/>
  <c r="E57" i="4"/>
  <c r="BI57" i="4" s="1"/>
  <c r="E58" i="4"/>
  <c r="E59" i="4"/>
  <c r="E60" i="4"/>
  <c r="E61" i="4"/>
  <c r="E62" i="4"/>
  <c r="BI62" i="4" s="1"/>
  <c r="E63" i="4"/>
  <c r="BI63" i="4" s="1"/>
  <c r="E64" i="4"/>
  <c r="BI64" i="4" s="1"/>
  <c r="E65" i="4"/>
  <c r="E66" i="4"/>
  <c r="E67" i="4"/>
  <c r="E68" i="4"/>
  <c r="BI68" i="4" s="1"/>
  <c r="E69" i="4"/>
  <c r="BI69" i="4" s="1"/>
  <c r="E70" i="4"/>
  <c r="E71" i="4"/>
  <c r="E72" i="4"/>
  <c r="E73" i="4"/>
  <c r="E74" i="4"/>
  <c r="BI74" i="4" s="1"/>
  <c r="E75" i="4"/>
  <c r="BI75" i="4" s="1"/>
  <c r="E76" i="4"/>
  <c r="E77" i="4"/>
  <c r="E78" i="4"/>
  <c r="E79" i="4"/>
  <c r="E80" i="4"/>
  <c r="BI80" i="4" s="1"/>
  <c r="E81" i="4"/>
  <c r="BI81" i="4" s="1"/>
  <c r="E82" i="4"/>
  <c r="E83" i="4"/>
  <c r="E84" i="4"/>
  <c r="E85" i="4"/>
  <c r="E86" i="4"/>
  <c r="BI86" i="4" s="1"/>
  <c r="E87" i="4"/>
  <c r="BI87" i="4" s="1"/>
  <c r="E88" i="4"/>
  <c r="BI88" i="4" s="1"/>
  <c r="E89" i="4"/>
  <c r="E90" i="4"/>
  <c r="E91" i="4"/>
  <c r="E92" i="4"/>
  <c r="BI92" i="4" s="1"/>
  <c r="E93" i="4"/>
  <c r="BI93" i="4" s="1"/>
  <c r="D8" i="4"/>
  <c r="D9" i="4"/>
  <c r="D10" i="4"/>
  <c r="D11" i="4"/>
  <c r="D14" i="4"/>
  <c r="D15" i="4"/>
  <c r="D16" i="4"/>
  <c r="D17" i="4"/>
  <c r="D20" i="4"/>
  <c r="BH20" i="4" s="1"/>
  <c r="D21" i="4"/>
  <c r="BH21" i="4" s="1"/>
  <c r="D22" i="4"/>
  <c r="BH22" i="4" s="1"/>
  <c r="D23" i="4"/>
  <c r="D26" i="4"/>
  <c r="D27" i="4"/>
  <c r="BH27" i="4" s="1"/>
  <c r="D28" i="4"/>
  <c r="D29" i="4"/>
  <c r="D32" i="4"/>
  <c r="D33" i="4"/>
  <c r="BH33" i="4" s="1"/>
  <c r="D34" i="4"/>
  <c r="D35" i="4"/>
  <c r="D38" i="4"/>
  <c r="BH38" i="4" s="1"/>
  <c r="D39" i="4"/>
  <c r="BH39" i="4" s="1"/>
  <c r="D40" i="4"/>
  <c r="D41" i="4"/>
  <c r="D44" i="4"/>
  <c r="D45" i="4"/>
  <c r="D46" i="4"/>
  <c r="D47" i="4"/>
  <c r="D50" i="4"/>
  <c r="D51" i="4"/>
  <c r="D52" i="4"/>
  <c r="BH52" i="4" s="1"/>
  <c r="D53" i="4"/>
  <c r="D56" i="4"/>
  <c r="BH56" i="4" s="1"/>
  <c r="D57" i="4"/>
  <c r="BH57" i="4" s="1"/>
  <c r="D58" i="4"/>
  <c r="D59" i="4"/>
  <c r="D62" i="4"/>
  <c r="D63" i="4"/>
  <c r="BH63" i="4" s="1"/>
  <c r="D64" i="4"/>
  <c r="D65" i="4"/>
  <c r="D68" i="4"/>
  <c r="D69" i="4"/>
  <c r="BH69" i="4" s="1"/>
  <c r="D70" i="4"/>
  <c r="BH70" i="4" s="1"/>
  <c r="D71" i="4"/>
  <c r="D74" i="4"/>
  <c r="D75" i="4"/>
  <c r="BH75" i="4" s="1"/>
  <c r="D76" i="4"/>
  <c r="D77" i="4"/>
  <c r="D80" i="4"/>
  <c r="D81" i="4"/>
  <c r="D82" i="4"/>
  <c r="D83" i="4"/>
  <c r="D86" i="4"/>
  <c r="D87" i="4"/>
  <c r="D88" i="4"/>
  <c r="D89" i="4"/>
  <c r="D92" i="4"/>
  <c r="BH92" i="4" s="1"/>
  <c r="D93" i="4"/>
  <c r="BH9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W25" i="3"/>
  <c r="W47" i="3"/>
  <c r="W69" i="3"/>
  <c r="W76" i="3"/>
  <c r="W90" i="3"/>
  <c r="N8" i="3"/>
  <c r="N9" i="3"/>
  <c r="N10" i="3"/>
  <c r="M10" i="3" s="1"/>
  <c r="N11" i="3"/>
  <c r="M11" i="3" s="1"/>
  <c r="N12" i="3"/>
  <c r="N13" i="3"/>
  <c r="M13" i="3" s="1"/>
  <c r="N14" i="3"/>
  <c r="N15" i="3"/>
  <c r="N16" i="3"/>
  <c r="M16" i="3" s="1"/>
  <c r="N17" i="3"/>
  <c r="M17" i="3" s="1"/>
  <c r="V17" i="3" s="1"/>
  <c r="N18" i="3"/>
  <c r="N19" i="3"/>
  <c r="M19" i="3" s="1"/>
  <c r="N20" i="3"/>
  <c r="N21" i="3"/>
  <c r="N22" i="3"/>
  <c r="M22" i="3" s="1"/>
  <c r="N23" i="3"/>
  <c r="M23" i="3" s="1"/>
  <c r="N24" i="3"/>
  <c r="N25" i="3"/>
  <c r="M25" i="3" s="1"/>
  <c r="N26" i="3"/>
  <c r="N27" i="3"/>
  <c r="N28" i="3"/>
  <c r="M28" i="3" s="1"/>
  <c r="N29" i="3"/>
  <c r="N30" i="3"/>
  <c r="N31" i="3"/>
  <c r="M31" i="3" s="1"/>
  <c r="N32" i="3"/>
  <c r="N33" i="3"/>
  <c r="N34" i="3"/>
  <c r="M34" i="3" s="1"/>
  <c r="N35" i="3"/>
  <c r="N36" i="3"/>
  <c r="N37" i="3"/>
  <c r="M37" i="3" s="1"/>
  <c r="N38" i="3"/>
  <c r="N39" i="3"/>
  <c r="N40" i="3"/>
  <c r="M40" i="3" s="1"/>
  <c r="N41" i="3"/>
  <c r="M41" i="3" s="1"/>
  <c r="N42" i="3"/>
  <c r="N43" i="3"/>
  <c r="M43" i="3" s="1"/>
  <c r="N44" i="3"/>
  <c r="N45" i="3"/>
  <c r="N46" i="3"/>
  <c r="M46" i="3" s="1"/>
  <c r="N47" i="3"/>
  <c r="M47" i="3" s="1"/>
  <c r="N48" i="3"/>
  <c r="N49" i="3"/>
  <c r="M49" i="3" s="1"/>
  <c r="N50" i="3"/>
  <c r="N51" i="3"/>
  <c r="N52" i="3"/>
  <c r="M52" i="3" s="1"/>
  <c r="N53" i="3"/>
  <c r="M53" i="3" s="1"/>
  <c r="N54" i="3"/>
  <c r="N55" i="3"/>
  <c r="M55" i="3" s="1"/>
  <c r="N56" i="3"/>
  <c r="N57" i="3"/>
  <c r="N58" i="3"/>
  <c r="M58" i="3" s="1"/>
  <c r="N59" i="3"/>
  <c r="M59" i="3" s="1"/>
  <c r="N60" i="3"/>
  <c r="N61" i="3"/>
  <c r="M61" i="3" s="1"/>
  <c r="N62" i="3"/>
  <c r="N63" i="3"/>
  <c r="N64" i="3"/>
  <c r="M64" i="3" s="1"/>
  <c r="N65" i="3"/>
  <c r="N66" i="3"/>
  <c r="N67" i="3"/>
  <c r="M67" i="3" s="1"/>
  <c r="N68" i="3"/>
  <c r="N69" i="3"/>
  <c r="N70" i="3"/>
  <c r="M70" i="3" s="1"/>
  <c r="N71" i="3"/>
  <c r="N72" i="3"/>
  <c r="N73" i="3"/>
  <c r="M73" i="3" s="1"/>
  <c r="N74" i="3"/>
  <c r="N75" i="3"/>
  <c r="N76" i="3"/>
  <c r="M76" i="3" s="1"/>
  <c r="N77" i="3"/>
  <c r="M77" i="3" s="1"/>
  <c r="N78" i="3"/>
  <c r="N79" i="3"/>
  <c r="M79" i="3" s="1"/>
  <c r="N80" i="3"/>
  <c r="N81" i="3"/>
  <c r="N82" i="3"/>
  <c r="M82" i="3" s="1"/>
  <c r="N83" i="3"/>
  <c r="M83" i="3" s="1"/>
  <c r="N84" i="3"/>
  <c r="N85" i="3"/>
  <c r="M85" i="3" s="1"/>
  <c r="N86" i="3"/>
  <c r="N87" i="3"/>
  <c r="N88" i="3"/>
  <c r="M88" i="3" s="1"/>
  <c r="N89" i="3"/>
  <c r="M89" i="3" s="1"/>
  <c r="N90" i="3"/>
  <c r="N91" i="3"/>
  <c r="M91" i="3" s="1"/>
  <c r="N92" i="3"/>
  <c r="N93" i="3"/>
  <c r="M8" i="3"/>
  <c r="M9" i="3"/>
  <c r="M12" i="3"/>
  <c r="M14" i="3"/>
  <c r="M15" i="3"/>
  <c r="M18" i="3"/>
  <c r="M20" i="3"/>
  <c r="M21" i="3"/>
  <c r="M24" i="3"/>
  <c r="M26" i="3"/>
  <c r="M27" i="3"/>
  <c r="M30" i="3"/>
  <c r="M32" i="3"/>
  <c r="M33" i="3"/>
  <c r="M36" i="3"/>
  <c r="M38" i="3"/>
  <c r="M39" i="3"/>
  <c r="M42" i="3"/>
  <c r="M44" i="3"/>
  <c r="M45" i="3"/>
  <c r="M48" i="3"/>
  <c r="M50" i="3"/>
  <c r="M51" i="3"/>
  <c r="M54" i="3"/>
  <c r="M56" i="3"/>
  <c r="M57" i="3"/>
  <c r="M60" i="3"/>
  <c r="M62" i="3"/>
  <c r="M63" i="3"/>
  <c r="M66" i="3"/>
  <c r="M68" i="3"/>
  <c r="M69" i="3"/>
  <c r="M72" i="3"/>
  <c r="M74" i="3"/>
  <c r="M75" i="3"/>
  <c r="M78" i="3"/>
  <c r="M80" i="3"/>
  <c r="M81" i="3"/>
  <c r="M84" i="3"/>
  <c r="M86" i="3"/>
  <c r="M87" i="3"/>
  <c r="M90" i="3"/>
  <c r="M92" i="3"/>
  <c r="M93" i="3"/>
  <c r="E8" i="3"/>
  <c r="E9" i="3"/>
  <c r="W9" i="3" s="1"/>
  <c r="E10" i="3"/>
  <c r="E11" i="3"/>
  <c r="E12" i="3"/>
  <c r="E13" i="3"/>
  <c r="W13" i="3" s="1"/>
  <c r="E14" i="3"/>
  <c r="E15" i="3"/>
  <c r="E16" i="3"/>
  <c r="E17" i="3"/>
  <c r="E18" i="3"/>
  <c r="D18" i="3" s="1"/>
  <c r="V18" i="3" s="1"/>
  <c r="E19" i="3"/>
  <c r="W19" i="3" s="1"/>
  <c r="E20" i="3"/>
  <c r="E21" i="3"/>
  <c r="E22" i="3"/>
  <c r="E23" i="3"/>
  <c r="W23" i="3" s="1"/>
  <c r="E24" i="3"/>
  <c r="D24" i="3" s="1"/>
  <c r="V24" i="3" s="1"/>
  <c r="E25" i="3"/>
  <c r="D25" i="3" s="1"/>
  <c r="V25" i="3" s="1"/>
  <c r="E26" i="3"/>
  <c r="E27" i="3"/>
  <c r="E28" i="3"/>
  <c r="E29" i="3"/>
  <c r="E30" i="3"/>
  <c r="E31" i="3"/>
  <c r="W31" i="3" s="1"/>
  <c r="E32" i="3"/>
  <c r="E33" i="3"/>
  <c r="D33" i="3" s="1"/>
  <c r="E34" i="3"/>
  <c r="E35" i="3"/>
  <c r="E36" i="3"/>
  <c r="E37" i="3"/>
  <c r="W37" i="3" s="1"/>
  <c r="E38" i="3"/>
  <c r="E39" i="3"/>
  <c r="D39" i="3" s="1"/>
  <c r="V39" i="3" s="1"/>
  <c r="E40" i="3"/>
  <c r="E41" i="3"/>
  <c r="W41" i="3" s="1"/>
  <c r="E42" i="3"/>
  <c r="E43" i="3"/>
  <c r="W43" i="3" s="1"/>
  <c r="E44" i="3"/>
  <c r="E45" i="3"/>
  <c r="E46" i="3"/>
  <c r="E47" i="3"/>
  <c r="E48" i="3"/>
  <c r="E49" i="3"/>
  <c r="W49" i="3" s="1"/>
  <c r="E50" i="3"/>
  <c r="E51" i="3"/>
  <c r="E52" i="3"/>
  <c r="E53" i="3"/>
  <c r="E54" i="3"/>
  <c r="D54" i="3" s="1"/>
  <c r="V54" i="3" s="1"/>
  <c r="E55" i="3"/>
  <c r="W55" i="3" s="1"/>
  <c r="E56" i="3"/>
  <c r="E57" i="3"/>
  <c r="E58" i="3"/>
  <c r="E59" i="3"/>
  <c r="W59" i="3" s="1"/>
  <c r="E60" i="3"/>
  <c r="D60" i="3" s="1"/>
  <c r="V60" i="3" s="1"/>
  <c r="E61" i="3"/>
  <c r="W61" i="3" s="1"/>
  <c r="E62" i="3"/>
  <c r="E63" i="3"/>
  <c r="E64" i="3"/>
  <c r="E65" i="3"/>
  <c r="E66" i="3"/>
  <c r="E67" i="3"/>
  <c r="W67" i="3" s="1"/>
  <c r="E68" i="3"/>
  <c r="E69" i="3"/>
  <c r="D69" i="3" s="1"/>
  <c r="E70" i="3"/>
  <c r="E71" i="3"/>
  <c r="E72" i="3"/>
  <c r="E73" i="3"/>
  <c r="W73" i="3" s="1"/>
  <c r="E74" i="3"/>
  <c r="E75" i="3"/>
  <c r="D75" i="3" s="1"/>
  <c r="V75" i="3" s="1"/>
  <c r="E76" i="3"/>
  <c r="E77" i="3"/>
  <c r="W77" i="3" s="1"/>
  <c r="E78" i="3"/>
  <c r="E79" i="3"/>
  <c r="W79" i="3" s="1"/>
  <c r="E80" i="3"/>
  <c r="E81" i="3"/>
  <c r="E82" i="3"/>
  <c r="E83" i="3"/>
  <c r="E84" i="3"/>
  <c r="E85" i="3"/>
  <c r="W85" i="3" s="1"/>
  <c r="E86" i="3"/>
  <c r="E87" i="3"/>
  <c r="E88" i="3"/>
  <c r="E89" i="3"/>
  <c r="E90" i="3"/>
  <c r="D90" i="3" s="1"/>
  <c r="V90" i="3" s="1"/>
  <c r="E91" i="3"/>
  <c r="W91" i="3" s="1"/>
  <c r="E92" i="3"/>
  <c r="E93" i="3"/>
  <c r="D8" i="3"/>
  <c r="D10" i="3"/>
  <c r="V10" i="3" s="1"/>
  <c r="D11" i="3"/>
  <c r="V11" i="3" s="1"/>
  <c r="D13" i="3"/>
  <c r="V13" i="3" s="1"/>
  <c r="D14" i="3"/>
  <c r="D16" i="3"/>
  <c r="V16" i="3" s="1"/>
  <c r="D17" i="3"/>
  <c r="D19" i="3"/>
  <c r="V19" i="3" s="1"/>
  <c r="D20" i="3"/>
  <c r="V20" i="3" s="1"/>
  <c r="D22" i="3"/>
  <c r="V22" i="3" s="1"/>
  <c r="D23" i="3"/>
  <c r="D26" i="3"/>
  <c r="D28" i="3"/>
  <c r="V28" i="3" s="1"/>
  <c r="D29" i="3"/>
  <c r="D31" i="3"/>
  <c r="V31" i="3" s="1"/>
  <c r="D32" i="3"/>
  <c r="D34" i="3"/>
  <c r="V34" i="3" s="1"/>
  <c r="D35" i="3"/>
  <c r="D37" i="3"/>
  <c r="V37" i="3" s="1"/>
  <c r="D38" i="3"/>
  <c r="V38" i="3" s="1"/>
  <c r="D40" i="3"/>
  <c r="V40" i="3" s="1"/>
  <c r="D41" i="3"/>
  <c r="D44" i="3"/>
  <c r="D46" i="3"/>
  <c r="V46" i="3" s="1"/>
  <c r="D47" i="3"/>
  <c r="V47" i="3" s="1"/>
  <c r="D49" i="3"/>
  <c r="V49" i="3" s="1"/>
  <c r="D50" i="3"/>
  <c r="D52" i="3"/>
  <c r="V52" i="3" s="1"/>
  <c r="D53" i="3"/>
  <c r="D55" i="3"/>
  <c r="V55" i="3" s="1"/>
  <c r="D56" i="3"/>
  <c r="V56" i="3" s="1"/>
  <c r="D58" i="3"/>
  <c r="V58" i="3" s="1"/>
  <c r="D59" i="3"/>
  <c r="D62" i="3"/>
  <c r="D64" i="3"/>
  <c r="V64" i="3" s="1"/>
  <c r="D65" i="3"/>
  <c r="D67" i="3"/>
  <c r="V67" i="3" s="1"/>
  <c r="D68" i="3"/>
  <c r="D70" i="3"/>
  <c r="V70" i="3" s="1"/>
  <c r="D71" i="3"/>
  <c r="D73" i="3"/>
  <c r="V73" i="3" s="1"/>
  <c r="D74" i="3"/>
  <c r="V74" i="3" s="1"/>
  <c r="D76" i="3"/>
  <c r="V76" i="3" s="1"/>
  <c r="D77" i="3"/>
  <c r="D80" i="3"/>
  <c r="D82" i="3"/>
  <c r="V82" i="3" s="1"/>
  <c r="D83" i="3"/>
  <c r="V83" i="3" s="1"/>
  <c r="D85" i="3"/>
  <c r="V85" i="3" s="1"/>
  <c r="D86" i="3"/>
  <c r="D88" i="3"/>
  <c r="V88" i="3" s="1"/>
  <c r="D89" i="3"/>
  <c r="D91" i="3"/>
  <c r="V91" i="3" s="1"/>
  <c r="D92" i="3"/>
  <c r="V92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B18" i="2"/>
  <c r="DB2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W22" i="2"/>
  <c r="CW28" i="2"/>
  <c r="CW3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J10" i="2"/>
  <c r="CJ16" i="2"/>
  <c r="CJ22" i="2"/>
  <c r="CJ28" i="2"/>
  <c r="CH17" i="2"/>
  <c r="BZ8" i="2"/>
  <c r="BZ9" i="2"/>
  <c r="BZ10" i="2"/>
  <c r="DB10" i="2" s="1"/>
  <c r="BZ11" i="2"/>
  <c r="BZ12" i="2"/>
  <c r="DB12" i="2" s="1"/>
  <c r="BZ13" i="2"/>
  <c r="DB13" i="2" s="1"/>
  <c r="BZ14" i="2"/>
  <c r="BZ15" i="2"/>
  <c r="BZ16" i="2"/>
  <c r="DB16" i="2" s="1"/>
  <c r="BZ17" i="2"/>
  <c r="BZ18" i="2"/>
  <c r="BZ19" i="2"/>
  <c r="DB19" i="2" s="1"/>
  <c r="BZ20" i="2"/>
  <c r="BZ21" i="2"/>
  <c r="BZ22" i="2"/>
  <c r="DB22" i="2" s="1"/>
  <c r="BZ23" i="2"/>
  <c r="BZ24" i="2"/>
  <c r="BZ25" i="2"/>
  <c r="DB25" i="2" s="1"/>
  <c r="BZ26" i="2"/>
  <c r="BZ27" i="2"/>
  <c r="BZ28" i="2"/>
  <c r="DB28" i="2" s="1"/>
  <c r="BZ29" i="2"/>
  <c r="BZ30" i="2"/>
  <c r="DB30" i="2" s="1"/>
  <c r="BZ31" i="2"/>
  <c r="DB31" i="2" s="1"/>
  <c r="BZ32" i="2"/>
  <c r="BZ33" i="2"/>
  <c r="BU8" i="2"/>
  <c r="CW8" i="2" s="1"/>
  <c r="BU9" i="2"/>
  <c r="BU10" i="2"/>
  <c r="CW10" i="2" s="1"/>
  <c r="BU11" i="2"/>
  <c r="CW11" i="2" s="1"/>
  <c r="BU12" i="2"/>
  <c r="BU13" i="2"/>
  <c r="BU14" i="2"/>
  <c r="CW14" i="2" s="1"/>
  <c r="BU15" i="2"/>
  <c r="BU16" i="2"/>
  <c r="CW16" i="2" s="1"/>
  <c r="BU17" i="2"/>
  <c r="CW17" i="2" s="1"/>
  <c r="BU18" i="2"/>
  <c r="BU19" i="2"/>
  <c r="BU20" i="2"/>
  <c r="CW20" i="2" s="1"/>
  <c r="BU21" i="2"/>
  <c r="CW21" i="2" s="1"/>
  <c r="BU22" i="2"/>
  <c r="BU23" i="2"/>
  <c r="CW23" i="2" s="1"/>
  <c r="BU24" i="2"/>
  <c r="BU25" i="2"/>
  <c r="BU26" i="2"/>
  <c r="CW26" i="2" s="1"/>
  <c r="BU27" i="2"/>
  <c r="CW27" i="2" s="1"/>
  <c r="BU28" i="2"/>
  <c r="BU29" i="2"/>
  <c r="CW29" i="2" s="1"/>
  <c r="BU30" i="2"/>
  <c r="BU31" i="2"/>
  <c r="BU32" i="2"/>
  <c r="CW32" i="2" s="1"/>
  <c r="BU33" i="2"/>
  <c r="BP8" i="2"/>
  <c r="CR8" i="2" s="1"/>
  <c r="BP9" i="2"/>
  <c r="CR9" i="2" s="1"/>
  <c r="BP10" i="2"/>
  <c r="CR10" i="2" s="1"/>
  <c r="BP11" i="2"/>
  <c r="BP12" i="2"/>
  <c r="BP13" i="2"/>
  <c r="BP14" i="2"/>
  <c r="CR14" i="2" s="1"/>
  <c r="BP15" i="2"/>
  <c r="CR15" i="2" s="1"/>
  <c r="BP16" i="2"/>
  <c r="CR16" i="2" s="1"/>
  <c r="BP17" i="2"/>
  <c r="BP18" i="2"/>
  <c r="BP19" i="2"/>
  <c r="BO19" i="2" s="1"/>
  <c r="BP20" i="2"/>
  <c r="CR20" i="2" s="1"/>
  <c r="BP21" i="2"/>
  <c r="CR21" i="2" s="1"/>
  <c r="BP22" i="2"/>
  <c r="CR22" i="2" s="1"/>
  <c r="BP23" i="2"/>
  <c r="BP24" i="2"/>
  <c r="BP25" i="2"/>
  <c r="BP26" i="2"/>
  <c r="CR26" i="2" s="1"/>
  <c r="BP27" i="2"/>
  <c r="CR27" i="2" s="1"/>
  <c r="BP28" i="2"/>
  <c r="CR28" i="2" s="1"/>
  <c r="BP29" i="2"/>
  <c r="BP30" i="2"/>
  <c r="BP31" i="2"/>
  <c r="BP32" i="2"/>
  <c r="CR32" i="2" s="1"/>
  <c r="BP33" i="2"/>
  <c r="CR33" i="2" s="1"/>
  <c r="BO9" i="2"/>
  <c r="BO13" i="2"/>
  <c r="BO16" i="2"/>
  <c r="BO17" i="2"/>
  <c r="BO22" i="2"/>
  <c r="BO25" i="2"/>
  <c r="BO27" i="2"/>
  <c r="BH8" i="2"/>
  <c r="BH9" i="2"/>
  <c r="BH10" i="2"/>
  <c r="BG10" i="2" s="1"/>
  <c r="BH11" i="2"/>
  <c r="BH12" i="2"/>
  <c r="BH13" i="2"/>
  <c r="BH14" i="2"/>
  <c r="BH15" i="2"/>
  <c r="BG15" i="2" s="1"/>
  <c r="CI15" i="2" s="1"/>
  <c r="BH16" i="2"/>
  <c r="BG16" i="2" s="1"/>
  <c r="BH17" i="2"/>
  <c r="BH18" i="2"/>
  <c r="BH19" i="2"/>
  <c r="BH20" i="2"/>
  <c r="BH21" i="2"/>
  <c r="BH22" i="2"/>
  <c r="BG22" i="2" s="1"/>
  <c r="BH23" i="2"/>
  <c r="BH24" i="2"/>
  <c r="BH25" i="2"/>
  <c r="BH26" i="2"/>
  <c r="BH27" i="2"/>
  <c r="BH28" i="2"/>
  <c r="BG28" i="2" s="1"/>
  <c r="BH29" i="2"/>
  <c r="BH30" i="2"/>
  <c r="BH31" i="2"/>
  <c r="BH32" i="2"/>
  <c r="BH33" i="2"/>
  <c r="BG33" i="2" s="1"/>
  <c r="CI33" i="2" s="1"/>
  <c r="BG11" i="2"/>
  <c r="BG12" i="2"/>
  <c r="BG13" i="2"/>
  <c r="CI13" i="2" s="1"/>
  <c r="BG17" i="2"/>
  <c r="BG18" i="2"/>
  <c r="BG19" i="2"/>
  <c r="CI19" i="2" s="1"/>
  <c r="BG23" i="2"/>
  <c r="BG24" i="2"/>
  <c r="BG25" i="2"/>
  <c r="BG29" i="2"/>
  <c r="BG30" i="2"/>
  <c r="BG31" i="2"/>
  <c r="CI31" i="2" s="1"/>
  <c r="AX8" i="2"/>
  <c r="AX9" i="2"/>
  <c r="AX10" i="2"/>
  <c r="AX11" i="2"/>
  <c r="AX12" i="2"/>
  <c r="AX13" i="2"/>
  <c r="AX14" i="2"/>
  <c r="AM14" i="2" s="1"/>
  <c r="BF14" i="2" s="1"/>
  <c r="AX15" i="2"/>
  <c r="AM15" i="2" s="1"/>
  <c r="BF15" i="2" s="1"/>
  <c r="AX16" i="2"/>
  <c r="AX17" i="2"/>
  <c r="AX18" i="2"/>
  <c r="AX19" i="2"/>
  <c r="AX20" i="2"/>
  <c r="AM20" i="2" s="1"/>
  <c r="BF20" i="2" s="1"/>
  <c r="AX21" i="2"/>
  <c r="AM21" i="2" s="1"/>
  <c r="BF21" i="2" s="1"/>
  <c r="AX22" i="2"/>
  <c r="AX23" i="2"/>
  <c r="AX24" i="2"/>
  <c r="AX25" i="2"/>
  <c r="AX26" i="2"/>
  <c r="AX27" i="2"/>
  <c r="AM27" i="2" s="1"/>
  <c r="BF27" i="2" s="1"/>
  <c r="AX28" i="2"/>
  <c r="AX29" i="2"/>
  <c r="AX30" i="2"/>
  <c r="AX31" i="2"/>
  <c r="AX32" i="2"/>
  <c r="AM32" i="2" s="1"/>
  <c r="BF32" i="2" s="1"/>
  <c r="AX33" i="2"/>
  <c r="AS8" i="2"/>
  <c r="AS9" i="2"/>
  <c r="AS10" i="2"/>
  <c r="AS11" i="2"/>
  <c r="AS12" i="2"/>
  <c r="CW12" i="2" s="1"/>
  <c r="AS13" i="2"/>
  <c r="AM13" i="2" s="1"/>
  <c r="BF13" i="2" s="1"/>
  <c r="AS14" i="2"/>
  <c r="AS15" i="2"/>
  <c r="AS16" i="2"/>
  <c r="AS17" i="2"/>
  <c r="AS18" i="2"/>
  <c r="CW18" i="2" s="1"/>
  <c r="AS19" i="2"/>
  <c r="AS20" i="2"/>
  <c r="AS21" i="2"/>
  <c r="AS22" i="2"/>
  <c r="AS23" i="2"/>
  <c r="AS24" i="2"/>
  <c r="CW24" i="2" s="1"/>
  <c r="AS25" i="2"/>
  <c r="AM25" i="2" s="1"/>
  <c r="AS26" i="2"/>
  <c r="AS27" i="2"/>
  <c r="AS28" i="2"/>
  <c r="AS29" i="2"/>
  <c r="AS30" i="2"/>
  <c r="CW30" i="2" s="1"/>
  <c r="AS31" i="2"/>
  <c r="AM31" i="2" s="1"/>
  <c r="BF31" i="2" s="1"/>
  <c r="AS32" i="2"/>
  <c r="AS33" i="2"/>
  <c r="AN8" i="2"/>
  <c r="AN9" i="2"/>
  <c r="AN10" i="2"/>
  <c r="AM10" i="2" s="1"/>
  <c r="BF10" i="2" s="1"/>
  <c r="AN11" i="2"/>
  <c r="AN12" i="2"/>
  <c r="AN13" i="2"/>
  <c r="AN14" i="2"/>
  <c r="AN15" i="2"/>
  <c r="AN16" i="2"/>
  <c r="AM16" i="2" s="1"/>
  <c r="AN17" i="2"/>
  <c r="AN18" i="2"/>
  <c r="AN19" i="2"/>
  <c r="AN20" i="2"/>
  <c r="AN21" i="2"/>
  <c r="AN22" i="2"/>
  <c r="AM22" i="2" s="1"/>
  <c r="BF22" i="2" s="1"/>
  <c r="AN23" i="2"/>
  <c r="AN24" i="2"/>
  <c r="AN25" i="2"/>
  <c r="AN26" i="2"/>
  <c r="AN27" i="2"/>
  <c r="AN28" i="2"/>
  <c r="AM28" i="2" s="1"/>
  <c r="BF28" i="2" s="1"/>
  <c r="AN29" i="2"/>
  <c r="AM29" i="2" s="1"/>
  <c r="AN30" i="2"/>
  <c r="AN31" i="2"/>
  <c r="AN32" i="2"/>
  <c r="AN33" i="2"/>
  <c r="AM8" i="2"/>
  <c r="AM9" i="2"/>
  <c r="BF9" i="2" s="1"/>
  <c r="AM19" i="2"/>
  <c r="BF19" i="2" s="1"/>
  <c r="AM26" i="2"/>
  <c r="AF8" i="2"/>
  <c r="AE8" i="2" s="1"/>
  <c r="AF9" i="2"/>
  <c r="AE9" i="2" s="1"/>
  <c r="AF10" i="2"/>
  <c r="AF11" i="2"/>
  <c r="AE11" i="2" s="1"/>
  <c r="AF12" i="2"/>
  <c r="AF13" i="2"/>
  <c r="AF14" i="2"/>
  <c r="AE14" i="2" s="1"/>
  <c r="AF15" i="2"/>
  <c r="AE15" i="2" s="1"/>
  <c r="AF16" i="2"/>
  <c r="AF17" i="2"/>
  <c r="AE17" i="2" s="1"/>
  <c r="AF18" i="2"/>
  <c r="AF19" i="2"/>
  <c r="AF20" i="2"/>
  <c r="AE20" i="2" s="1"/>
  <c r="AF21" i="2"/>
  <c r="AE21" i="2" s="1"/>
  <c r="AF22" i="2"/>
  <c r="AF23" i="2"/>
  <c r="AF24" i="2"/>
  <c r="AF25" i="2"/>
  <c r="AF26" i="2"/>
  <c r="AE26" i="2" s="1"/>
  <c r="AF27" i="2"/>
  <c r="AE27" i="2" s="1"/>
  <c r="AF28" i="2"/>
  <c r="AF29" i="2"/>
  <c r="AE29" i="2" s="1"/>
  <c r="AF30" i="2"/>
  <c r="AF31" i="2"/>
  <c r="AF32" i="2"/>
  <c r="AE32" i="2" s="1"/>
  <c r="AF33" i="2"/>
  <c r="AE33" i="2" s="1"/>
  <c r="AE10" i="2"/>
  <c r="AE13" i="2"/>
  <c r="AE16" i="2"/>
  <c r="AE19" i="2"/>
  <c r="AE22" i="2"/>
  <c r="AE23" i="2"/>
  <c r="AE25" i="2"/>
  <c r="AE28" i="2"/>
  <c r="AE3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W9" i="2"/>
  <c r="W15" i="2"/>
  <c r="W21" i="2"/>
  <c r="W23" i="2"/>
  <c r="W24" i="2"/>
  <c r="W27" i="2"/>
  <c r="W30" i="2"/>
  <c r="W31" i="2"/>
  <c r="W33" i="2"/>
  <c r="V12" i="2"/>
  <c r="V18" i="2"/>
  <c r="V19" i="2"/>
  <c r="N8" i="2"/>
  <c r="N9" i="2"/>
  <c r="N10" i="2"/>
  <c r="M10" i="2" s="1"/>
  <c r="N11" i="2"/>
  <c r="N12" i="2"/>
  <c r="N13" i="2"/>
  <c r="N14" i="2"/>
  <c r="N15" i="2"/>
  <c r="N16" i="2"/>
  <c r="M16" i="2" s="1"/>
  <c r="N17" i="2"/>
  <c r="N18" i="2"/>
  <c r="N19" i="2"/>
  <c r="N20" i="2"/>
  <c r="W20" i="2" s="1"/>
  <c r="N21" i="2"/>
  <c r="N22" i="2"/>
  <c r="M22" i="2" s="1"/>
  <c r="N23" i="2"/>
  <c r="N24" i="2"/>
  <c r="N25" i="2"/>
  <c r="M25" i="2" s="1"/>
  <c r="N26" i="2"/>
  <c r="N27" i="2"/>
  <c r="N28" i="2"/>
  <c r="M28" i="2" s="1"/>
  <c r="N29" i="2"/>
  <c r="M29" i="2" s="1"/>
  <c r="N30" i="2"/>
  <c r="N31" i="2"/>
  <c r="M31" i="2" s="1"/>
  <c r="N32" i="2"/>
  <c r="N33" i="2"/>
  <c r="M9" i="2"/>
  <c r="M11" i="2"/>
  <c r="M12" i="2"/>
  <c r="M13" i="2"/>
  <c r="M15" i="2"/>
  <c r="M17" i="2"/>
  <c r="M18" i="2"/>
  <c r="M19" i="2"/>
  <c r="M21" i="2"/>
  <c r="M23" i="2"/>
  <c r="M24" i="2"/>
  <c r="M27" i="2"/>
  <c r="M30" i="2"/>
  <c r="M33" i="2"/>
  <c r="E8" i="2"/>
  <c r="E9" i="2"/>
  <c r="E10" i="2"/>
  <c r="W10" i="2" s="1"/>
  <c r="E11" i="2"/>
  <c r="W11" i="2" s="1"/>
  <c r="E12" i="2"/>
  <c r="D12" i="2" s="1"/>
  <c r="E13" i="2"/>
  <c r="W13" i="2" s="1"/>
  <c r="E14" i="2"/>
  <c r="E15" i="2"/>
  <c r="E16" i="2"/>
  <c r="W16" i="2" s="1"/>
  <c r="E17" i="2"/>
  <c r="W17" i="2" s="1"/>
  <c r="E18" i="2"/>
  <c r="D18" i="2" s="1"/>
  <c r="E19" i="2"/>
  <c r="W19" i="2" s="1"/>
  <c r="E20" i="2"/>
  <c r="E21" i="2"/>
  <c r="E22" i="2"/>
  <c r="W22" i="2" s="1"/>
  <c r="E23" i="2"/>
  <c r="E24" i="2"/>
  <c r="D24" i="2" s="1"/>
  <c r="V24" i="2" s="1"/>
  <c r="E25" i="2"/>
  <c r="D25" i="2" s="1"/>
  <c r="V25" i="2" s="1"/>
  <c r="E26" i="2"/>
  <c r="E27" i="2"/>
  <c r="E28" i="2"/>
  <c r="W28" i="2" s="1"/>
  <c r="E29" i="2"/>
  <c r="W29" i="2" s="1"/>
  <c r="E30" i="2"/>
  <c r="D30" i="2" s="1"/>
  <c r="V30" i="2" s="1"/>
  <c r="E31" i="2"/>
  <c r="D31" i="2" s="1"/>
  <c r="V31" i="2" s="1"/>
  <c r="E32" i="2"/>
  <c r="E33" i="2"/>
  <c r="D8" i="2"/>
  <c r="D9" i="2"/>
  <c r="V9" i="2" s="1"/>
  <c r="D10" i="2"/>
  <c r="V10" i="2" s="1"/>
  <c r="D11" i="2"/>
  <c r="V11" i="2" s="1"/>
  <c r="D13" i="2"/>
  <c r="V13" i="2" s="1"/>
  <c r="D14" i="2"/>
  <c r="D15" i="2"/>
  <c r="V15" i="2" s="1"/>
  <c r="D16" i="2"/>
  <c r="V16" i="2" s="1"/>
  <c r="D17" i="2"/>
  <c r="V17" i="2" s="1"/>
  <c r="D19" i="2"/>
  <c r="D20" i="2"/>
  <c r="D21" i="2"/>
  <c r="V21" i="2" s="1"/>
  <c r="D22" i="2"/>
  <c r="V22" i="2" s="1"/>
  <c r="D23" i="2"/>
  <c r="V23" i="2" s="1"/>
  <c r="D26" i="2"/>
  <c r="D27" i="2"/>
  <c r="V27" i="2" s="1"/>
  <c r="D29" i="2"/>
  <c r="D32" i="2"/>
  <c r="D33" i="2"/>
  <c r="V3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R41" i="1"/>
  <c r="CR59" i="1"/>
  <c r="CQ17" i="1"/>
  <c r="CQ35" i="1"/>
  <c r="CQ5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J11" i="1"/>
  <c r="CJ29" i="1"/>
  <c r="CJ47" i="1"/>
  <c r="CJ65" i="1"/>
  <c r="CI41" i="1"/>
  <c r="CI59" i="1"/>
  <c r="CH12" i="1"/>
  <c r="CH17" i="1"/>
  <c r="CH30" i="1"/>
  <c r="CH35" i="1"/>
  <c r="CH48" i="1"/>
  <c r="CH53" i="1"/>
  <c r="CH66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BZ18" i="1"/>
  <c r="BZ19" i="1"/>
  <c r="DB19" i="1" s="1"/>
  <c r="BZ20" i="1"/>
  <c r="DB20" i="1" s="1"/>
  <c r="BZ21" i="1"/>
  <c r="DB21" i="1" s="1"/>
  <c r="BZ22" i="1"/>
  <c r="DB22" i="1" s="1"/>
  <c r="BZ23" i="1"/>
  <c r="BZ24" i="1"/>
  <c r="BZ25" i="1"/>
  <c r="DB25" i="1" s="1"/>
  <c r="BZ26" i="1"/>
  <c r="DB26" i="1" s="1"/>
  <c r="BZ27" i="1"/>
  <c r="DB27" i="1" s="1"/>
  <c r="BZ28" i="1"/>
  <c r="DB28" i="1" s="1"/>
  <c r="BZ29" i="1"/>
  <c r="BZ30" i="1"/>
  <c r="DB30" i="1" s="1"/>
  <c r="BZ31" i="1"/>
  <c r="DB31" i="1" s="1"/>
  <c r="BZ32" i="1"/>
  <c r="DB32" i="1" s="1"/>
  <c r="BZ33" i="1"/>
  <c r="DB33" i="1" s="1"/>
  <c r="BZ34" i="1"/>
  <c r="DB34" i="1" s="1"/>
  <c r="BZ35" i="1"/>
  <c r="BZ36" i="1"/>
  <c r="DB36" i="1" s="1"/>
  <c r="BZ37" i="1"/>
  <c r="DB37" i="1" s="1"/>
  <c r="BZ38" i="1"/>
  <c r="DB38" i="1" s="1"/>
  <c r="BZ39" i="1"/>
  <c r="DB39" i="1" s="1"/>
  <c r="BZ40" i="1"/>
  <c r="DB40" i="1" s="1"/>
  <c r="BZ41" i="1"/>
  <c r="BZ42" i="1"/>
  <c r="DB42" i="1" s="1"/>
  <c r="BZ43" i="1"/>
  <c r="DB43" i="1" s="1"/>
  <c r="BZ44" i="1"/>
  <c r="DB44" i="1" s="1"/>
  <c r="BZ45" i="1"/>
  <c r="DB45" i="1" s="1"/>
  <c r="BZ46" i="1"/>
  <c r="DB46" i="1" s="1"/>
  <c r="BZ47" i="1"/>
  <c r="BZ48" i="1"/>
  <c r="DB48" i="1" s="1"/>
  <c r="BZ49" i="1"/>
  <c r="DB49" i="1" s="1"/>
  <c r="BZ50" i="1"/>
  <c r="DB50" i="1" s="1"/>
  <c r="BZ51" i="1"/>
  <c r="DB51" i="1" s="1"/>
  <c r="BZ52" i="1"/>
  <c r="DB52" i="1" s="1"/>
  <c r="BZ53" i="1"/>
  <c r="BZ54" i="1"/>
  <c r="BZ55" i="1"/>
  <c r="DB55" i="1" s="1"/>
  <c r="BZ56" i="1"/>
  <c r="DB56" i="1" s="1"/>
  <c r="BZ57" i="1"/>
  <c r="DB57" i="1" s="1"/>
  <c r="BZ58" i="1"/>
  <c r="DB58" i="1" s="1"/>
  <c r="BZ59" i="1"/>
  <c r="BZ60" i="1"/>
  <c r="BZ61" i="1"/>
  <c r="DB61" i="1" s="1"/>
  <c r="BZ62" i="1"/>
  <c r="DB62" i="1" s="1"/>
  <c r="BZ63" i="1"/>
  <c r="DB63" i="1" s="1"/>
  <c r="BZ64" i="1"/>
  <c r="DB64" i="1" s="1"/>
  <c r="BZ65" i="1"/>
  <c r="BZ66" i="1"/>
  <c r="DB66" i="1" s="1"/>
  <c r="BZ67" i="1"/>
  <c r="DB67" i="1" s="1"/>
  <c r="BU8" i="1"/>
  <c r="CW8" i="1" s="1"/>
  <c r="BU9" i="1"/>
  <c r="CW9" i="1" s="1"/>
  <c r="BU10" i="1"/>
  <c r="CW10" i="1" s="1"/>
  <c r="BU11" i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BU18" i="1"/>
  <c r="CW18" i="1" s="1"/>
  <c r="BU19" i="1"/>
  <c r="CW19" i="1" s="1"/>
  <c r="BU20" i="1"/>
  <c r="CW20" i="1" s="1"/>
  <c r="BU21" i="1"/>
  <c r="CW21" i="1" s="1"/>
  <c r="BU22" i="1"/>
  <c r="CW22" i="1" s="1"/>
  <c r="BU23" i="1"/>
  <c r="BU24" i="1"/>
  <c r="CW24" i="1" s="1"/>
  <c r="BU25" i="1"/>
  <c r="CW25" i="1" s="1"/>
  <c r="BU26" i="1"/>
  <c r="CW26" i="1" s="1"/>
  <c r="BU27" i="1"/>
  <c r="CW27" i="1" s="1"/>
  <c r="BU28" i="1"/>
  <c r="CW28" i="1" s="1"/>
  <c r="BU29" i="1"/>
  <c r="BU30" i="1"/>
  <c r="BU31" i="1"/>
  <c r="CW31" i="1" s="1"/>
  <c r="BU32" i="1"/>
  <c r="CW32" i="1" s="1"/>
  <c r="BU33" i="1"/>
  <c r="CW33" i="1" s="1"/>
  <c r="BU34" i="1"/>
  <c r="CW34" i="1" s="1"/>
  <c r="BU35" i="1"/>
  <c r="BU36" i="1"/>
  <c r="BU37" i="1"/>
  <c r="CW37" i="1" s="1"/>
  <c r="BU38" i="1"/>
  <c r="CW38" i="1" s="1"/>
  <c r="BU39" i="1"/>
  <c r="CW39" i="1" s="1"/>
  <c r="BU40" i="1"/>
  <c r="CW40" i="1" s="1"/>
  <c r="BU41" i="1"/>
  <c r="BU42" i="1"/>
  <c r="CW42" i="1" s="1"/>
  <c r="BU43" i="1"/>
  <c r="CW43" i="1" s="1"/>
  <c r="BU44" i="1"/>
  <c r="CW44" i="1" s="1"/>
  <c r="BU45" i="1"/>
  <c r="CW45" i="1" s="1"/>
  <c r="BU46" i="1"/>
  <c r="CW46" i="1" s="1"/>
  <c r="BU47" i="1"/>
  <c r="BU48" i="1"/>
  <c r="CW48" i="1" s="1"/>
  <c r="BU49" i="1"/>
  <c r="CW49" i="1" s="1"/>
  <c r="BU50" i="1"/>
  <c r="CW50" i="1" s="1"/>
  <c r="BU51" i="1"/>
  <c r="CW51" i="1" s="1"/>
  <c r="BU52" i="1"/>
  <c r="CW52" i="1" s="1"/>
  <c r="BU53" i="1"/>
  <c r="BU54" i="1"/>
  <c r="CW54" i="1" s="1"/>
  <c r="BU55" i="1"/>
  <c r="CW55" i="1" s="1"/>
  <c r="BU56" i="1"/>
  <c r="CW56" i="1" s="1"/>
  <c r="BU57" i="1"/>
  <c r="CW57" i="1" s="1"/>
  <c r="BU58" i="1"/>
  <c r="CW58" i="1" s="1"/>
  <c r="BU59" i="1"/>
  <c r="BU60" i="1"/>
  <c r="CW60" i="1" s="1"/>
  <c r="BU61" i="1"/>
  <c r="CW61" i="1" s="1"/>
  <c r="BU62" i="1"/>
  <c r="CW62" i="1" s="1"/>
  <c r="BU63" i="1"/>
  <c r="CW63" i="1" s="1"/>
  <c r="BU64" i="1"/>
  <c r="CW64" i="1" s="1"/>
  <c r="BU65" i="1"/>
  <c r="BU66" i="1"/>
  <c r="BU67" i="1"/>
  <c r="CW67" i="1" s="1"/>
  <c r="BP8" i="1"/>
  <c r="CR8" i="1" s="1"/>
  <c r="BP9" i="1"/>
  <c r="CR9" i="1" s="1"/>
  <c r="BP10" i="1"/>
  <c r="CR10" i="1" s="1"/>
  <c r="BP11" i="1"/>
  <c r="BP12" i="1"/>
  <c r="BP13" i="1"/>
  <c r="CR13" i="1" s="1"/>
  <c r="BP14" i="1"/>
  <c r="CR14" i="1" s="1"/>
  <c r="BP15" i="1"/>
  <c r="CR15" i="1" s="1"/>
  <c r="BP16" i="1"/>
  <c r="CR16" i="1" s="1"/>
  <c r="BP17" i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BP30" i="1"/>
  <c r="CR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BP37" i="1"/>
  <c r="CR37" i="1" s="1"/>
  <c r="BP38" i="1"/>
  <c r="CR38" i="1" s="1"/>
  <c r="BP39" i="1"/>
  <c r="CR39" i="1" s="1"/>
  <c r="BP40" i="1"/>
  <c r="CR40" i="1" s="1"/>
  <c r="BP41" i="1"/>
  <c r="BP42" i="1"/>
  <c r="CR42" i="1" s="1"/>
  <c r="BP43" i="1"/>
  <c r="CR43" i="1" s="1"/>
  <c r="BP44" i="1"/>
  <c r="CR44" i="1" s="1"/>
  <c r="BP45" i="1"/>
  <c r="CR45" i="1" s="1"/>
  <c r="BP46" i="1"/>
  <c r="CR46" i="1" s="1"/>
  <c r="BP47" i="1"/>
  <c r="CR47" i="1" s="1"/>
  <c r="BP48" i="1"/>
  <c r="CR48" i="1" s="1"/>
  <c r="BP49" i="1"/>
  <c r="CR49" i="1" s="1"/>
  <c r="BP50" i="1"/>
  <c r="CR50" i="1" s="1"/>
  <c r="BP51" i="1"/>
  <c r="CR51" i="1" s="1"/>
  <c r="BP52" i="1"/>
  <c r="CR52" i="1" s="1"/>
  <c r="BP53" i="1"/>
  <c r="CR53" i="1" s="1"/>
  <c r="BP54" i="1"/>
  <c r="BP55" i="1"/>
  <c r="CR55" i="1" s="1"/>
  <c r="BP56" i="1"/>
  <c r="CR56" i="1" s="1"/>
  <c r="BP57" i="1"/>
  <c r="CR57" i="1" s="1"/>
  <c r="BP58" i="1"/>
  <c r="CR58" i="1" s="1"/>
  <c r="BP59" i="1"/>
  <c r="BP60" i="1"/>
  <c r="CR60" i="1" s="1"/>
  <c r="BP61" i="1"/>
  <c r="CR61" i="1" s="1"/>
  <c r="BP62" i="1"/>
  <c r="CR62" i="1" s="1"/>
  <c r="BP63" i="1"/>
  <c r="CR63" i="1" s="1"/>
  <c r="BP64" i="1"/>
  <c r="CR64" i="1" s="1"/>
  <c r="BP65" i="1"/>
  <c r="CR65" i="1" s="1"/>
  <c r="BP66" i="1"/>
  <c r="CR66" i="1" s="1"/>
  <c r="BP67" i="1"/>
  <c r="CR67" i="1" s="1"/>
  <c r="BO8" i="1"/>
  <c r="CQ8" i="1" s="1"/>
  <c r="BO9" i="1"/>
  <c r="CQ9" i="1" s="1"/>
  <c r="BO10" i="1"/>
  <c r="CQ10" i="1" s="1"/>
  <c r="BO11" i="1"/>
  <c r="CQ11" i="1" s="1"/>
  <c r="BO12" i="1"/>
  <c r="BO13" i="1"/>
  <c r="CQ13" i="1" s="1"/>
  <c r="BO14" i="1"/>
  <c r="CQ14" i="1" s="1"/>
  <c r="BO15" i="1"/>
  <c r="CQ15" i="1" s="1"/>
  <c r="BO16" i="1"/>
  <c r="CQ16" i="1" s="1"/>
  <c r="BO17" i="1"/>
  <c r="BO18" i="1"/>
  <c r="CQ18" i="1" s="1"/>
  <c r="BO19" i="1"/>
  <c r="CQ19" i="1" s="1"/>
  <c r="BO20" i="1"/>
  <c r="CQ20" i="1" s="1"/>
  <c r="BO21" i="1"/>
  <c r="CQ21" i="1" s="1"/>
  <c r="BO22" i="1"/>
  <c r="CQ22" i="1" s="1"/>
  <c r="BO23" i="1"/>
  <c r="CQ23" i="1" s="1"/>
  <c r="BO24" i="1"/>
  <c r="CQ24" i="1" s="1"/>
  <c r="BO25" i="1"/>
  <c r="CQ25" i="1" s="1"/>
  <c r="BO26" i="1"/>
  <c r="CQ26" i="1" s="1"/>
  <c r="BO27" i="1"/>
  <c r="CQ27" i="1" s="1"/>
  <c r="BO28" i="1"/>
  <c r="CQ28" i="1" s="1"/>
  <c r="BO29" i="1"/>
  <c r="CQ29" i="1" s="1"/>
  <c r="BO30" i="1"/>
  <c r="BO31" i="1"/>
  <c r="CQ31" i="1" s="1"/>
  <c r="BO32" i="1"/>
  <c r="CQ32" i="1" s="1"/>
  <c r="BO33" i="1"/>
  <c r="CQ33" i="1" s="1"/>
  <c r="BO34" i="1"/>
  <c r="CQ34" i="1" s="1"/>
  <c r="BO35" i="1"/>
  <c r="BO36" i="1"/>
  <c r="CQ36" i="1" s="1"/>
  <c r="BO37" i="1"/>
  <c r="CQ37" i="1" s="1"/>
  <c r="BO38" i="1"/>
  <c r="CQ38" i="1" s="1"/>
  <c r="BO39" i="1"/>
  <c r="CQ39" i="1" s="1"/>
  <c r="BO40" i="1"/>
  <c r="CQ40" i="1" s="1"/>
  <c r="BO41" i="1"/>
  <c r="CQ41" i="1" s="1"/>
  <c r="BO42" i="1"/>
  <c r="CQ42" i="1" s="1"/>
  <c r="BO43" i="1"/>
  <c r="CQ43" i="1" s="1"/>
  <c r="BO44" i="1"/>
  <c r="CQ44" i="1" s="1"/>
  <c r="BO45" i="1"/>
  <c r="CQ45" i="1" s="1"/>
  <c r="BO46" i="1"/>
  <c r="CQ46" i="1" s="1"/>
  <c r="BO47" i="1"/>
  <c r="CQ47" i="1" s="1"/>
  <c r="BO48" i="1"/>
  <c r="BO49" i="1"/>
  <c r="CQ49" i="1" s="1"/>
  <c r="BO50" i="1"/>
  <c r="CQ50" i="1" s="1"/>
  <c r="BO51" i="1"/>
  <c r="CQ51" i="1" s="1"/>
  <c r="BO52" i="1"/>
  <c r="CQ52" i="1" s="1"/>
  <c r="BO53" i="1"/>
  <c r="BO54" i="1"/>
  <c r="CQ54" i="1" s="1"/>
  <c r="BO55" i="1"/>
  <c r="CQ55" i="1" s="1"/>
  <c r="BO56" i="1"/>
  <c r="CQ56" i="1" s="1"/>
  <c r="BO57" i="1"/>
  <c r="CQ57" i="1" s="1"/>
  <c r="BO58" i="1"/>
  <c r="CQ58" i="1" s="1"/>
  <c r="BO59" i="1"/>
  <c r="CQ59" i="1" s="1"/>
  <c r="BO60" i="1"/>
  <c r="CQ60" i="1" s="1"/>
  <c r="BO61" i="1"/>
  <c r="CQ61" i="1" s="1"/>
  <c r="BO62" i="1"/>
  <c r="CQ62" i="1" s="1"/>
  <c r="BO63" i="1"/>
  <c r="CQ63" i="1" s="1"/>
  <c r="BO64" i="1"/>
  <c r="CQ64" i="1" s="1"/>
  <c r="BO65" i="1"/>
  <c r="CQ65" i="1" s="1"/>
  <c r="BO66" i="1"/>
  <c r="BO67" i="1"/>
  <c r="CQ67" i="1" s="1"/>
  <c r="BH8" i="1"/>
  <c r="CJ8" i="1" s="1"/>
  <c r="BH9" i="1"/>
  <c r="CJ9" i="1" s="1"/>
  <c r="BH10" i="1"/>
  <c r="CJ10" i="1" s="1"/>
  <c r="BH11" i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BG23" i="1" s="1"/>
  <c r="CI23" i="1" s="1"/>
  <c r="BH24" i="1"/>
  <c r="BH25" i="1"/>
  <c r="CJ25" i="1" s="1"/>
  <c r="BH26" i="1"/>
  <c r="CJ26" i="1" s="1"/>
  <c r="BH27" i="1"/>
  <c r="CJ27" i="1" s="1"/>
  <c r="BH28" i="1"/>
  <c r="CJ28" i="1" s="1"/>
  <c r="BH29" i="1"/>
  <c r="BG29" i="1" s="1"/>
  <c r="CI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BH43" i="1"/>
  <c r="CJ43" i="1" s="1"/>
  <c r="BH44" i="1"/>
  <c r="CJ44" i="1" s="1"/>
  <c r="BH45" i="1"/>
  <c r="CJ45" i="1" s="1"/>
  <c r="BH46" i="1"/>
  <c r="CJ46" i="1" s="1"/>
  <c r="BH47" i="1"/>
  <c r="BH48" i="1"/>
  <c r="CJ48" i="1" s="1"/>
  <c r="BH49" i="1"/>
  <c r="CJ49" i="1" s="1"/>
  <c r="BH50" i="1"/>
  <c r="CJ50" i="1" s="1"/>
  <c r="BH51" i="1"/>
  <c r="CJ51" i="1" s="1"/>
  <c r="BH52" i="1"/>
  <c r="CJ52" i="1" s="1"/>
  <c r="BH53" i="1"/>
  <c r="CJ53" i="1" s="1"/>
  <c r="BH54" i="1"/>
  <c r="CJ54" i="1" s="1"/>
  <c r="BH55" i="1"/>
  <c r="CJ55" i="1" s="1"/>
  <c r="BH56" i="1"/>
  <c r="CJ56" i="1" s="1"/>
  <c r="BH57" i="1"/>
  <c r="CJ57" i="1" s="1"/>
  <c r="BH58" i="1"/>
  <c r="CJ58" i="1" s="1"/>
  <c r="BH59" i="1"/>
  <c r="CJ59" i="1" s="1"/>
  <c r="BH60" i="1"/>
  <c r="BH61" i="1"/>
  <c r="CJ61" i="1" s="1"/>
  <c r="BH62" i="1"/>
  <c r="CJ62" i="1" s="1"/>
  <c r="BH63" i="1"/>
  <c r="CJ63" i="1" s="1"/>
  <c r="BH64" i="1"/>
  <c r="CJ64" i="1" s="1"/>
  <c r="BH65" i="1"/>
  <c r="BH66" i="1"/>
  <c r="CJ66" i="1" s="1"/>
  <c r="BH67" i="1"/>
  <c r="CJ67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BG19" i="1"/>
  <c r="CI19" i="1" s="1"/>
  <c r="BG20" i="1"/>
  <c r="CI20" i="1" s="1"/>
  <c r="BG21" i="1"/>
  <c r="CI21" i="1" s="1"/>
  <c r="BG22" i="1"/>
  <c r="CI22" i="1" s="1"/>
  <c r="BG24" i="1"/>
  <c r="CH24" i="1" s="1"/>
  <c r="BG25" i="1"/>
  <c r="CI25" i="1" s="1"/>
  <c r="BG26" i="1"/>
  <c r="CI26" i="1" s="1"/>
  <c r="BG27" i="1"/>
  <c r="CI27" i="1" s="1"/>
  <c r="BG28" i="1"/>
  <c r="CI28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BG37" i="1"/>
  <c r="CI37" i="1" s="1"/>
  <c r="BG38" i="1"/>
  <c r="CI38" i="1" s="1"/>
  <c r="BG39" i="1"/>
  <c r="CI39" i="1" s="1"/>
  <c r="BG40" i="1"/>
  <c r="CI40" i="1" s="1"/>
  <c r="BG41" i="1"/>
  <c r="BG42" i="1"/>
  <c r="CI42" i="1" s="1"/>
  <c r="BG43" i="1"/>
  <c r="CI43" i="1" s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CI49" i="1" s="1"/>
  <c r="BG50" i="1"/>
  <c r="CI50" i="1" s="1"/>
  <c r="BG51" i="1"/>
  <c r="CI51" i="1" s="1"/>
  <c r="BG52" i="1"/>
  <c r="CI52" i="1" s="1"/>
  <c r="BG53" i="1"/>
  <c r="CI53" i="1" s="1"/>
  <c r="BG54" i="1"/>
  <c r="BG55" i="1"/>
  <c r="CI55" i="1" s="1"/>
  <c r="BG56" i="1"/>
  <c r="CI56" i="1" s="1"/>
  <c r="BG57" i="1"/>
  <c r="CI57" i="1" s="1"/>
  <c r="BG58" i="1"/>
  <c r="CI58" i="1" s="1"/>
  <c r="BG59" i="1"/>
  <c r="BG60" i="1"/>
  <c r="CI60" i="1" s="1"/>
  <c r="BG61" i="1"/>
  <c r="CI61" i="1" s="1"/>
  <c r="BG62" i="1"/>
  <c r="CI62" i="1" s="1"/>
  <c r="BG63" i="1"/>
  <c r="CI63" i="1" s="1"/>
  <c r="BG64" i="1"/>
  <c r="CI64" i="1" s="1"/>
  <c r="BG65" i="1"/>
  <c r="CI65" i="1" s="1"/>
  <c r="BG66" i="1"/>
  <c r="CI66" i="1" s="1"/>
  <c r="BG67" i="1"/>
  <c r="CI67" i="1" s="1"/>
  <c r="BF11" i="1"/>
  <c r="BF29" i="1"/>
  <c r="BF47" i="1"/>
  <c r="BF65" i="1"/>
  <c r="AX8" i="1"/>
  <c r="AX9" i="1"/>
  <c r="AX10" i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X23" i="1"/>
  <c r="AX24" i="1"/>
  <c r="DB24" i="1" s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DB54" i="1" s="1"/>
  <c r="AX55" i="1"/>
  <c r="AX56" i="1"/>
  <c r="AX57" i="1"/>
  <c r="AX58" i="1"/>
  <c r="AX59" i="1"/>
  <c r="AX60" i="1"/>
  <c r="DB60" i="1" s="1"/>
  <c r="AX61" i="1"/>
  <c r="AX62" i="1"/>
  <c r="AX63" i="1"/>
  <c r="AX64" i="1"/>
  <c r="AX65" i="1"/>
  <c r="AX66" i="1"/>
  <c r="AX6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CW30" i="1" s="1"/>
  <c r="AS31" i="1"/>
  <c r="AS32" i="1"/>
  <c r="AS33" i="1"/>
  <c r="AS34" i="1"/>
  <c r="AS35" i="1"/>
  <c r="AS36" i="1"/>
  <c r="CW36" i="1" s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CW66" i="1" s="1"/>
  <c r="AS67" i="1"/>
  <c r="AN8" i="1"/>
  <c r="AN9" i="1"/>
  <c r="AN10" i="1"/>
  <c r="AN11" i="1"/>
  <c r="AN12" i="1"/>
  <c r="CR12" i="1" s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CR36" i="1" s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CR54" i="1" s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M8" i="1"/>
  <c r="BF8" i="1" s="1"/>
  <c r="AM9" i="1"/>
  <c r="BF9" i="1" s="1"/>
  <c r="AM10" i="1"/>
  <c r="BF10" i="1" s="1"/>
  <c r="AM11" i="1"/>
  <c r="AM12" i="1"/>
  <c r="CQ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AM48" i="1"/>
  <c r="CQ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M62" i="1"/>
  <c r="BF62" i="1" s="1"/>
  <c r="AM63" i="1"/>
  <c r="BF63" i="1" s="1"/>
  <c r="AM64" i="1"/>
  <c r="BF64" i="1" s="1"/>
  <c r="AM65" i="1"/>
  <c r="AM66" i="1"/>
  <c r="CQ66" i="1" s="1"/>
  <c r="AM67" i="1"/>
  <c r="BF6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CJ24" i="1" s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CJ42" i="1" s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CJ60" i="1" s="1"/>
  <c r="AF61" i="1"/>
  <c r="AF62" i="1"/>
  <c r="AF63" i="1"/>
  <c r="AF64" i="1"/>
  <c r="AF65" i="1"/>
  <c r="AF66" i="1"/>
  <c r="AF67" i="1"/>
  <c r="AE8" i="1"/>
  <c r="AE9" i="1"/>
  <c r="AE10" i="1"/>
  <c r="AE11" i="1"/>
  <c r="AE12" i="1"/>
  <c r="AE13" i="1"/>
  <c r="AE14" i="1"/>
  <c r="AE15" i="1"/>
  <c r="AE16" i="1"/>
  <c r="AE17" i="1"/>
  <c r="AE18" i="1"/>
  <c r="CI18" i="1" s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CI36" i="1" s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CI54" i="1" s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W17" i="1"/>
  <c r="W18" i="1"/>
  <c r="W23" i="1"/>
  <c r="W35" i="1"/>
  <c r="W36" i="1"/>
  <c r="W41" i="1"/>
  <c r="W53" i="1"/>
  <c r="W54" i="1"/>
  <c r="W59" i="1"/>
  <c r="V11" i="1"/>
  <c r="V12" i="1"/>
  <c r="V17" i="1"/>
  <c r="V29" i="1"/>
  <c r="V30" i="1"/>
  <c r="V35" i="1"/>
  <c r="V47" i="1"/>
  <c r="V48" i="1"/>
  <c r="V53" i="1"/>
  <c r="V65" i="1"/>
  <c r="V6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E18" i="1"/>
  <c r="E19" i="1"/>
  <c r="W19" i="1" s="1"/>
  <c r="E20" i="1"/>
  <c r="W20" i="1" s="1"/>
  <c r="E21" i="1"/>
  <c r="W21" i="1" s="1"/>
  <c r="E22" i="1"/>
  <c r="W22" i="1" s="1"/>
  <c r="E23" i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E36" i="1"/>
  <c r="E37" i="1"/>
  <c r="W37" i="1" s="1"/>
  <c r="E38" i="1"/>
  <c r="W38" i="1" s="1"/>
  <c r="E39" i="1"/>
  <c r="W39" i="1" s="1"/>
  <c r="E40" i="1"/>
  <c r="W40" i="1" s="1"/>
  <c r="E41" i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E54" i="1"/>
  <c r="E55" i="1"/>
  <c r="W55" i="1" s="1"/>
  <c r="E56" i="1"/>
  <c r="W56" i="1" s="1"/>
  <c r="E57" i="1"/>
  <c r="W57" i="1" s="1"/>
  <c r="E58" i="1"/>
  <c r="W58" i="1" s="1"/>
  <c r="E59" i="1"/>
  <c r="E60" i="1"/>
  <c r="W60" i="1" s="1"/>
  <c r="E61" i="1"/>
  <c r="W61" i="1" s="1"/>
  <c r="E62" i="1"/>
  <c r="W62" i="1" s="1"/>
  <c r="E63" i="1"/>
  <c r="W63" i="1" s="1"/>
  <c r="E64" i="1"/>
  <c r="W64" i="1" s="1"/>
  <c r="E65" i="1"/>
  <c r="W65" i="1" s="1"/>
  <c r="E66" i="1"/>
  <c r="W66" i="1" s="1"/>
  <c r="E67" i="1"/>
  <c r="W67" i="1" s="1"/>
  <c r="D8" i="1"/>
  <c r="V8" i="1" s="1"/>
  <c r="D9" i="1"/>
  <c r="V9" i="1" s="1"/>
  <c r="D10" i="1"/>
  <c r="V10" i="1" s="1"/>
  <c r="D11" i="1"/>
  <c r="D12" i="1"/>
  <c r="D13" i="1"/>
  <c r="V13" i="1" s="1"/>
  <c r="D14" i="1"/>
  <c r="V14" i="1" s="1"/>
  <c r="D15" i="1"/>
  <c r="V15" i="1" s="1"/>
  <c r="D16" i="1"/>
  <c r="V16" i="1" s="1"/>
  <c r="D17" i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D30" i="1"/>
  <c r="D31" i="1"/>
  <c r="V31" i="1" s="1"/>
  <c r="D32" i="1"/>
  <c r="V32" i="1" s="1"/>
  <c r="D33" i="1"/>
  <c r="V33" i="1" s="1"/>
  <c r="D34" i="1"/>
  <c r="V34" i="1" s="1"/>
  <c r="D35" i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D48" i="1"/>
  <c r="D49" i="1"/>
  <c r="V49" i="1" s="1"/>
  <c r="D50" i="1"/>
  <c r="V50" i="1" s="1"/>
  <c r="D51" i="1"/>
  <c r="V51" i="1" s="1"/>
  <c r="D52" i="1"/>
  <c r="V52" i="1" s="1"/>
  <c r="D53" i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D62" i="1"/>
  <c r="V62" i="1" s="1"/>
  <c r="D63" i="1"/>
  <c r="V63" i="1" s="1"/>
  <c r="D64" i="1"/>
  <c r="V64" i="1" s="1"/>
  <c r="D65" i="1"/>
  <c r="D66" i="1"/>
  <c r="D67" i="1"/>
  <c r="V67" i="1" s="1"/>
  <c r="DJ24" i="1" l="1"/>
  <c r="DJ30" i="1"/>
  <c r="DJ66" i="1"/>
  <c r="DJ17" i="1"/>
  <c r="DJ48" i="1"/>
  <c r="CQ30" i="1"/>
  <c r="BF66" i="1"/>
  <c r="BF48" i="1"/>
  <c r="BF12" i="1"/>
  <c r="CH54" i="1"/>
  <c r="DJ54" i="1" s="1"/>
  <c r="CH36" i="1"/>
  <c r="DJ36" i="1" s="1"/>
  <c r="CH18" i="1"/>
  <c r="DJ18" i="1" s="1"/>
  <c r="CI24" i="1"/>
  <c r="CH19" i="2"/>
  <c r="DJ19" i="2" s="1"/>
  <c r="CQ19" i="2"/>
  <c r="CJ27" i="2"/>
  <c r="BG27" i="2"/>
  <c r="CI27" i="2" s="1"/>
  <c r="CJ21" i="2"/>
  <c r="BG21" i="2"/>
  <c r="CI21" i="2" s="1"/>
  <c r="CJ9" i="2"/>
  <c r="BG9" i="2"/>
  <c r="CI9" i="2" s="1"/>
  <c r="BG50" i="4"/>
  <c r="BH50" i="4"/>
  <c r="BG26" i="4"/>
  <c r="BH26" i="4"/>
  <c r="M32" i="2"/>
  <c r="V32" i="2" s="1"/>
  <c r="W32" i="2"/>
  <c r="W26" i="2"/>
  <c r="M26" i="2"/>
  <c r="W14" i="2"/>
  <c r="M14" i="2"/>
  <c r="W8" i="2"/>
  <c r="M8" i="2"/>
  <c r="BF29" i="2"/>
  <c r="CR23" i="2"/>
  <c r="AM23" i="2"/>
  <c r="BF23" i="2" s="1"/>
  <c r="AM17" i="2"/>
  <c r="BF17" i="2" s="1"/>
  <c r="DJ17" i="2" s="1"/>
  <c r="CR17" i="2"/>
  <c r="CR11" i="2"/>
  <c r="AM11" i="2"/>
  <c r="BF11" i="2" s="1"/>
  <c r="BF25" i="2"/>
  <c r="DB33" i="2"/>
  <c r="AM33" i="2"/>
  <c r="BF33" i="2" s="1"/>
  <c r="DB15" i="2"/>
  <c r="DJ35" i="1"/>
  <c r="DJ12" i="1"/>
  <c r="CH65" i="1"/>
  <c r="DJ65" i="1" s="1"/>
  <c r="CH47" i="1"/>
  <c r="DJ47" i="1" s="1"/>
  <c r="CH29" i="1"/>
  <c r="DJ29" i="1" s="1"/>
  <c r="CH11" i="1"/>
  <c r="DJ11" i="1" s="1"/>
  <c r="CJ23" i="1"/>
  <c r="V29" i="2"/>
  <c r="BF16" i="2"/>
  <c r="CI17" i="2"/>
  <c r="CH27" i="2"/>
  <c r="DJ27" i="2" s="1"/>
  <c r="CQ27" i="2"/>
  <c r="CH9" i="2"/>
  <c r="DJ9" i="2" s="1"/>
  <c r="CQ9" i="2"/>
  <c r="CJ15" i="2"/>
  <c r="CR29" i="2"/>
  <c r="CR29" i="1"/>
  <c r="CR23" i="1"/>
  <c r="CR17" i="1"/>
  <c r="CR11" i="1"/>
  <c r="CW65" i="1"/>
  <c r="CW59" i="1"/>
  <c r="CW53" i="1"/>
  <c r="CW47" i="1"/>
  <c r="CW41" i="1"/>
  <c r="CW35" i="1"/>
  <c r="CW29" i="1"/>
  <c r="CW23" i="1"/>
  <c r="CW17" i="1"/>
  <c r="CW11" i="1"/>
  <c r="DB65" i="1"/>
  <c r="DB59" i="1"/>
  <c r="DB53" i="1"/>
  <c r="DB47" i="1"/>
  <c r="DB41" i="1"/>
  <c r="DB35" i="1"/>
  <c r="DB29" i="1"/>
  <c r="DB23" i="1"/>
  <c r="DB17" i="1"/>
  <c r="DB11" i="1"/>
  <c r="CH60" i="1"/>
  <c r="DJ60" i="1" s="1"/>
  <c r="CH42" i="1"/>
  <c r="DJ42" i="1" s="1"/>
  <c r="M20" i="2"/>
  <c r="V20" i="2" s="1"/>
  <c r="CI25" i="2"/>
  <c r="DJ53" i="1"/>
  <c r="CH59" i="1"/>
  <c r="DJ59" i="1" s="1"/>
  <c r="CH41" i="1"/>
  <c r="DJ41" i="1" s="1"/>
  <c r="CH23" i="1"/>
  <c r="DJ23" i="1" s="1"/>
  <c r="CJ33" i="2"/>
  <c r="BF8" i="2"/>
  <c r="BG32" i="2"/>
  <c r="CI32" i="2" s="1"/>
  <c r="CJ32" i="2"/>
  <c r="CH25" i="2"/>
  <c r="DJ25" i="2" s="1"/>
  <c r="CQ25" i="2"/>
  <c r="CH67" i="1"/>
  <c r="DJ67" i="1" s="1"/>
  <c r="CH61" i="1"/>
  <c r="DJ61" i="1" s="1"/>
  <c r="CH55" i="1"/>
  <c r="DJ55" i="1" s="1"/>
  <c r="CH49" i="1"/>
  <c r="DJ49" i="1" s="1"/>
  <c r="CH43" i="1"/>
  <c r="DJ43" i="1" s="1"/>
  <c r="CH37" i="1"/>
  <c r="DJ37" i="1" s="1"/>
  <c r="CH31" i="1"/>
  <c r="DJ31" i="1" s="1"/>
  <c r="CH25" i="1"/>
  <c r="DJ25" i="1" s="1"/>
  <c r="CH19" i="1"/>
  <c r="DJ19" i="1" s="1"/>
  <c r="CH13" i="1"/>
  <c r="DJ13" i="1" s="1"/>
  <c r="D28" i="2"/>
  <c r="V28" i="2" s="1"/>
  <c r="V14" i="2"/>
  <c r="W25" i="2"/>
  <c r="AM30" i="2"/>
  <c r="AM24" i="2"/>
  <c r="AM18" i="2"/>
  <c r="AM12" i="2"/>
  <c r="BF12" i="2" s="1"/>
  <c r="CI28" i="2"/>
  <c r="CI22" i="2"/>
  <c r="CI16" i="2"/>
  <c r="CI10" i="2"/>
  <c r="BO28" i="2"/>
  <c r="BO10" i="2"/>
  <c r="CW31" i="2"/>
  <c r="CW25" i="2"/>
  <c r="CW19" i="2"/>
  <c r="CW13" i="2"/>
  <c r="DB27" i="2"/>
  <c r="DB21" i="2"/>
  <c r="DB9" i="2"/>
  <c r="BP74" i="4"/>
  <c r="AE74" i="4"/>
  <c r="BP51" i="4"/>
  <c r="AE51" i="4"/>
  <c r="CI51" i="4" s="1"/>
  <c r="BF26" i="2"/>
  <c r="BG14" i="2"/>
  <c r="CI14" i="2" s="1"/>
  <c r="CJ14" i="2"/>
  <c r="CH64" i="1"/>
  <c r="DJ64" i="1" s="1"/>
  <c r="CH58" i="1"/>
  <c r="DJ58" i="1" s="1"/>
  <c r="CH52" i="1"/>
  <c r="DJ52" i="1" s="1"/>
  <c r="CH46" i="1"/>
  <c r="DJ46" i="1" s="1"/>
  <c r="CH40" i="1"/>
  <c r="DJ40" i="1" s="1"/>
  <c r="CH34" i="1"/>
  <c r="DJ34" i="1" s="1"/>
  <c r="CH28" i="1"/>
  <c r="DJ28" i="1" s="1"/>
  <c r="CH22" i="1"/>
  <c r="DJ22" i="1" s="1"/>
  <c r="CH16" i="1"/>
  <c r="DJ16" i="1" s="1"/>
  <c r="CH10" i="1"/>
  <c r="DJ10" i="1" s="1"/>
  <c r="W12" i="2"/>
  <c r="CI23" i="2"/>
  <c r="CJ31" i="2"/>
  <c r="CJ25" i="2"/>
  <c r="CJ19" i="2"/>
  <c r="CJ13" i="2"/>
  <c r="BO33" i="2"/>
  <c r="BO23" i="2"/>
  <c r="BO15" i="2"/>
  <c r="BG20" i="2"/>
  <c r="CI20" i="2" s="1"/>
  <c r="CJ20" i="2"/>
  <c r="CH16" i="2"/>
  <c r="CQ16" i="2"/>
  <c r="CH63" i="1"/>
  <c r="DJ63" i="1" s="1"/>
  <c r="CH57" i="1"/>
  <c r="DJ57" i="1" s="1"/>
  <c r="CH51" i="1"/>
  <c r="DJ51" i="1" s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CJ30" i="2"/>
  <c r="AE30" i="2"/>
  <c r="CJ24" i="2"/>
  <c r="AE24" i="2"/>
  <c r="CJ18" i="2"/>
  <c r="AE18" i="2"/>
  <c r="CI18" i="2" s="1"/>
  <c r="CJ12" i="2"/>
  <c r="AE12" i="2"/>
  <c r="CI30" i="2"/>
  <c r="CI12" i="2"/>
  <c r="BO31" i="2"/>
  <c r="CH22" i="2"/>
  <c r="DJ22" i="2" s="1"/>
  <c r="CQ22" i="2"/>
  <c r="CH13" i="2"/>
  <c r="DJ13" i="2" s="1"/>
  <c r="CQ13" i="2"/>
  <c r="CR31" i="2"/>
  <c r="CR25" i="2"/>
  <c r="CR19" i="2"/>
  <c r="CR13" i="2"/>
  <c r="CW15" i="2"/>
  <c r="CW9" i="2"/>
  <c r="DB29" i="2"/>
  <c r="DB23" i="2"/>
  <c r="DB17" i="2"/>
  <c r="DB11" i="2"/>
  <c r="V26" i="2"/>
  <c r="CI24" i="2"/>
  <c r="BG26" i="2"/>
  <c r="CI26" i="2" s="1"/>
  <c r="CJ26" i="2"/>
  <c r="BG8" i="2"/>
  <c r="CI8" i="2" s="1"/>
  <c r="CJ8" i="2"/>
  <c r="CH62" i="1"/>
  <c r="DJ62" i="1" s="1"/>
  <c r="CH56" i="1"/>
  <c r="DJ56" i="1" s="1"/>
  <c r="CH50" i="1"/>
  <c r="DJ50" i="1" s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V8" i="2"/>
  <c r="W18" i="2"/>
  <c r="CI29" i="2"/>
  <c r="CI11" i="2"/>
  <c r="CJ29" i="2"/>
  <c r="CJ23" i="2"/>
  <c r="CJ17" i="2"/>
  <c r="CJ11" i="2"/>
  <c r="BO29" i="2"/>
  <c r="BO21" i="2"/>
  <c r="BO11" i="2"/>
  <c r="BO30" i="2"/>
  <c r="CR30" i="2"/>
  <c r="BO24" i="2"/>
  <c r="CR24" i="2"/>
  <c r="BO18" i="2"/>
  <c r="CR18" i="2"/>
  <c r="BO12" i="2"/>
  <c r="CR12" i="2"/>
  <c r="W84" i="3"/>
  <c r="D84" i="3"/>
  <c r="V84" i="3" s="1"/>
  <c r="W78" i="3"/>
  <c r="D78" i="3"/>
  <c r="V78" i="3" s="1"/>
  <c r="W72" i="3"/>
  <c r="D72" i="3"/>
  <c r="V72" i="3" s="1"/>
  <c r="W66" i="3"/>
  <c r="D66" i="3"/>
  <c r="V66" i="3" s="1"/>
  <c r="W48" i="3"/>
  <c r="D48" i="3"/>
  <c r="V48" i="3" s="1"/>
  <c r="W42" i="3"/>
  <c r="D42" i="3"/>
  <c r="V42" i="3" s="1"/>
  <c r="W36" i="3"/>
  <c r="D36" i="3"/>
  <c r="V36" i="3" s="1"/>
  <c r="W30" i="3"/>
  <c r="D30" i="3"/>
  <c r="V30" i="3" s="1"/>
  <c r="W12" i="3"/>
  <c r="D12" i="3"/>
  <c r="V12" i="3" s="1"/>
  <c r="W75" i="3"/>
  <c r="W53" i="3"/>
  <c r="W10" i="3"/>
  <c r="AE88" i="4"/>
  <c r="CI88" i="4" s="1"/>
  <c r="AN55" i="4"/>
  <c r="BG55" i="4" s="1"/>
  <c r="BQ55" i="4"/>
  <c r="BG45" i="4"/>
  <c r="CI45" i="4" s="1"/>
  <c r="BG15" i="4"/>
  <c r="BO32" i="2"/>
  <c r="BO26" i="2"/>
  <c r="BO20" i="2"/>
  <c r="BO14" i="2"/>
  <c r="BO8" i="2"/>
  <c r="DB32" i="2"/>
  <c r="DB26" i="2"/>
  <c r="DB20" i="2"/>
  <c r="DB14" i="2"/>
  <c r="DB8" i="2"/>
  <c r="V89" i="3"/>
  <c r="V80" i="3"/>
  <c r="V71" i="3"/>
  <c r="V62" i="3"/>
  <c r="V53" i="3"/>
  <c r="V44" i="3"/>
  <c r="V26" i="3"/>
  <c r="V8" i="3"/>
  <c r="W88" i="3"/>
  <c r="W70" i="3"/>
  <c r="W64" i="3"/>
  <c r="W58" i="3"/>
  <c r="W52" i="3"/>
  <c r="W34" i="3"/>
  <c r="W28" i="3"/>
  <c r="W22" i="3"/>
  <c r="W16" i="3"/>
  <c r="W89" i="3"/>
  <c r="W46" i="3"/>
  <c r="W24" i="3"/>
  <c r="AE58" i="4"/>
  <c r="BP69" i="4"/>
  <c r="D79" i="3"/>
  <c r="V79" i="3" s="1"/>
  <c r="D61" i="3"/>
  <c r="V61" i="3" s="1"/>
  <c r="D43" i="3"/>
  <c r="V43" i="3" s="1"/>
  <c r="W93" i="3"/>
  <c r="D93" i="3"/>
  <c r="V93" i="3" s="1"/>
  <c r="W87" i="3"/>
  <c r="D87" i="3"/>
  <c r="V87" i="3" s="1"/>
  <c r="W81" i="3"/>
  <c r="D81" i="3"/>
  <c r="V81" i="3" s="1"/>
  <c r="V69" i="3"/>
  <c r="D63" i="3"/>
  <c r="V63" i="3" s="1"/>
  <c r="W63" i="3"/>
  <c r="W57" i="3"/>
  <c r="D57" i="3"/>
  <c r="V57" i="3" s="1"/>
  <c r="W51" i="3"/>
  <c r="D51" i="3"/>
  <c r="V51" i="3" s="1"/>
  <c r="W45" i="3"/>
  <c r="D45" i="3"/>
  <c r="V45" i="3" s="1"/>
  <c r="V33" i="3"/>
  <c r="D27" i="3"/>
  <c r="V27" i="3" s="1"/>
  <c r="W27" i="3"/>
  <c r="W21" i="3"/>
  <c r="D21" i="3"/>
  <c r="V21" i="3" s="1"/>
  <c r="W15" i="3"/>
  <c r="D15" i="3"/>
  <c r="V15" i="3" s="1"/>
  <c r="W83" i="3"/>
  <c r="W40" i="3"/>
  <c r="W18" i="3"/>
  <c r="CI81" i="4"/>
  <c r="V86" i="3"/>
  <c r="V77" i="3"/>
  <c r="V68" i="3"/>
  <c r="V59" i="3"/>
  <c r="V50" i="3"/>
  <c r="V41" i="3"/>
  <c r="V32" i="3"/>
  <c r="V23" i="3"/>
  <c r="V14" i="3"/>
  <c r="W82" i="3"/>
  <c r="W60" i="3"/>
  <c r="W39" i="3"/>
  <c r="W17" i="3"/>
  <c r="BH82" i="4"/>
  <c r="BH64" i="4"/>
  <c r="BH28" i="4"/>
  <c r="BH10" i="4"/>
  <c r="BI90" i="4"/>
  <c r="D90" i="4"/>
  <c r="BI84" i="4"/>
  <c r="D84" i="4"/>
  <c r="D78" i="4"/>
  <c r="BI78" i="4"/>
  <c r="BI72" i="4"/>
  <c r="D72" i="4"/>
  <c r="BI66" i="4"/>
  <c r="D66" i="4"/>
  <c r="BI60" i="4"/>
  <c r="D60" i="4"/>
  <c r="BI54" i="4"/>
  <c r="D54" i="4"/>
  <c r="BI48" i="4"/>
  <c r="D48" i="4"/>
  <c r="BH42" i="4"/>
  <c r="BI36" i="4"/>
  <c r="D36" i="4"/>
  <c r="BI30" i="4"/>
  <c r="D30" i="4"/>
  <c r="BI24" i="4"/>
  <c r="D24" i="4"/>
  <c r="BI18" i="4"/>
  <c r="D18" i="4"/>
  <c r="BI12" i="4"/>
  <c r="D12" i="4"/>
  <c r="BP87" i="4"/>
  <c r="BH46" i="4"/>
  <c r="W71" i="3"/>
  <c r="M71" i="3"/>
  <c r="M65" i="3"/>
  <c r="V65" i="3" s="1"/>
  <c r="W65" i="3"/>
  <c r="W35" i="3"/>
  <c r="M35" i="3"/>
  <c r="V35" i="3" s="1"/>
  <c r="M29" i="3"/>
  <c r="V29" i="3" s="1"/>
  <c r="W29" i="3"/>
  <c r="W54" i="3"/>
  <c r="W33" i="3"/>
  <c r="W11" i="3"/>
  <c r="BH89" i="4"/>
  <c r="AE89" i="4"/>
  <c r="CI89" i="4" s="1"/>
  <c r="BH71" i="4"/>
  <c r="BH53" i="4"/>
  <c r="BH35" i="4"/>
  <c r="AE35" i="4"/>
  <c r="CI35" i="4" s="1"/>
  <c r="BH17" i="4"/>
  <c r="BP15" i="4"/>
  <c r="AE15" i="4"/>
  <c r="CI15" i="4" s="1"/>
  <c r="W92" i="3"/>
  <c r="W86" i="3"/>
  <c r="W80" i="3"/>
  <c r="W74" i="3"/>
  <c r="W68" i="3"/>
  <c r="W62" i="3"/>
  <c r="W56" i="3"/>
  <c r="W50" i="3"/>
  <c r="W44" i="3"/>
  <c r="W38" i="3"/>
  <c r="W32" i="3"/>
  <c r="W26" i="3"/>
  <c r="W20" i="3"/>
  <c r="W14" i="3"/>
  <c r="W8" i="3"/>
  <c r="BH83" i="4"/>
  <c r="AE83" i="4"/>
  <c r="BH65" i="4"/>
  <c r="AE65" i="4"/>
  <c r="BH47" i="4"/>
  <c r="BH29" i="4"/>
  <c r="AE29" i="4"/>
  <c r="BH11" i="4"/>
  <c r="AE11" i="4"/>
  <c r="CI11" i="4" s="1"/>
  <c r="BI91" i="4"/>
  <c r="D91" i="4"/>
  <c r="BI85" i="4"/>
  <c r="D85" i="4"/>
  <c r="BI79" i="4"/>
  <c r="D79" i="4"/>
  <c r="BI73" i="4"/>
  <c r="D73" i="4"/>
  <c r="BI67" i="4"/>
  <c r="D67" i="4"/>
  <c r="BI61" i="4"/>
  <c r="D61" i="4"/>
  <c r="BI55" i="4"/>
  <c r="D55" i="4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L93" i="4"/>
  <c r="BP93" i="4" s="1"/>
  <c r="L75" i="4"/>
  <c r="BP75" i="4" s="1"/>
  <c r="BP57" i="4"/>
  <c r="BP39" i="4"/>
  <c r="BP21" i="4"/>
  <c r="BG52" i="4"/>
  <c r="BI76" i="4"/>
  <c r="BQ34" i="4"/>
  <c r="D9" i="3"/>
  <c r="V9" i="3" s="1"/>
  <c r="BH88" i="4"/>
  <c r="AE62" i="4"/>
  <c r="CI62" i="4" s="1"/>
  <c r="BH34" i="4"/>
  <c r="AE34" i="4"/>
  <c r="AE26" i="4"/>
  <c r="CI26" i="4" s="1"/>
  <c r="BH16" i="4"/>
  <c r="L86" i="4"/>
  <c r="BP86" i="4" s="1"/>
  <c r="L68" i="4"/>
  <c r="BP68" i="4" s="1"/>
  <c r="L50" i="4"/>
  <c r="BP50" i="4" s="1"/>
  <c r="L32" i="4"/>
  <c r="BP32" i="4" s="1"/>
  <c r="L14" i="4"/>
  <c r="BP14" i="4" s="1"/>
  <c r="AE80" i="4"/>
  <c r="CI80" i="4" s="1"/>
  <c r="BG30" i="4"/>
  <c r="BH77" i="4"/>
  <c r="AE77" i="4"/>
  <c r="BH59" i="4"/>
  <c r="AE59" i="4"/>
  <c r="CI59" i="4" s="1"/>
  <c r="BH41" i="4"/>
  <c r="BH23" i="4"/>
  <c r="AE23" i="4"/>
  <c r="BP81" i="4"/>
  <c r="BP63" i="4"/>
  <c r="BP45" i="4"/>
  <c r="BP27" i="4"/>
  <c r="BP9" i="4"/>
  <c r="BQ89" i="4"/>
  <c r="L89" i="4"/>
  <c r="BP89" i="4" s="1"/>
  <c r="BQ83" i="4"/>
  <c r="L83" i="4"/>
  <c r="L77" i="4"/>
  <c r="BQ77" i="4"/>
  <c r="BQ71" i="4"/>
  <c r="L71" i="4"/>
  <c r="AE71" i="4" s="1"/>
  <c r="CI71" i="4" s="1"/>
  <c r="BQ65" i="4"/>
  <c r="L65" i="4"/>
  <c r="BQ59" i="4"/>
  <c r="L59" i="4"/>
  <c r="BP59" i="4" s="1"/>
  <c r="BQ53" i="4"/>
  <c r="L53" i="4"/>
  <c r="BP53" i="4" s="1"/>
  <c r="BQ47" i="4"/>
  <c r="L47" i="4"/>
  <c r="BQ41" i="4"/>
  <c r="L41" i="4"/>
  <c r="AE41" i="4" s="1"/>
  <c r="CI41" i="4" s="1"/>
  <c r="BQ35" i="4"/>
  <c r="L35" i="4"/>
  <c r="BQ29" i="4"/>
  <c r="L29" i="4"/>
  <c r="BQ23" i="4"/>
  <c r="L23" i="4"/>
  <c r="BQ17" i="4"/>
  <c r="L17" i="4"/>
  <c r="BP17" i="4" s="1"/>
  <c r="BQ11" i="4"/>
  <c r="L11" i="4"/>
  <c r="BV91" i="4"/>
  <c r="L91" i="4"/>
  <c r="BP91" i="4" s="1"/>
  <c r="BV85" i="4"/>
  <c r="L85" i="4"/>
  <c r="BP85" i="4" s="1"/>
  <c r="BV79" i="4"/>
  <c r="L79" i="4"/>
  <c r="BP79" i="4" s="1"/>
  <c r="BV73" i="4"/>
  <c r="L73" i="4"/>
  <c r="BP73" i="4" s="1"/>
  <c r="BV67" i="4"/>
  <c r="L67" i="4"/>
  <c r="BP67" i="4" s="1"/>
  <c r="BV61" i="4"/>
  <c r="L61" i="4"/>
  <c r="BP61" i="4" s="1"/>
  <c r="L55" i="4"/>
  <c r="BP55" i="4" s="1"/>
  <c r="BV55" i="4"/>
  <c r="BV49" i="4"/>
  <c r="L49" i="4"/>
  <c r="BP49" i="4" s="1"/>
  <c r="BV43" i="4"/>
  <c r="L43" i="4"/>
  <c r="BP43" i="4" s="1"/>
  <c r="BV37" i="4"/>
  <c r="L37" i="4"/>
  <c r="BP37" i="4" s="1"/>
  <c r="BV31" i="4"/>
  <c r="L31" i="4"/>
  <c r="BP31" i="4" s="1"/>
  <c r="BV25" i="4"/>
  <c r="L25" i="4"/>
  <c r="BP25" i="4" s="1"/>
  <c r="BV19" i="4"/>
  <c r="L19" i="4"/>
  <c r="BP19" i="4" s="1"/>
  <c r="BV13" i="4"/>
  <c r="L13" i="4"/>
  <c r="BP13" i="4" s="1"/>
  <c r="AE52" i="4"/>
  <c r="CI52" i="4" s="1"/>
  <c r="AE9" i="4"/>
  <c r="CI9" i="4" s="1"/>
  <c r="BG88" i="4"/>
  <c r="BG28" i="4"/>
  <c r="AN35" i="4"/>
  <c r="BG35" i="4" s="1"/>
  <c r="BH86" i="4"/>
  <c r="AE76" i="4"/>
  <c r="CI76" i="4" s="1"/>
  <c r="BH76" i="4"/>
  <c r="BH58" i="4"/>
  <c r="AE50" i="4"/>
  <c r="AE40" i="4"/>
  <c r="BH40" i="4"/>
  <c r="BH14" i="4"/>
  <c r="BQ88" i="4"/>
  <c r="L88" i="4"/>
  <c r="BP88" i="4" s="1"/>
  <c r="BQ82" i="4"/>
  <c r="L82" i="4"/>
  <c r="BP82" i="4" s="1"/>
  <c r="BQ76" i="4"/>
  <c r="L76" i="4"/>
  <c r="BP76" i="4" s="1"/>
  <c r="BQ70" i="4"/>
  <c r="L70" i="4"/>
  <c r="BP70" i="4" s="1"/>
  <c r="BQ64" i="4"/>
  <c r="L64" i="4"/>
  <c r="BP64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28" i="4"/>
  <c r="L28" i="4"/>
  <c r="BP28" i="4" s="1"/>
  <c r="BQ22" i="4"/>
  <c r="L22" i="4"/>
  <c r="BQ16" i="4"/>
  <c r="L16" i="4"/>
  <c r="BQ10" i="4"/>
  <c r="L10" i="4"/>
  <c r="BP10" i="4" s="1"/>
  <c r="BV90" i="4"/>
  <c r="L90" i="4"/>
  <c r="BP90" i="4" s="1"/>
  <c r="BV84" i="4"/>
  <c r="L84" i="4"/>
  <c r="BP84" i="4" s="1"/>
  <c r="BV78" i="4"/>
  <c r="L78" i="4"/>
  <c r="BP78" i="4" s="1"/>
  <c r="BV72" i="4"/>
  <c r="L72" i="4"/>
  <c r="BP72" i="4" s="1"/>
  <c r="BV66" i="4"/>
  <c r="L66" i="4"/>
  <c r="BP66" i="4" s="1"/>
  <c r="BV60" i="4"/>
  <c r="L60" i="4"/>
  <c r="BP60" i="4" s="1"/>
  <c r="BV54" i="4"/>
  <c r="L54" i="4"/>
  <c r="BP54" i="4" s="1"/>
  <c r="BV48" i="4"/>
  <c r="L48" i="4"/>
  <c r="BP48" i="4" s="1"/>
  <c r="BV42" i="4"/>
  <c r="L42" i="4"/>
  <c r="BP42" i="4" s="1"/>
  <c r="BV36" i="4"/>
  <c r="L36" i="4"/>
  <c r="BP36" i="4" s="1"/>
  <c r="BV30" i="4"/>
  <c r="L30" i="4"/>
  <c r="BP30" i="4" s="1"/>
  <c r="BV24" i="4"/>
  <c r="L24" i="4"/>
  <c r="BP24" i="4" s="1"/>
  <c r="BV18" i="4"/>
  <c r="L18" i="4"/>
  <c r="BP18" i="4" s="1"/>
  <c r="BV12" i="4"/>
  <c r="L12" i="4"/>
  <c r="BP12" i="4" s="1"/>
  <c r="AE8" i="4"/>
  <c r="CI8" i="4" s="1"/>
  <c r="AE75" i="4"/>
  <c r="CI75" i="4" s="1"/>
  <c r="AE39" i="4"/>
  <c r="CI39" i="4" s="1"/>
  <c r="BG92" i="4"/>
  <c r="BG82" i="4"/>
  <c r="BG74" i="4"/>
  <c r="BG64" i="4"/>
  <c r="BG56" i="4"/>
  <c r="BG46" i="4"/>
  <c r="BG18" i="4"/>
  <c r="BH87" i="4"/>
  <c r="BH81" i="4"/>
  <c r="BH51" i="4"/>
  <c r="BH45" i="4"/>
  <c r="BH15" i="4"/>
  <c r="BH9" i="4"/>
  <c r="BI89" i="4"/>
  <c r="BI83" i="4"/>
  <c r="BI77" i="4"/>
  <c r="BI71" i="4"/>
  <c r="BI65" i="4"/>
  <c r="BI59" i="4"/>
  <c r="BI53" i="4"/>
  <c r="BI47" i="4"/>
  <c r="BI41" i="4"/>
  <c r="BI35" i="4"/>
  <c r="BI29" i="4"/>
  <c r="AE93" i="4"/>
  <c r="CI93" i="4" s="1"/>
  <c r="AE57" i="4"/>
  <c r="CI57" i="4" s="1"/>
  <c r="AE21" i="4"/>
  <c r="CI21" i="4" s="1"/>
  <c r="BG40" i="4"/>
  <c r="BH80" i="4"/>
  <c r="BH68" i="4"/>
  <c r="BH44" i="4"/>
  <c r="BH32" i="4"/>
  <c r="BH8" i="4"/>
  <c r="BI82" i="4"/>
  <c r="BI70" i="4"/>
  <c r="BI58" i="4"/>
  <c r="BI46" i="4"/>
  <c r="BI34" i="4"/>
  <c r="BI22" i="4"/>
  <c r="BI10" i="4"/>
  <c r="AE92" i="4"/>
  <c r="CI92" i="4" s="1"/>
  <c r="AE63" i="4"/>
  <c r="CI63" i="4" s="1"/>
  <c r="AE56" i="4"/>
  <c r="AE27" i="4"/>
  <c r="CI27" i="4" s="1"/>
  <c r="AE20" i="4"/>
  <c r="CI20" i="4" s="1"/>
  <c r="BG76" i="4"/>
  <c r="BG58" i="4"/>
  <c r="BG10" i="4"/>
  <c r="AN89" i="4"/>
  <c r="BG89" i="4" s="1"/>
  <c r="AN83" i="4"/>
  <c r="BG83" i="4" s="1"/>
  <c r="AN77" i="4"/>
  <c r="BG77" i="4" s="1"/>
  <c r="AN71" i="4"/>
  <c r="BG71" i="4" s="1"/>
  <c r="AN65" i="4"/>
  <c r="BG65" i="4" s="1"/>
  <c r="AN59" i="4"/>
  <c r="BG59" i="4" s="1"/>
  <c r="AN53" i="4"/>
  <c r="BG53" i="4" s="1"/>
  <c r="AN47" i="4"/>
  <c r="BG47" i="4" s="1"/>
  <c r="AN41" i="4"/>
  <c r="BG41" i="4" s="1"/>
  <c r="AN29" i="4"/>
  <c r="BG29" i="4" s="1"/>
  <c r="AN23" i="4"/>
  <c r="BG23" i="4" s="1"/>
  <c r="AN11" i="4"/>
  <c r="BG11" i="4" s="1"/>
  <c r="BH62" i="4"/>
  <c r="BQ91" i="4"/>
  <c r="BQ85" i="4"/>
  <c r="BQ79" i="4"/>
  <c r="BQ73" i="4"/>
  <c r="BQ67" i="4"/>
  <c r="BQ61" i="4"/>
  <c r="BQ49" i="4"/>
  <c r="BQ43" i="4"/>
  <c r="BQ37" i="4"/>
  <c r="BQ31" i="4"/>
  <c r="BQ25" i="4"/>
  <c r="BQ19" i="4"/>
  <c r="BQ13" i="4"/>
  <c r="BV93" i="4"/>
  <c r="BV87" i="4"/>
  <c r="BV81" i="4"/>
  <c r="BV75" i="4"/>
  <c r="BV69" i="4"/>
  <c r="BV63" i="4"/>
  <c r="BV57" i="4"/>
  <c r="BV51" i="4"/>
  <c r="BV45" i="4"/>
  <c r="BV39" i="4"/>
  <c r="BV33" i="4"/>
  <c r="BV27" i="4"/>
  <c r="BV21" i="4"/>
  <c r="BV15" i="4"/>
  <c r="BV9" i="4"/>
  <c r="CA89" i="4"/>
  <c r="CA83" i="4"/>
  <c r="CA71" i="4"/>
  <c r="CA65" i="4"/>
  <c r="CA59" i="4"/>
  <c r="CA53" i="4"/>
  <c r="CA47" i="4"/>
  <c r="CA41" i="4"/>
  <c r="CA35" i="4"/>
  <c r="CA29" i="4"/>
  <c r="CA23" i="4"/>
  <c r="CA17" i="4"/>
  <c r="CA11" i="4"/>
  <c r="AE69" i="4"/>
  <c r="CI69" i="4" s="1"/>
  <c r="AE33" i="4"/>
  <c r="CI33" i="4" s="1"/>
  <c r="BG84" i="4"/>
  <c r="BG66" i="4"/>
  <c r="BG48" i="4"/>
  <c r="BG22" i="4"/>
  <c r="CA63" i="4"/>
  <c r="CA57" i="4"/>
  <c r="CA51" i="4"/>
  <c r="CA45" i="4"/>
  <c r="CA39" i="4"/>
  <c r="CA33" i="4"/>
  <c r="CA27" i="4"/>
  <c r="CA21" i="4"/>
  <c r="CA15" i="4"/>
  <c r="CA9" i="4"/>
  <c r="BG34" i="4"/>
  <c r="BG16" i="4"/>
  <c r="C1" i="8"/>
  <c r="B1" i="8"/>
  <c r="CH26" i="2" l="1"/>
  <c r="DJ26" i="2" s="1"/>
  <c r="CQ26" i="2"/>
  <c r="CH10" i="2"/>
  <c r="DJ10" i="2" s="1"/>
  <c r="CQ10" i="2"/>
  <c r="CI50" i="4"/>
  <c r="BH13" i="4"/>
  <c r="AE13" i="4"/>
  <c r="CI13" i="4" s="1"/>
  <c r="BH67" i="4"/>
  <c r="AE67" i="4"/>
  <c r="CI67" i="4" s="1"/>
  <c r="CI83" i="4"/>
  <c r="CI56" i="4"/>
  <c r="AE68" i="4"/>
  <c r="CI68" i="4" s="1"/>
  <c r="BP77" i="4"/>
  <c r="AE70" i="4"/>
  <c r="CI70" i="4" s="1"/>
  <c r="AE28" i="4"/>
  <c r="CI28" i="4" s="1"/>
  <c r="CH14" i="2"/>
  <c r="DJ14" i="2" s="1"/>
  <c r="CQ14" i="2"/>
  <c r="CQ29" i="2"/>
  <c r="CH29" i="2"/>
  <c r="DJ29" i="2" s="1"/>
  <c r="CH33" i="2"/>
  <c r="DJ33" i="2" s="1"/>
  <c r="CQ33" i="2"/>
  <c r="BF30" i="2"/>
  <c r="AE86" i="4"/>
  <c r="CI86" i="4" s="1"/>
  <c r="AE32" i="4"/>
  <c r="CI32" i="4" s="1"/>
  <c r="BP11" i="4"/>
  <c r="BP29" i="4"/>
  <c r="BP47" i="4"/>
  <c r="BP65" i="4"/>
  <c r="BP83" i="4"/>
  <c r="BH19" i="4"/>
  <c r="AE19" i="4"/>
  <c r="CI19" i="4" s="1"/>
  <c r="BH37" i="4"/>
  <c r="AE37" i="4"/>
  <c r="CI37" i="4" s="1"/>
  <c r="BH55" i="4"/>
  <c r="AE55" i="4"/>
  <c r="CI55" i="4" s="1"/>
  <c r="BH73" i="4"/>
  <c r="AE73" i="4"/>
  <c r="CI73" i="4" s="1"/>
  <c r="BH91" i="4"/>
  <c r="AE91" i="4"/>
  <c r="CI91" i="4" s="1"/>
  <c r="AE47" i="4"/>
  <c r="CI47" i="4" s="1"/>
  <c r="BH18" i="4"/>
  <c r="AE18" i="4"/>
  <c r="CI18" i="4" s="1"/>
  <c r="BH36" i="4"/>
  <c r="AE36" i="4"/>
  <c r="CI36" i="4" s="1"/>
  <c r="BH54" i="4"/>
  <c r="AE54" i="4"/>
  <c r="CI54" i="4" s="1"/>
  <c r="BH72" i="4"/>
  <c r="AE72" i="4"/>
  <c r="CI72" i="4" s="1"/>
  <c r="BH90" i="4"/>
  <c r="AE90" i="4"/>
  <c r="CI90" i="4" s="1"/>
  <c r="AE46" i="4"/>
  <c r="CI46" i="4" s="1"/>
  <c r="CH20" i="2"/>
  <c r="DJ20" i="2" s="1"/>
  <c r="CQ20" i="2"/>
  <c r="CQ24" i="2"/>
  <c r="CH24" i="2"/>
  <c r="DJ16" i="2"/>
  <c r="CI58" i="4"/>
  <c r="CI40" i="4"/>
  <c r="BP35" i="4"/>
  <c r="BP71" i="4"/>
  <c r="CI34" i="4"/>
  <c r="BH25" i="4"/>
  <c r="AE25" i="4"/>
  <c r="CI25" i="4" s="1"/>
  <c r="BH43" i="4"/>
  <c r="AE43" i="4"/>
  <c r="CI43" i="4" s="1"/>
  <c r="BH61" i="4"/>
  <c r="AE61" i="4"/>
  <c r="CI61" i="4" s="1"/>
  <c r="BH79" i="4"/>
  <c r="AE79" i="4"/>
  <c r="CI79" i="4" s="1"/>
  <c r="CI65" i="4"/>
  <c r="BH24" i="4"/>
  <c r="AE24" i="4"/>
  <c r="CI24" i="4" s="1"/>
  <c r="AE42" i="4"/>
  <c r="CI42" i="4" s="1"/>
  <c r="BH60" i="4"/>
  <c r="AE60" i="4"/>
  <c r="CI60" i="4" s="1"/>
  <c r="AE10" i="4"/>
  <c r="CI10" i="4" s="1"/>
  <c r="CH32" i="2"/>
  <c r="DJ32" i="2" s="1"/>
  <c r="CQ32" i="2"/>
  <c r="CQ12" i="2"/>
  <c r="CH12" i="2"/>
  <c r="DJ12" i="2" s="1"/>
  <c r="CQ30" i="2"/>
  <c r="CH30" i="2"/>
  <c r="DJ30" i="2" s="1"/>
  <c r="CH31" i="2"/>
  <c r="DJ31" i="2" s="1"/>
  <c r="CQ31" i="2"/>
  <c r="CH28" i="2"/>
  <c r="DJ28" i="2" s="1"/>
  <c r="CQ28" i="2"/>
  <c r="CI23" i="4"/>
  <c r="CI77" i="4"/>
  <c r="AE53" i="4"/>
  <c r="CI53" i="4" s="1"/>
  <c r="BH78" i="4"/>
  <c r="AE78" i="4"/>
  <c r="CI78" i="4" s="1"/>
  <c r="AE82" i="4"/>
  <c r="CI82" i="4" s="1"/>
  <c r="CQ11" i="2"/>
  <c r="CH11" i="2"/>
  <c r="DJ11" i="2" s="1"/>
  <c r="CH15" i="2"/>
  <c r="DJ15" i="2" s="1"/>
  <c r="CQ15" i="2"/>
  <c r="BF18" i="2"/>
  <c r="BP22" i="4"/>
  <c r="AE22" i="4"/>
  <c r="CI22" i="4" s="1"/>
  <c r="BP23" i="4"/>
  <c r="CI29" i="4"/>
  <c r="BH12" i="4"/>
  <c r="AE12" i="4"/>
  <c r="CI12" i="4" s="1"/>
  <c r="BH30" i="4"/>
  <c r="AE30" i="4"/>
  <c r="CI30" i="4" s="1"/>
  <c r="BH48" i="4"/>
  <c r="AE48" i="4"/>
  <c r="CI48" i="4" s="1"/>
  <c r="BH66" i="4"/>
  <c r="AE66" i="4"/>
  <c r="CI66" i="4" s="1"/>
  <c r="BH84" i="4"/>
  <c r="AE84" i="4"/>
  <c r="CI84" i="4" s="1"/>
  <c r="CH8" i="2"/>
  <c r="DJ8" i="2" s="1"/>
  <c r="CQ8" i="2"/>
  <c r="CQ18" i="2"/>
  <c r="CH18" i="2"/>
  <c r="DJ18" i="2" s="1"/>
  <c r="CH21" i="2"/>
  <c r="DJ21" i="2" s="1"/>
  <c r="CQ21" i="2"/>
  <c r="CQ23" i="2"/>
  <c r="CH23" i="2"/>
  <c r="DJ23" i="2" s="1"/>
  <c r="CI74" i="4"/>
  <c r="BF24" i="2"/>
  <c r="CQ17" i="2"/>
  <c r="AE64" i="4"/>
  <c r="CI64" i="4" s="1"/>
  <c r="AE14" i="4"/>
  <c r="CI14" i="4" s="1"/>
  <c r="BP41" i="4"/>
  <c r="BH31" i="4"/>
  <c r="AE31" i="4"/>
  <c r="CI31" i="4" s="1"/>
  <c r="BH49" i="4"/>
  <c r="AE49" i="4"/>
  <c r="CI49" i="4" s="1"/>
  <c r="BH85" i="4"/>
  <c r="AE85" i="4"/>
  <c r="CI85" i="4" s="1"/>
  <c r="BP16" i="4"/>
  <c r="AE16" i="4"/>
  <c r="CI16" i="4" s="1"/>
  <c r="AE17" i="4"/>
  <c r="CI17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CU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D7" i="1"/>
  <c r="DF7" i="1"/>
  <c r="AB7" i="1"/>
  <c r="Y7" i="2" l="1"/>
  <c r="DJ24" i="2"/>
  <c r="CL7" i="2"/>
  <c r="CT7" i="2"/>
  <c r="AD7" i="2"/>
  <c r="CO7" i="2"/>
  <c r="DF7" i="2"/>
  <c r="AS7" i="2"/>
  <c r="BP7" i="2"/>
  <c r="DE7" i="2"/>
  <c r="BU7" i="2"/>
  <c r="DH7" i="2"/>
  <c r="E7" i="6"/>
  <c r="AC7" i="3"/>
  <c r="AA7" i="2"/>
  <c r="DC7" i="2"/>
  <c r="DA7" i="2"/>
  <c r="DI7" i="2"/>
  <c r="D7" i="6"/>
  <c r="CX7" i="2"/>
  <c r="CM7" i="2"/>
  <c r="N7" i="2"/>
  <c r="M7" i="2" s="1"/>
  <c r="CS7" i="2"/>
  <c r="CY7" i="2"/>
  <c r="Z7" i="2"/>
  <c r="BZ7" i="2"/>
  <c r="BY7" i="4"/>
  <c r="CK7" i="1"/>
  <c r="DD7" i="1"/>
  <c r="CZ7" i="1"/>
  <c r="DG7" i="1"/>
  <c r="BJ7" i="4"/>
  <c r="Y7" i="3"/>
  <c r="AA7" i="3"/>
  <c r="BK7" i="4"/>
  <c r="E7" i="1"/>
  <c r="D7" i="1" s="1"/>
  <c r="AN7" i="1"/>
  <c r="CO7" i="1"/>
  <c r="CX7" i="1"/>
  <c r="BN7" i="4"/>
  <c r="BW7" i="4"/>
  <c r="CD7" i="4"/>
  <c r="V7" i="5"/>
  <c r="BR7" i="4"/>
  <c r="CF7" i="4"/>
  <c r="BB7" i="5"/>
  <c r="Z7" i="3"/>
  <c r="Q7" i="5"/>
  <c r="BZ7" i="4"/>
  <c r="CM7" i="1"/>
  <c r="BM7" i="4"/>
  <c r="AD7" i="5"/>
  <c r="CY7" i="1"/>
  <c r="W7" i="4"/>
  <c r="AT7" i="4"/>
  <c r="CB7" i="4"/>
  <c r="BX7" i="4"/>
  <c r="BL7" i="4"/>
  <c r="BO7" i="4"/>
  <c r="H7" i="5"/>
  <c r="AG7" i="4"/>
  <c r="AF7" i="4" s="1"/>
  <c r="AL7" i="5"/>
  <c r="BE7" i="5"/>
  <c r="R7" i="4"/>
  <c r="AB7" i="3"/>
  <c r="CL7" i="1"/>
  <c r="BT7" i="4"/>
  <c r="CH7" i="4"/>
  <c r="AO7" i="4"/>
  <c r="N7" i="5"/>
  <c r="CC7" i="4"/>
  <c r="CV7" i="1"/>
  <c r="N7" i="1"/>
  <c r="W7" i="1" s="1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CW7" i="2"/>
  <c r="BO7" i="2"/>
  <c r="CH7" i="2" s="1"/>
  <c r="CI7" i="2"/>
  <c r="CJ7" i="2"/>
  <c r="W7" i="2"/>
  <c r="D7" i="2"/>
  <c r="V7" i="2" s="1"/>
  <c r="AM7" i="2"/>
  <c r="CR7" i="1"/>
  <c r="BV7" i="4"/>
  <c r="CA7" i="4"/>
  <c r="BI7" i="4"/>
  <c r="I7" i="5"/>
  <c r="CI7" i="1"/>
  <c r="AM7" i="1"/>
  <c r="BF7" i="1" s="1"/>
  <c r="DB7" i="1"/>
  <c r="CW7" i="1"/>
  <c r="AN7" i="4"/>
  <c r="BG7" i="4" s="1"/>
  <c r="V7" i="3"/>
  <c r="M7" i="1"/>
  <c r="V7" i="1" s="1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DJ7" i="1"/>
  <c r="BP7" i="4"/>
  <c r="CI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<sst xmlns="http://schemas.openxmlformats.org/spreadsheetml/2006/main" count="3215" uniqueCount="512">
  <si>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</si>
  <si>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</si>
  <si>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</si>
  <si>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</si>
  <si>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</si>
  <si>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</si>
  <si>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</si>
  <si>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</si>
  <si>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</si>
  <si>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</si>
  <si>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</si>
  <si>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</si>
  <si>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</si>
  <si>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</si>
  <si>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</si>
  <si>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</si>
  <si>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</si>
  <si>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</si>
  <si>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</si>
  <si>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</si>
  <si>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</si>
  <si>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</si>
  <si>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</si>
  <si>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</si>
  <si>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</si>
  <si>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</si>
  <si>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</si>
  <si>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</si>
  <si>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</si>
  <si>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</si>
  <si>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</si>
  <si>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</si>
  <si>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</si>
  <si>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</si>
  <si>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</si>
  <si>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</si>
  <si>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</si>
  <si>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</si>
  <si>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</si>
  <si>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</si>
  <si>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</si>
  <si>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</si>
  <si>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</si>
  <si>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</si>
  <si>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</si>
  <si>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</si>
  <si>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</si>
  <si>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</si>
  <si>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</si>
  <si>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</si>
  <si>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</si>
  <si>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</si>
  <si>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</si>
  <si>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</si>
  <si>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</si>
  <si>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</si>
  <si>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</si>
  <si>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</si>
  <si>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</si>
  <si>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</si>
  <si>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</si>
  <si>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</si>
  <si>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</si>
  <si>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</si>
  <si>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</si>
  <si>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</si>
  <si>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</si>
  <si>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</si>
  <si>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</si>
  <si>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</si>
  <si>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</si>
  <si>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</si>
  <si>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</si>
  <si>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</si>
  <si>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</si>
  <si>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</si>
  <si>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</si>
  <si>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</si>
  <si>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</si>
  <si>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</si>
  <si>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</si>
  <si>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</si>
  <si>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</si>
  <si>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</si>
  <si>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</si>
  <si>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</si>
  <si>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</si>
  <si>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</si>
  <si>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</si>
  <si>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</si>
  <si>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</si>
  <si>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</si>
  <si>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</si>
  <si>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</si>
  <si>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</si>
  <si>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</si>
  <si>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</si>
  <si>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</si>
  <si>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</si>
  <si>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</si>
  <si>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</si>
  <si>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</si>
  <si>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</si>
  <si>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</si>
  <si>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</si>
  <si>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</si>
  <si>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</si>
  <si>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</si>
  <si>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</si>
  <si>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</si>
  <si>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</si>
  <si>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</si>
  <si>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</si>
  <si>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</si>
  <si>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</si>
  <si>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</si>
  <si>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</si>
  <si>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</si>
  <si>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</si>
  <si>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</si>
  <si>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</si>
  <si>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</si>
  <si>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</si>
  <si>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</si>
  <si>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</si>
  <si>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</si>
  <si>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</si>
  <si>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</si>
  <si>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</si>
  <si>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</si>
  <si>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</si>
  <si>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</si>
  <si>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</si>
  <si>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</si>
  <si>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</si>
  <si>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</si>
  <si>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</si>
  <si>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</si>
  <si>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</si>
  <si>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</si>
  <si>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</si>
  <si>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</si>
  <si>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</si>
  <si>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</si>
  <si>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</si>
  <si>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</si>
  <si>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</si>
  <si>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</si>
  <si>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</si>
  <si>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</si>
  <si>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</si>
  <si>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</si>
  <si>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</si>
  <si>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</si>
  <si>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</si>
  <si>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</si>
  <si>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</si>
  <si>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</si>
  <si>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</si>
  <si>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</si>
  <si>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</si>
  <si>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</si>
  <si>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</si>
  <si>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</si>
  <si>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</si>
  <si>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</si>
  <si>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</si>
  <si>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</si>
  <si>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</si>
  <si>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</si>
  <si>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</si>
  <si>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</si>
  <si>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</si>
  <si>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</si>
  <si>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</si>
  <si>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</si>
  <si>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</si>
  <si>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</si>
  <si>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</si>
  <si>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</si>
  <si>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</si>
  <si>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</si>
  <si>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</si>
  <si>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</si>
  <si>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</si>
  <si>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</si>
  <si>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</si>
  <si>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</si>
  <si>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</si>
  <si>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</si>
  <si>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</si>
  <si>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</si>
  <si>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</si>
  <si>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</si>
  <si>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</si>
  <si>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</si>
  <si>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</si>
  <si>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</si>
  <si>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</si>
  <si>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</si>
  <si>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</si>
  <si>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</si>
  <si>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</si>
  <si>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</si>
  <si>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</si>
  <si>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</si>
  <si>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</si>
  <si>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</si>
  <si>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</si>
  <si>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</si>
  <si>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</si>
  <si>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</si>
  <si>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</si>
  <si>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</si>
  <si>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</si>
  <si>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</si>
  <si>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</si>
  <si>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</si>
  <si>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</si>
  <si>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</si>
  <si>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</si>
  <si>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</si>
  <si>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</si>
  <si>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</si>
  <si>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</si>
  <si>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</si>
  <si>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</si>
  <si>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</si>
  <si>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</si>
  <si>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</si>
  <si>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</si>
  <si>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</si>
  <si>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</si>
  <si>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</si>
  <si>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</si>
  <si>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</si>
  <si>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</si>
  <si>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</si>
  <si>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</si>
  <si>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</si>
  <si>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</si>
  <si>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</si>
  <si>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</si>
  <si>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</si>
  <si>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</si>
  <si>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</si>
  <si>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</si>
  <si>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</si>
  <si>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</si>
  <si>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</si>
  <si>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</si>
  <si>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</si>
  <si>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</si>
  <si>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</si>
  <si>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</si>
  <si>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</si>
  <si>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</si>
  <si>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</si>
  <si>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</si>
  <si>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</si>
  <si>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</si>
  <si>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</si>
  <si>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</si>
  <si>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</si>
  <si>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</si>
  <si>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</si>
  <si>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</si>
  <si>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</si>
  <si>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</si>
  <si>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</si>
  <si>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</si>
  <si>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</si>
  <si>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</si>
  <si>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</si>
  <si>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</si>
  <si>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</si>
  <si>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</si>
  <si>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</si>
  <si>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</si>
  <si>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</si>
  <si>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</si>
  <si>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</si>
  <si>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</si>
  <si>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</si>
  <si>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</si>
  <si>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</si>
  <si>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</si>
  <si>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</si>
  <si>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</si>
  <si>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</si>
  <si>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</si>
  <si>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</si>
  <si>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</si>
  <si>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</si>
  <si>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</si>
  <si>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</si>
  <si>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</si>
  <si>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</si>
  <si>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</si>
  <si>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</si>
  <si>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</si>
  <si>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</si>
  <si>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</si>
  <si>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</si>
  <si>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</si>
  <si>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</si>
  <si>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</si>
  <si>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</si>
  <si>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</si>
  <si>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</si>
  <si>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</si>
  <si>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</si>
  <si>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</si>
  <si>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</si>
  <si>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</si>
  <si>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</si>
  <si>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</si>
  <si>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40000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</si>
  <si>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</si>
  <si>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</si>
  <si>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</si>
  <si>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</si>
  <si>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</si>
  <si>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</si>
  <si>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40100</t>
  </si>
  <si>
    <t>北九州市</t>
  </si>
  <si>
    <t/>
  </si>
  <si>
    <t>40130</t>
  </si>
  <si>
    <t>福岡市</t>
  </si>
  <si>
    <t>40955</t>
  </si>
  <si>
    <t>福岡都市圏南部環境事業組合</t>
  </si>
  <si>
    <t>40202</t>
  </si>
  <si>
    <t>大牟田市</t>
  </si>
  <si>
    <t>40944</t>
  </si>
  <si>
    <t>大牟田・荒尾清掃施設組合</t>
  </si>
  <si>
    <t>40203</t>
  </si>
  <si>
    <t>久留米市</t>
  </si>
  <si>
    <t>40840</t>
  </si>
  <si>
    <t>うきは久留米環境施設組合</t>
  </si>
  <si>
    <t>40846</t>
  </si>
  <si>
    <t>両筑衛生組合</t>
  </si>
  <si>
    <t>40902</t>
  </si>
  <si>
    <t>八女西部広域事務組合</t>
  </si>
  <si>
    <t>40932</t>
  </si>
  <si>
    <t>甘木・朝倉・三井環境施設組合</t>
  </si>
  <si>
    <t>40204</t>
  </si>
  <si>
    <t>直方市</t>
  </si>
  <si>
    <t>40205</t>
  </si>
  <si>
    <t>飯塚市</t>
  </si>
  <si>
    <t>40959</t>
  </si>
  <si>
    <t>ふくおか県央環境広域施設組合</t>
  </si>
  <si>
    <t>40206</t>
  </si>
  <si>
    <t>田川市</t>
  </si>
  <si>
    <t>40941</t>
  </si>
  <si>
    <t>田川地区清掃施設組合</t>
  </si>
  <si>
    <t>40914</t>
  </si>
  <si>
    <t>田川郡東部環境衛生施設組合</t>
  </si>
  <si>
    <t>40960</t>
  </si>
  <si>
    <t>田川地区広域環境衛生施設組合</t>
  </si>
  <si>
    <t>40207</t>
  </si>
  <si>
    <t>柳川市</t>
  </si>
  <si>
    <t>40839</t>
  </si>
  <si>
    <t>大川柳川衛生組合</t>
  </si>
  <si>
    <t>40934</t>
  </si>
  <si>
    <t>有明生活環境施設組合</t>
  </si>
  <si>
    <t>40210</t>
  </si>
  <si>
    <t>八女市</t>
  </si>
  <si>
    <t>40946</t>
  </si>
  <si>
    <t>八女中部衛生施設事務組合</t>
  </si>
  <si>
    <t>40211</t>
  </si>
  <si>
    <t>筑後市</t>
  </si>
  <si>
    <t>40212</t>
  </si>
  <si>
    <t>大川市</t>
  </si>
  <si>
    <t>40213</t>
  </si>
  <si>
    <t>行橋市</t>
  </si>
  <si>
    <t>40929</t>
  </si>
  <si>
    <t>行橋市・みやこ町清掃施設組合</t>
  </si>
  <si>
    <t>40214</t>
  </si>
  <si>
    <t>豊前市</t>
  </si>
  <si>
    <t>40927</t>
  </si>
  <si>
    <t>豊前市外二町清掃施設組合</t>
  </si>
  <si>
    <t>40215</t>
  </si>
  <si>
    <t>中間市</t>
  </si>
  <si>
    <t>40936</t>
  </si>
  <si>
    <t>遠賀･中間地域広域行政事務組合</t>
  </si>
  <si>
    <t>40216</t>
  </si>
  <si>
    <t>小郡市</t>
  </si>
  <si>
    <t>両筑衛生施設組合</t>
  </si>
  <si>
    <t>40937</t>
  </si>
  <si>
    <t>筑紫野・小郡・基山清掃施設組合</t>
  </si>
  <si>
    <t>40217</t>
  </si>
  <si>
    <t>筑紫野市</t>
  </si>
  <si>
    <t>40218</t>
  </si>
  <si>
    <t>春日市</t>
  </si>
  <si>
    <t>40940</t>
  </si>
  <si>
    <t>春日大野城衛生施設組合</t>
  </si>
  <si>
    <t>40219</t>
  </si>
  <si>
    <t>大野城市</t>
  </si>
  <si>
    <t>40930</t>
  </si>
  <si>
    <t>大野城太宰府環境施設組合</t>
  </si>
  <si>
    <t>40220</t>
  </si>
  <si>
    <t>宗像市</t>
  </si>
  <si>
    <t>40837</t>
  </si>
  <si>
    <t>玄界環境組合</t>
  </si>
  <si>
    <t>40925</t>
  </si>
  <si>
    <t>宗像地区事務組合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</si>
  <si>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</si>
  <si>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</si>
  <si>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</si>
  <si>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</si>
  <si>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</si>
  <si>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</si>
  <si>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</si>
  <si>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</si>
  <si>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</si>
  <si>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</si>
  <si>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40900</t>
  </si>
  <si>
    <t>宮若市外二町じん芥処理施設組合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</si>
  <si>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</si>
  <si>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</si>
  <si>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</si>
  <si>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</si>
  <si>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</si>
  <si>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</si>
  <si>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</si>
  <si>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</si>
  <si>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</si>
  <si>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</si>
  <si>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</si>
  <si>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</si>
  <si>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40953</t>
  </si>
  <si>
    <t>宇美町・志免町衛生施設組合</t>
  </si>
  <si>
    <t>40342</t>
  </si>
  <si>
    <t>篠栗町</t>
  </si>
  <si>
    <t>40935</t>
  </si>
  <si>
    <t>須惠町外二ヶ町清掃施設組合</t>
  </si>
  <si>
    <t>40343</t>
  </si>
  <si>
    <t>志免町</t>
  </si>
  <si>
    <t>宇美・志免衛生施設組合</t>
  </si>
  <si>
    <t>40344</t>
  </si>
  <si>
    <t>須恵町</t>
  </si>
  <si>
    <t>須恵町外二ケ町清掃施設組合</t>
  </si>
  <si>
    <t>40345</t>
  </si>
  <si>
    <t>新宮町</t>
  </si>
  <si>
    <t>40348</t>
  </si>
  <si>
    <t>久山町</t>
  </si>
  <si>
    <t>40349</t>
  </si>
  <si>
    <t>粕屋町</t>
  </si>
  <si>
    <t>須恵町外二ヶ町清掃施設組合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</si>
  <si>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</si>
  <si>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</si>
  <si>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</si>
  <si>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</si>
  <si>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</si>
  <si>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</si>
  <si>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</si>
  <si>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</si>
  <si>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</si>
  <si>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</si>
  <si>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</si>
  <si>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</si>
  <si>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宮若市外二町じん介処理施設組合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</si>
  <si>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</si>
  <si>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</si>
  <si>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</si>
  <si>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</si>
  <si>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</si>
  <si>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</si>
  <si>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</si>
  <si>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</si>
  <si>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</si>
  <si>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</si>
  <si>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</si>
  <si>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</si>
  <si>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</si>
  <si>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</si>
  <si>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田川郡東部衛生環境組合</t>
  </si>
  <si>
    <t>40602</t>
  </si>
  <si>
    <t>添田町</t>
  </si>
  <si>
    <t>東部環境衛生
施設組合</t>
  </si>
  <si>
    <t>40604</t>
  </si>
  <si>
    <t>糸田町</t>
  </si>
  <si>
    <t>40958</t>
  </si>
  <si>
    <t>下田川清掃施設組合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</si>
  <si>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</si>
  <si>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</si>
  <si>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</si>
  <si>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</si>
  <si>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</si>
  <si>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</si>
  <si>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</si>
  <si>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</si>
  <si>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</si>
  <si>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</si>
  <si>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</si>
  <si>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</si>
  <si>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行橋みやこ清掃施設組合</t>
  </si>
  <si>
    <t>40642</t>
  </si>
  <si>
    <t>吉富町</t>
  </si>
  <si>
    <t>40824</t>
  </si>
  <si>
    <t>吉富町外１町環境衛生事務組合</t>
  </si>
  <si>
    <t>40646</t>
  </si>
  <si>
    <t>上毛町</t>
  </si>
  <si>
    <t>40647</t>
  </si>
  <si>
    <t>築上町</t>
  </si>
  <si>
    <t>吉富町外1町環境衛生事務組合</t>
  </si>
  <si>
    <t>遠賀・中間地域広域行政事務組合</t>
  </si>
  <si>
    <t>41341</t>
  </si>
  <si>
    <t>基山町</t>
  </si>
  <si>
    <t>43204</t>
  </si>
  <si>
    <t>荒尾市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</si>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</sst>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45</v>
      </c>
      <c r="B7" s="154" t="s">
        <v>317</v>
      </c>
      <c r="C7" s="138" t="s">
        <v>33</v>
      </c>
      <c r="D7" s="140">
        <f>SUM(E7,+L7)</f>
        <v>80610602</v>
      </c>
      <c r="E7" s="140">
        <f>SUM(F7:I7,K7)</f>
        <v>28918067</v>
      </c>
      <c r="F7" s="140">
        <f>SUM(F$8:F$207)</f>
        <v>798662</v>
      </c>
      <c r="G7" s="140">
        <f>SUM(G$8:G$207)</f>
        <v>11959</v>
      </c>
      <c r="H7" s="140">
        <f>SUM(H$8:H$207)</f>
        <v>6850700</v>
      </c>
      <c r="I7" s="140">
        <f>SUM(I$8:I$207)</f>
        <v>16182350</v>
      </c>
      <c r="J7" s="143" t="s">
        <v>314</v>
      </c>
      <c r="K7" s="140">
        <f>SUM(K$8:K$207)</f>
        <v>5074396</v>
      </c>
      <c r="L7" s="140">
        <f>SUM(L$8:L$207)</f>
        <v>51692535</v>
      </c>
      <c r="M7" s="140">
        <f>SUM(N7,+U7)</f>
        <v>9714301</v>
      </c>
      <c r="N7" s="140">
        <f>SUM(O7:R7,T7)</f>
        <v>1869200</v>
      </c>
      <c r="O7" s="140">
        <f>SUM(O$8:O$207)</f>
        <v>30068</v>
      </c>
      <c r="P7" s="140">
        <f>SUM(P$8:P$207)</f>
        <v>18070</v>
      </c>
      <c r="Q7" s="140">
        <f>SUM(Q$8:Q$207)</f>
        <v>119100</v>
      </c>
      <c r="R7" s="140">
        <f>SUM(R$8:R$207)</f>
        <v>1500697</v>
      </c>
      <c r="S7" s="143" t="s">
        <v>314</v>
      </c>
      <c r="T7" s="140">
        <f>SUM(T$8:T$207)</f>
        <v>201265</v>
      </c>
      <c r="U7" s="140">
        <f>SUM(U$8:U$207)</f>
        <v>7845101</v>
      </c>
      <c r="V7" s="140">
        <f t="shared" ref="V7:AA7" si="0">+SUM(D7,M7)</f>
        <v>90324903</v>
      </c>
      <c r="W7" s="140">
        <f t="shared" si="0"/>
        <v>30787267</v>
      </c>
      <c r="X7" s="140">
        <f t="shared" si="0"/>
        <v>828730</v>
      </c>
      <c r="Y7" s="140">
        <f t="shared" si="0"/>
        <v>30029</v>
      </c>
      <c r="Z7" s="140">
        <f t="shared" si="0"/>
        <v>6969800</v>
      </c>
      <c r="AA7" s="140">
        <f t="shared" si="0"/>
        <v>17683047</v>
      </c>
      <c r="AB7" s="142" t="str">
        <f>IF(+SUM(J7,S7)=0,"-",+SUM(J7,S7))</f>
        <v>-</v>
      </c>
      <c r="AC7" s="140">
        <f>+SUM(K7,T7)</f>
        <v>5275661</v>
      </c>
      <c r="AD7" s="140">
        <f>+SUM(L7,U7)</f>
        <v>59537636</v>
      </c>
      <c r="AE7" s="140">
        <f>SUM(AF7,+AK7)</f>
        <v>5083663</v>
      </c>
      <c r="AF7" s="140">
        <f>SUM(AG7:AJ7)</f>
        <v>4979861</v>
      </c>
      <c r="AG7" s="140">
        <f t="shared" ref="AG7:AL7" si="1">SUM(AG$8:AG$207)</f>
        <v>557854</v>
      </c>
      <c r="AH7" s="140">
        <f t="shared" si="1"/>
        <v>3102701</v>
      </c>
      <c r="AI7" s="140">
        <f t="shared" si="1"/>
        <v>1216844</v>
      </c>
      <c r="AJ7" s="140">
        <f t="shared" si="1"/>
        <v>102462</v>
      </c>
      <c r="AK7" s="140">
        <f t="shared" si="1"/>
        <v>103802</v>
      </c>
      <c r="AL7" s="140">
        <f t="shared" si="1"/>
        <v>6450681</v>
      </c>
      <c r="AM7" s="140">
        <f>SUM(AN7,AS7,AW7,AX7,BD7)</f>
        <v>51922706</v>
      </c>
      <c r="AN7" s="140">
        <f>SUM(AO7:AR7)</f>
        <v>6302381</v>
      </c>
      <c r="AO7" s="140">
        <f>SUM(AO$8:AO$207)</f>
        <v>4964968</v>
      </c>
      <c r="AP7" s="140">
        <f>SUM(AP$8:AP$207)</f>
        <v>898012</v>
      </c>
      <c r="AQ7" s="140">
        <f>SUM(AQ$8:AQ$207)</f>
        <v>385308</v>
      </c>
      <c r="AR7" s="140">
        <f>SUM(AR$8:AR$207)</f>
        <v>54093</v>
      </c>
      <c r="AS7" s="140">
        <f>SUM(AT7:AV7)</f>
        <v>8362352</v>
      </c>
      <c r="AT7" s="140">
        <f>SUM(AT$8:AT$207)</f>
        <v>1595689</v>
      </c>
      <c r="AU7" s="140">
        <f>SUM(AU$8:AU$207)</f>
        <v>6146447</v>
      </c>
      <c r="AV7" s="140">
        <f>SUM(AV$8:AV$207)</f>
        <v>620216</v>
      </c>
      <c r="AW7" s="140">
        <f>SUM(AW$8:AW$207)</f>
        <v>43169</v>
      </c>
      <c r="AX7" s="140">
        <f>SUM(AY7:BB7)</f>
        <v>37207830</v>
      </c>
      <c r="AY7" s="140">
        <f t="shared" ref="AY7:BE7" si="2">SUM(AY$8:AY$207)</f>
        <v>25413270</v>
      </c>
      <c r="AZ7" s="140">
        <f t="shared" si="2"/>
        <v>10387125</v>
      </c>
      <c r="BA7" s="140">
        <f t="shared" si="2"/>
        <v>912763</v>
      </c>
      <c r="BB7" s="140">
        <f t="shared" si="2"/>
        <v>494672</v>
      </c>
      <c r="BC7" s="140">
        <f t="shared" si="2"/>
        <v>15572973</v>
      </c>
      <c r="BD7" s="140">
        <f t="shared" si="2"/>
        <v>6974</v>
      </c>
      <c r="BE7" s="140">
        <f t="shared" si="2"/>
        <v>1580579</v>
      </c>
      <c r="BF7" s="140">
        <f>SUM(AE7,+AM7,+BE7)</f>
        <v>58586948</v>
      </c>
      <c r="BG7" s="140">
        <f>SUM(BH7,+BM7)</f>
        <v>1366146</v>
      </c>
      <c r="BH7" s="140">
        <f>SUM(BI7:BL7)</f>
        <v>1364305</v>
      </c>
      <c r="BI7" s="140">
        <f t="shared" ref="BI7:BN7" si="3">SUM(BI$8:BI$207)</f>
        <v>3911</v>
      </c>
      <c r="BJ7" s="140">
        <f t="shared" si="3"/>
        <v>1285307</v>
      </c>
      <c r="BK7" s="140">
        <f t="shared" si="3"/>
        <v>0</v>
      </c>
      <c r="BL7" s="140">
        <f t="shared" si="3"/>
        <v>75087</v>
      </c>
      <c r="BM7" s="140">
        <f t="shared" si="3"/>
        <v>1841</v>
      </c>
      <c r="BN7" s="140">
        <f t="shared" si="3"/>
        <v>0</v>
      </c>
      <c r="BO7" s="140">
        <f>SUM(BP7,BU7,BY7,BZ7,CF7)</f>
        <v>5507892</v>
      </c>
      <c r="BP7" s="140">
        <f>SUM(BQ7:BT7)</f>
        <v>962758</v>
      </c>
      <c r="BQ7" s="140">
        <f>SUM(BQ$8:BQ$207)</f>
        <v>728029</v>
      </c>
      <c r="BR7" s="140">
        <f>SUM(BR$8:BR$207)</f>
        <v>217941</v>
      </c>
      <c r="BS7" s="140">
        <f>SUM(BS$8:BS$207)</f>
        <v>16788</v>
      </c>
      <c r="BT7" s="140">
        <f>SUM(BT$8:BT$207)</f>
        <v>0</v>
      </c>
      <c r="BU7" s="140">
        <f>SUM(BV7:BX7)</f>
        <v>1544675</v>
      </c>
      <c r="BV7" s="140">
        <f>SUM(BV$8:BV$207)</f>
        <v>539695</v>
      </c>
      <c r="BW7" s="140">
        <f>SUM(BW$8:BW$207)</f>
        <v>967286</v>
      </c>
      <c r="BX7" s="140">
        <f>SUM(BX$8:BX$207)</f>
        <v>37694</v>
      </c>
      <c r="BY7" s="140">
        <f>SUM(BY$8:BY$207)</f>
        <v>9919</v>
      </c>
      <c r="BZ7" s="140">
        <f>SUM(CA7:CD7)</f>
        <v>2989638</v>
      </c>
      <c r="CA7" s="140">
        <f t="shared" ref="CA7:CG7" si="4">SUM(CA$8:CA$207)</f>
        <v>1545575</v>
      </c>
      <c r="CB7" s="140">
        <f t="shared" si="4"/>
        <v>1217096</v>
      </c>
      <c r="CC7" s="140">
        <f t="shared" si="4"/>
        <v>98506</v>
      </c>
      <c r="CD7" s="140">
        <f t="shared" si="4"/>
        <v>128461</v>
      </c>
      <c r="CE7" s="140">
        <f t="shared" si="4"/>
        <v>2520212</v>
      </c>
      <c r="CF7" s="140">
        <f t="shared" si="4"/>
        <v>902</v>
      </c>
      <c r="CG7" s="140">
        <f t="shared" si="4"/>
        <v>320051</v>
      </c>
      <c r="CH7" s="140">
        <f>SUM(BG7,+BO7,+CG7)</f>
        <v>7194089</v>
      </c>
      <c r="CI7" s="140">
        <f t="shared" ref="CI7:DJ7" si="5">SUM(AE7,+BG7)</f>
        <v>6449809</v>
      </c>
      <c r="CJ7" s="140">
        <f t="shared" si="5"/>
        <v>6344166</v>
      </c>
      <c r="CK7" s="140">
        <f t="shared" si="5"/>
        <v>561765</v>
      </c>
      <c r="CL7" s="140">
        <f t="shared" si="5"/>
        <v>4388008</v>
      </c>
      <c r="CM7" s="140">
        <f t="shared" si="5"/>
        <v>1216844</v>
      </c>
      <c r="CN7" s="140">
        <f t="shared" si="5"/>
        <v>177549</v>
      </c>
      <c r="CO7" s="140">
        <f t="shared" si="5"/>
        <v>105643</v>
      </c>
      <c r="CP7" s="140">
        <f t="shared" si="5"/>
        <v>6450681</v>
      </c>
      <c r="CQ7" s="140">
        <f t="shared" si="5"/>
        <v>57430598</v>
      </c>
      <c r="CR7" s="140">
        <f t="shared" si="5"/>
        <v>7265139</v>
      </c>
      <c r="CS7" s="140">
        <f t="shared" si="5"/>
        <v>5692997</v>
      </c>
      <c r="CT7" s="140">
        <f t="shared" si="5"/>
        <v>1115953</v>
      </c>
      <c r="CU7" s="140">
        <f t="shared" si="5"/>
        <v>402096</v>
      </c>
      <c r="CV7" s="140">
        <f t="shared" si="5"/>
        <v>54093</v>
      </c>
      <c r="CW7" s="140">
        <f t="shared" si="5"/>
        <v>9907027</v>
      </c>
      <c r="CX7" s="140">
        <f t="shared" si="5"/>
        <v>2135384</v>
      </c>
      <c r="CY7" s="140">
        <f t="shared" si="5"/>
        <v>7113733</v>
      </c>
      <c r="CZ7" s="140">
        <f t="shared" si="5"/>
        <v>657910</v>
      </c>
      <c r="DA7" s="140">
        <f t="shared" si="5"/>
        <v>53088</v>
      </c>
      <c r="DB7" s="140">
        <f t="shared" si="5"/>
        <v>40197468</v>
      </c>
      <c r="DC7" s="140">
        <f t="shared" si="5"/>
        <v>26958845</v>
      </c>
      <c r="DD7" s="140">
        <f t="shared" si="5"/>
        <v>11604221</v>
      </c>
      <c r="DE7" s="140">
        <f t="shared" si="5"/>
        <v>1011269</v>
      </c>
      <c r="DF7" s="140">
        <f t="shared" si="5"/>
        <v>623133</v>
      </c>
      <c r="DG7" s="140">
        <f t="shared" si="5"/>
        <v>18093185</v>
      </c>
      <c r="DH7" s="140">
        <f t="shared" si="5"/>
        <v>7876</v>
      </c>
      <c r="DI7" s="140">
        <f t="shared" si="5"/>
        <v>1900630</v>
      </c>
      <c r="DJ7" s="140">
        <f t="shared" si="5"/>
        <v>65781037</v>
      </c>
    </row>
    <row r="8" spans="1:114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SUM(E8,+L8)</f>
        <v>12215411</v>
      </c>
      <c r="E8" s="121">
        <f>SUM(F8:I8,K8)</f>
        <v>7172317</v>
      </c>
      <c r="F8" s="121">
        <v>91778</v>
      </c>
      <c r="G8" s="121">
        <v>2267</v>
      </c>
      <c r="H8" s="121">
        <v>1666800</v>
      </c>
      <c r="I8" s="121">
        <v>3442217</v>
      </c>
      <c r="J8" s="122" t="s">
        <v>511</v>
      </c>
      <c r="K8" s="121">
        <v>1969255</v>
      </c>
      <c r="L8" s="121">
        <v>5043094</v>
      </c>
      <c r="M8" s="121">
        <f>SUM(N8,+U8)</f>
        <v>525966</v>
      </c>
      <c r="N8" s="121">
        <f>SUM(O8:R8,T8)</f>
        <v>75777</v>
      </c>
      <c r="O8" s="121">
        <v>0</v>
      </c>
      <c r="P8" s="121">
        <v>0</v>
      </c>
      <c r="Q8" s="121">
        <v>0</v>
      </c>
      <c r="R8" s="121">
        <v>53716</v>
      </c>
      <c r="S8" s="122" t="s">
        <v>511</v>
      </c>
      <c r="T8" s="121">
        <v>22061</v>
      </c>
      <c r="U8" s="121">
        <v>450189</v>
      </c>
      <c r="V8" s="121">
        <f>+SUM(D8,M8)</f>
        <v>12741377</v>
      </c>
      <c r="W8" s="121">
        <f>+SUM(E8,N8)</f>
        <v>7248094</v>
      </c>
      <c r="X8" s="121">
        <f>+SUM(F8,O8)</f>
        <v>91778</v>
      </c>
      <c r="Y8" s="121">
        <f>+SUM(G8,P8)</f>
        <v>2267</v>
      </c>
      <c r="Z8" s="121">
        <f>+SUM(H8,Q8)</f>
        <v>1666800</v>
      </c>
      <c r="AA8" s="121">
        <f>+SUM(I8,R8)</f>
        <v>3495933</v>
      </c>
      <c r="AB8" s="122" t="str">
        <f>IF(+SUM(J8,S8)=0,"-",+SUM(J8,S8))</f>
        <v>-</v>
      </c>
      <c r="AC8" s="121">
        <f>+SUM(K8,T8)</f>
        <v>1991316</v>
      </c>
      <c r="AD8" s="121">
        <f>+SUM(L8,U8)</f>
        <v>5493283</v>
      </c>
      <c r="AE8" s="121">
        <f>SUM(AF8,+AK8)</f>
        <v>1960504</v>
      </c>
      <c r="AF8" s="121">
        <f>SUM(AG8:AJ8)</f>
        <v>1939002</v>
      </c>
      <c r="AG8" s="121">
        <v>0</v>
      </c>
      <c r="AH8" s="121">
        <v>1933499</v>
      </c>
      <c r="AI8" s="121">
        <v>0</v>
      </c>
      <c r="AJ8" s="121">
        <v>5503</v>
      </c>
      <c r="AK8" s="121">
        <v>21502</v>
      </c>
      <c r="AL8" s="121">
        <v>0</v>
      </c>
      <c r="AM8" s="121">
        <f>SUM(AN8,AS8,AW8,AX8,BD8)</f>
        <v>10041873</v>
      </c>
      <c r="AN8" s="121">
        <f>SUM(AO8:AR8)</f>
        <v>1551888</v>
      </c>
      <c r="AO8" s="121">
        <v>1551888</v>
      </c>
      <c r="AP8" s="121">
        <v>0</v>
      </c>
      <c r="AQ8" s="121">
        <v>0</v>
      </c>
      <c r="AR8" s="121">
        <v>0</v>
      </c>
      <c r="AS8" s="121">
        <f>SUM(AT8:AV8)</f>
        <v>2235799</v>
      </c>
      <c r="AT8" s="121">
        <v>374299</v>
      </c>
      <c r="AU8" s="121">
        <v>1858871</v>
      </c>
      <c r="AV8" s="121">
        <v>2629</v>
      </c>
      <c r="AW8" s="121">
        <v>0</v>
      </c>
      <c r="AX8" s="121">
        <f>SUM(AY8:BB8)</f>
        <v>6254186</v>
      </c>
      <c r="AY8" s="121">
        <v>2891733</v>
      </c>
      <c r="AZ8" s="121">
        <v>3112540</v>
      </c>
      <c r="BA8" s="121">
        <v>201432</v>
      </c>
      <c r="BB8" s="121">
        <v>48481</v>
      </c>
      <c r="BC8" s="121">
        <v>0</v>
      </c>
      <c r="BD8" s="121">
        <v>0</v>
      </c>
      <c r="BE8" s="121">
        <v>213034</v>
      </c>
      <c r="BF8" s="121">
        <f>SUM(AE8,+AM8,+BE8)</f>
        <v>12215411</v>
      </c>
      <c r="BG8" s="121">
        <f>SUM(BH8,+BM8)</f>
        <v>3911</v>
      </c>
      <c r="BH8" s="121">
        <f>SUM(BI8:BL8)</f>
        <v>3911</v>
      </c>
      <c r="BI8" s="121">
        <v>3911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519740</v>
      </c>
      <c r="BP8" s="121">
        <f>SUM(BQ8:BT8)</f>
        <v>87408</v>
      </c>
      <c r="BQ8" s="121">
        <v>87408</v>
      </c>
      <c r="BR8" s="121">
        <v>0</v>
      </c>
      <c r="BS8" s="121">
        <v>0</v>
      </c>
      <c r="BT8" s="121">
        <v>0</v>
      </c>
      <c r="BU8" s="121">
        <f>SUM(BV8:BX8)</f>
        <v>418885</v>
      </c>
      <c r="BV8" s="121">
        <v>418885</v>
      </c>
      <c r="BW8" s="121">
        <v>0</v>
      </c>
      <c r="BX8" s="121">
        <v>0</v>
      </c>
      <c r="BY8" s="121">
        <v>0</v>
      </c>
      <c r="BZ8" s="121">
        <f>SUM(CA8:CD8)</f>
        <v>13447</v>
      </c>
      <c r="CA8" s="121">
        <v>13447</v>
      </c>
      <c r="CB8" s="121">
        <v>0</v>
      </c>
      <c r="CC8" s="121">
        <v>0</v>
      </c>
      <c r="CD8" s="121">
        <v>0</v>
      </c>
      <c r="CE8" s="121">
        <v>0</v>
      </c>
      <c r="CF8" s="121">
        <v>0</v>
      </c>
      <c r="CG8" s="121">
        <v>2315</v>
      </c>
      <c r="CH8" s="121">
        <f>SUM(BG8,+BO8,+CG8)</f>
        <v>525966</v>
      </c>
      <c r="CI8" s="121">
        <f>SUM(AE8,+BG8)</f>
        <v>1964415</v>
      </c>
      <c r="CJ8" s="121">
        <f>SUM(AF8,+BH8)</f>
        <v>1942913</v>
      </c>
      <c r="CK8" s="121">
        <f>SUM(AG8,+BI8)</f>
        <v>3911</v>
      </c>
      <c r="CL8" s="121">
        <f>SUM(AH8,+BJ8)</f>
        <v>1933499</v>
      </c>
      <c r="CM8" s="121">
        <f>SUM(AI8,+BK8)</f>
        <v>0</v>
      </c>
      <c r="CN8" s="121">
        <f>SUM(AJ8,+BL8)</f>
        <v>5503</v>
      </c>
      <c r="CO8" s="121">
        <f>SUM(AK8,+BM8)</f>
        <v>21502</v>
      </c>
      <c r="CP8" s="121">
        <f>SUM(AL8,+BN8)</f>
        <v>0</v>
      </c>
      <c r="CQ8" s="121">
        <f>SUM(AM8,+BO8)</f>
        <v>10561613</v>
      </c>
      <c r="CR8" s="121">
        <f>SUM(AN8,+BP8)</f>
        <v>1639296</v>
      </c>
      <c r="CS8" s="121">
        <f>SUM(AO8,+BQ8)</f>
        <v>1639296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2654684</v>
      </c>
      <c r="CX8" s="121">
        <f>SUM(AT8,+BV8)</f>
        <v>793184</v>
      </c>
      <c r="CY8" s="121">
        <f>SUM(AU8,+BW8)</f>
        <v>1858871</v>
      </c>
      <c r="CZ8" s="121">
        <f>SUM(AV8,+BX8)</f>
        <v>2629</v>
      </c>
      <c r="DA8" s="121">
        <f>SUM(AW8,+BY8)</f>
        <v>0</v>
      </c>
      <c r="DB8" s="121">
        <f>SUM(AX8,+BZ8)</f>
        <v>6267633</v>
      </c>
      <c r="DC8" s="121">
        <f>SUM(AY8,+CA8)</f>
        <v>2905180</v>
      </c>
      <c r="DD8" s="121">
        <f>SUM(AZ8,+CB8)</f>
        <v>3112540</v>
      </c>
      <c r="DE8" s="121">
        <f>SUM(BA8,+CC8)</f>
        <v>201432</v>
      </c>
      <c r="DF8" s="121">
        <f>SUM(BB8,+CD8)</f>
        <v>48481</v>
      </c>
      <c r="DG8" s="121">
        <f>SUM(BC8,+CE8)</f>
        <v>0</v>
      </c>
      <c r="DH8" s="121">
        <f>SUM(BD8,+CF8)</f>
        <v>0</v>
      </c>
      <c r="DI8" s="121">
        <f>SUM(BE8,+CG8)</f>
        <v>215349</v>
      </c>
      <c r="DJ8" s="121">
        <f>SUM(BF8,+CH8)</f>
        <v>12741377</v>
      </c>
    </row>
    <row r="9" spans="1:114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SUM(E9,+L9)</f>
        <v>21761214</v>
      </c>
      <c r="E9" s="121">
        <f>SUM(F9:I9,K9)</f>
        <v>9330108</v>
      </c>
      <c r="F9" s="121">
        <v>14696</v>
      </c>
      <c r="G9" s="121">
        <v>3000</v>
      </c>
      <c r="H9" s="121">
        <v>914000</v>
      </c>
      <c r="I9" s="121">
        <v>5855195</v>
      </c>
      <c r="J9" s="122" t="s">
        <v>511</v>
      </c>
      <c r="K9" s="121">
        <v>2543217</v>
      </c>
      <c r="L9" s="121">
        <v>12431106</v>
      </c>
      <c r="M9" s="121">
        <f>SUM(N9,+U9)</f>
        <v>430407</v>
      </c>
      <c r="N9" s="121">
        <f>SUM(O9:R9,T9)</f>
        <v>57596</v>
      </c>
      <c r="O9" s="121">
        <v>0</v>
      </c>
      <c r="P9" s="121">
        <v>0</v>
      </c>
      <c r="Q9" s="121">
        <v>0</v>
      </c>
      <c r="R9" s="121">
        <v>49490</v>
      </c>
      <c r="S9" s="122" t="s">
        <v>511</v>
      </c>
      <c r="T9" s="121">
        <v>8106</v>
      </c>
      <c r="U9" s="121">
        <v>372811</v>
      </c>
      <c r="V9" s="121">
        <f>+SUM(D9,M9)</f>
        <v>22191621</v>
      </c>
      <c r="W9" s="121">
        <f>+SUM(E9,N9)</f>
        <v>9387704</v>
      </c>
      <c r="X9" s="121">
        <f>+SUM(F9,O9)</f>
        <v>14696</v>
      </c>
      <c r="Y9" s="121">
        <f>+SUM(G9,P9)</f>
        <v>3000</v>
      </c>
      <c r="Z9" s="121">
        <f>+SUM(H9,Q9)</f>
        <v>914000</v>
      </c>
      <c r="AA9" s="121">
        <f>+SUM(I9,R9)</f>
        <v>5904685</v>
      </c>
      <c r="AB9" s="122" t="str">
        <f>IF(+SUM(J9,S9)=0,"-",+SUM(J9,S9))</f>
        <v>-</v>
      </c>
      <c r="AC9" s="121">
        <f>+SUM(K9,T9)</f>
        <v>2551323</v>
      </c>
      <c r="AD9" s="121">
        <f>+SUM(L9,U9)</f>
        <v>12803917</v>
      </c>
      <c r="AE9" s="121">
        <f>SUM(AF9,+AK9)</f>
        <v>1801750</v>
      </c>
      <c r="AF9" s="121">
        <f>SUM(AG9:AJ9)</f>
        <v>1797381</v>
      </c>
      <c r="AG9" s="121">
        <v>0</v>
      </c>
      <c r="AH9" s="121">
        <v>1154195</v>
      </c>
      <c r="AI9" s="121">
        <v>642426</v>
      </c>
      <c r="AJ9" s="121">
        <v>760</v>
      </c>
      <c r="AK9" s="121">
        <v>4369</v>
      </c>
      <c r="AL9" s="121">
        <v>414891</v>
      </c>
      <c r="AM9" s="121">
        <f>SUM(AN9,AS9,AW9,AX9,BD9)</f>
        <v>19354485</v>
      </c>
      <c r="AN9" s="121">
        <f>SUM(AO9:AR9)</f>
        <v>1775398</v>
      </c>
      <c r="AO9" s="121">
        <v>1316065</v>
      </c>
      <c r="AP9" s="121">
        <v>166906</v>
      </c>
      <c r="AQ9" s="121">
        <v>258969</v>
      </c>
      <c r="AR9" s="121">
        <v>33458</v>
      </c>
      <c r="AS9" s="121">
        <f>SUM(AT9:AV9)</f>
        <v>3272275</v>
      </c>
      <c r="AT9" s="121">
        <v>0</v>
      </c>
      <c r="AU9" s="121">
        <v>2794601</v>
      </c>
      <c r="AV9" s="121">
        <v>477674</v>
      </c>
      <c r="AW9" s="121">
        <v>0</v>
      </c>
      <c r="AX9" s="121">
        <f>SUM(AY9:BB9)</f>
        <v>14306812</v>
      </c>
      <c r="AY9" s="121">
        <v>10395378</v>
      </c>
      <c r="AZ9" s="121">
        <v>3413849</v>
      </c>
      <c r="BA9" s="121">
        <v>497585</v>
      </c>
      <c r="BB9" s="121">
        <v>0</v>
      </c>
      <c r="BC9" s="121">
        <v>0</v>
      </c>
      <c r="BD9" s="121">
        <v>0</v>
      </c>
      <c r="BE9" s="121">
        <v>190088</v>
      </c>
      <c r="BF9" s="121">
        <f>SUM(AE9,+AM9,+BE9)</f>
        <v>21346323</v>
      </c>
      <c r="BG9" s="121">
        <f>SUM(BH9,+BM9)</f>
        <v>8879</v>
      </c>
      <c r="BH9" s="121">
        <f>SUM(BI9:BL9)</f>
        <v>8879</v>
      </c>
      <c r="BI9" s="121">
        <v>0</v>
      </c>
      <c r="BJ9" s="121">
        <v>0</v>
      </c>
      <c r="BK9" s="121">
        <v>0</v>
      </c>
      <c r="BL9" s="121">
        <v>8879</v>
      </c>
      <c r="BM9" s="121">
        <v>0</v>
      </c>
      <c r="BN9" s="121">
        <v>0</v>
      </c>
      <c r="BO9" s="121">
        <f>SUM(BP9,BU9,BY9,BZ9,CF9)</f>
        <v>421143</v>
      </c>
      <c r="BP9" s="121">
        <f>SUM(BQ9:BT9)</f>
        <v>49429</v>
      </c>
      <c r="BQ9" s="121">
        <v>43975</v>
      </c>
      <c r="BR9" s="121">
        <v>5454</v>
      </c>
      <c r="BS9" s="121">
        <v>0</v>
      </c>
      <c r="BT9" s="121">
        <v>0</v>
      </c>
      <c r="BU9" s="121">
        <f>SUM(BV9:BX9)</f>
        <v>83707</v>
      </c>
      <c r="BV9" s="121">
        <v>27987</v>
      </c>
      <c r="BW9" s="121">
        <v>55720</v>
      </c>
      <c r="BX9" s="121">
        <v>0</v>
      </c>
      <c r="BY9" s="121">
        <v>0</v>
      </c>
      <c r="BZ9" s="121">
        <f>SUM(CA9:CD9)</f>
        <v>288007</v>
      </c>
      <c r="CA9" s="121">
        <v>212767</v>
      </c>
      <c r="CB9" s="121">
        <v>75240</v>
      </c>
      <c r="CC9" s="121">
        <v>0</v>
      </c>
      <c r="CD9" s="121">
        <v>0</v>
      </c>
      <c r="CE9" s="121">
        <v>0</v>
      </c>
      <c r="CF9" s="121">
        <v>0</v>
      </c>
      <c r="CG9" s="121">
        <v>385</v>
      </c>
      <c r="CH9" s="121">
        <f>SUM(BG9,+BO9,+CG9)</f>
        <v>430407</v>
      </c>
      <c r="CI9" s="121">
        <f>SUM(AE9,+BG9)</f>
        <v>1810629</v>
      </c>
      <c r="CJ9" s="121">
        <f>SUM(AF9,+BH9)</f>
        <v>1806260</v>
      </c>
      <c r="CK9" s="121">
        <f>SUM(AG9,+BI9)</f>
        <v>0</v>
      </c>
      <c r="CL9" s="121">
        <f>SUM(AH9,+BJ9)</f>
        <v>1154195</v>
      </c>
      <c r="CM9" s="121">
        <f>SUM(AI9,+BK9)</f>
        <v>642426</v>
      </c>
      <c r="CN9" s="121">
        <f>SUM(AJ9,+BL9)</f>
        <v>9639</v>
      </c>
      <c r="CO9" s="121">
        <f>SUM(AK9,+BM9)</f>
        <v>4369</v>
      </c>
      <c r="CP9" s="121">
        <f>SUM(AL9,+BN9)</f>
        <v>414891</v>
      </c>
      <c r="CQ9" s="121">
        <f>SUM(AM9,+BO9)</f>
        <v>19775628</v>
      </c>
      <c r="CR9" s="121">
        <f>SUM(AN9,+BP9)</f>
        <v>1824827</v>
      </c>
      <c r="CS9" s="121">
        <f>SUM(AO9,+BQ9)</f>
        <v>1360040</v>
      </c>
      <c r="CT9" s="121">
        <f>SUM(AP9,+BR9)</f>
        <v>172360</v>
      </c>
      <c r="CU9" s="121">
        <f>SUM(AQ9,+BS9)</f>
        <v>258969</v>
      </c>
      <c r="CV9" s="121">
        <f>SUM(AR9,+BT9)</f>
        <v>33458</v>
      </c>
      <c r="CW9" s="121">
        <f>SUM(AS9,+BU9)</f>
        <v>3355982</v>
      </c>
      <c r="CX9" s="121">
        <f>SUM(AT9,+BV9)</f>
        <v>27987</v>
      </c>
      <c r="CY9" s="121">
        <f>SUM(AU9,+BW9)</f>
        <v>2850321</v>
      </c>
      <c r="CZ9" s="121">
        <f>SUM(AV9,+BX9)</f>
        <v>477674</v>
      </c>
      <c r="DA9" s="121">
        <f>SUM(AW9,+BY9)</f>
        <v>0</v>
      </c>
      <c r="DB9" s="121">
        <f>SUM(AX9,+BZ9)</f>
        <v>14594819</v>
      </c>
      <c r="DC9" s="121">
        <f>SUM(AY9,+CA9)</f>
        <v>10608145</v>
      </c>
      <c r="DD9" s="121">
        <f>SUM(AZ9,+CB9)</f>
        <v>3489089</v>
      </c>
      <c r="DE9" s="121">
        <f>SUM(BA9,+CC9)</f>
        <v>497585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190473</v>
      </c>
      <c r="DJ9" s="121">
        <f>SUM(BF9,+CH9)</f>
        <v>21776730</v>
      </c>
    </row>
    <row r="10" spans="1:114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SUM(E10,+L10)</f>
        <v>2194137</v>
      </c>
      <c r="E10" s="121">
        <f>SUM(F10:I10,K10)</f>
        <v>531188</v>
      </c>
      <c r="F10" s="121">
        <v>1204</v>
      </c>
      <c r="G10" s="121">
        <v>0</v>
      </c>
      <c r="H10" s="121">
        <v>174000</v>
      </c>
      <c r="I10" s="121">
        <v>306566</v>
      </c>
      <c r="J10" s="122" t="s">
        <v>511</v>
      </c>
      <c r="K10" s="121">
        <v>49418</v>
      </c>
      <c r="L10" s="121">
        <v>1662949</v>
      </c>
      <c r="M10" s="121">
        <f>SUM(N10,+U10)</f>
        <v>1117824</v>
      </c>
      <c r="N10" s="121">
        <f>SUM(O10:R10,T10)</f>
        <v>629763</v>
      </c>
      <c r="O10" s="121">
        <v>0</v>
      </c>
      <c r="P10" s="121">
        <v>0</v>
      </c>
      <c r="Q10" s="121">
        <v>119100</v>
      </c>
      <c r="R10" s="121">
        <v>510663</v>
      </c>
      <c r="S10" s="122" t="s">
        <v>511</v>
      </c>
      <c r="T10" s="121">
        <v>0</v>
      </c>
      <c r="U10" s="121">
        <v>488061</v>
      </c>
      <c r="V10" s="121">
        <f>+SUM(D10,M10)</f>
        <v>3311961</v>
      </c>
      <c r="W10" s="121">
        <f>+SUM(E10,N10)</f>
        <v>1160951</v>
      </c>
      <c r="X10" s="121">
        <f>+SUM(F10,O10)</f>
        <v>1204</v>
      </c>
      <c r="Y10" s="121">
        <f>+SUM(G10,P10)</f>
        <v>0</v>
      </c>
      <c r="Z10" s="121">
        <f>+SUM(H10,Q10)</f>
        <v>293100</v>
      </c>
      <c r="AA10" s="121">
        <f>+SUM(I10,R10)</f>
        <v>817229</v>
      </c>
      <c r="AB10" s="122" t="str">
        <f>IF(+SUM(J10,S10)=0,"-",+SUM(J10,S10))</f>
        <v>-</v>
      </c>
      <c r="AC10" s="121">
        <f>+SUM(K10,T10)</f>
        <v>49418</v>
      </c>
      <c r="AD10" s="121">
        <f>+SUM(L10,U10)</f>
        <v>2151010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1396900</v>
      </c>
      <c r="AN10" s="121">
        <f>SUM(AO10:AR10)</f>
        <v>453748</v>
      </c>
      <c r="AO10" s="121">
        <v>177858</v>
      </c>
      <c r="AP10" s="121">
        <v>275890</v>
      </c>
      <c r="AQ10" s="121">
        <v>0</v>
      </c>
      <c r="AR10" s="121">
        <v>0</v>
      </c>
      <c r="AS10" s="121">
        <f>SUM(AT10:AV10)</f>
        <v>323441</v>
      </c>
      <c r="AT10" s="121">
        <v>66163</v>
      </c>
      <c r="AU10" s="121">
        <v>198382</v>
      </c>
      <c r="AV10" s="121">
        <v>58896</v>
      </c>
      <c r="AW10" s="121">
        <v>16594</v>
      </c>
      <c r="AX10" s="121">
        <f>SUM(AY10:BB10)</f>
        <v>603117</v>
      </c>
      <c r="AY10" s="121">
        <v>356681</v>
      </c>
      <c r="AZ10" s="121">
        <v>246436</v>
      </c>
      <c r="BA10" s="121">
        <v>0</v>
      </c>
      <c r="BB10" s="121">
        <v>0</v>
      </c>
      <c r="BC10" s="121">
        <v>701585</v>
      </c>
      <c r="BD10" s="121">
        <v>0</v>
      </c>
      <c r="BE10" s="121">
        <v>95652</v>
      </c>
      <c r="BF10" s="121">
        <f>SUM(AE10,+AM10,+BE10)</f>
        <v>1492552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1073317</v>
      </c>
      <c r="BP10" s="121">
        <f>SUM(BQ10:BT10)</f>
        <v>246905</v>
      </c>
      <c r="BQ10" s="121">
        <v>104225</v>
      </c>
      <c r="BR10" s="121">
        <v>142680</v>
      </c>
      <c r="BS10" s="121">
        <v>0</v>
      </c>
      <c r="BT10" s="121">
        <v>0</v>
      </c>
      <c r="BU10" s="121">
        <f>SUM(BV10:BX10)</f>
        <v>264698</v>
      </c>
      <c r="BV10" s="121">
        <v>19288</v>
      </c>
      <c r="BW10" s="121">
        <v>245410</v>
      </c>
      <c r="BX10" s="121">
        <v>0</v>
      </c>
      <c r="BY10" s="121">
        <v>9919</v>
      </c>
      <c r="BZ10" s="121">
        <f>SUM(CA10:CD10)</f>
        <v>551795</v>
      </c>
      <c r="CA10" s="121">
        <v>474473</v>
      </c>
      <c r="CB10" s="121">
        <v>77322</v>
      </c>
      <c r="CC10" s="121">
        <v>0</v>
      </c>
      <c r="CD10" s="121">
        <v>0</v>
      </c>
      <c r="CE10" s="121">
        <v>0</v>
      </c>
      <c r="CF10" s="121">
        <v>0</v>
      </c>
      <c r="CG10" s="121">
        <v>44507</v>
      </c>
      <c r="CH10" s="121">
        <f>SUM(BG10,+BO10,+CG10)</f>
        <v>1117824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2470217</v>
      </c>
      <c r="CR10" s="121">
        <f>SUM(AN10,+BP10)</f>
        <v>700653</v>
      </c>
      <c r="CS10" s="121">
        <f>SUM(AO10,+BQ10)</f>
        <v>282083</v>
      </c>
      <c r="CT10" s="121">
        <f>SUM(AP10,+BR10)</f>
        <v>418570</v>
      </c>
      <c r="CU10" s="121">
        <f>SUM(AQ10,+BS10)</f>
        <v>0</v>
      </c>
      <c r="CV10" s="121">
        <f>SUM(AR10,+BT10)</f>
        <v>0</v>
      </c>
      <c r="CW10" s="121">
        <f>SUM(AS10,+BU10)</f>
        <v>588139</v>
      </c>
      <c r="CX10" s="121">
        <f>SUM(AT10,+BV10)</f>
        <v>85451</v>
      </c>
      <c r="CY10" s="121">
        <f>SUM(AU10,+BW10)</f>
        <v>443792</v>
      </c>
      <c r="CZ10" s="121">
        <f>SUM(AV10,+BX10)</f>
        <v>58896</v>
      </c>
      <c r="DA10" s="121">
        <f>SUM(AW10,+BY10)</f>
        <v>26513</v>
      </c>
      <c r="DB10" s="121">
        <f>SUM(AX10,+BZ10)</f>
        <v>1154912</v>
      </c>
      <c r="DC10" s="121">
        <f>SUM(AY10,+CA10)</f>
        <v>831154</v>
      </c>
      <c r="DD10" s="121">
        <f>SUM(AZ10,+CB10)</f>
        <v>323758</v>
      </c>
      <c r="DE10" s="121">
        <f>SUM(BA10,+CC10)</f>
        <v>0</v>
      </c>
      <c r="DF10" s="121">
        <f>SUM(BB10,+CD10)</f>
        <v>0</v>
      </c>
      <c r="DG10" s="121">
        <f>SUM(BC10,+CE10)</f>
        <v>701585</v>
      </c>
      <c r="DH10" s="121">
        <f>SUM(BD10,+CF10)</f>
        <v>0</v>
      </c>
      <c r="DI10" s="121">
        <f>SUM(BE10,+CG10)</f>
        <v>140159</v>
      </c>
      <c r="DJ10" s="121">
        <f>SUM(BF10,+CH10)</f>
        <v>2610376</v>
      </c>
    </row>
    <row r="11" spans="1:114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SUM(E11,+L11)</f>
        <v>3835461</v>
      </c>
      <c r="E11" s="121">
        <f>SUM(F11:I11,K11)</f>
        <v>1367748</v>
      </c>
      <c r="F11" s="121">
        <v>14727</v>
      </c>
      <c r="G11" s="121">
        <v>6639</v>
      </c>
      <c r="H11" s="121">
        <v>420700</v>
      </c>
      <c r="I11" s="121">
        <v>925682</v>
      </c>
      <c r="J11" s="122" t="s">
        <v>511</v>
      </c>
      <c r="K11" s="121">
        <v>0</v>
      </c>
      <c r="L11" s="121">
        <v>2467713</v>
      </c>
      <c r="M11" s="121">
        <f>SUM(N11,+U11)</f>
        <v>378742</v>
      </c>
      <c r="N11" s="121">
        <f>SUM(O11:R11,T11)</f>
        <v>70</v>
      </c>
      <c r="O11" s="121">
        <v>0</v>
      </c>
      <c r="P11" s="121">
        <v>0</v>
      </c>
      <c r="Q11" s="121">
        <v>0</v>
      </c>
      <c r="R11" s="121">
        <v>0</v>
      </c>
      <c r="S11" s="122" t="s">
        <v>511</v>
      </c>
      <c r="T11" s="121">
        <v>70</v>
      </c>
      <c r="U11" s="121">
        <v>378672</v>
      </c>
      <c r="V11" s="121">
        <f>+SUM(D11,M11)</f>
        <v>4214203</v>
      </c>
      <c r="W11" s="121">
        <f>+SUM(E11,N11)</f>
        <v>1367818</v>
      </c>
      <c r="X11" s="121">
        <f>+SUM(F11,O11)</f>
        <v>14727</v>
      </c>
      <c r="Y11" s="121">
        <f>+SUM(G11,P11)</f>
        <v>6639</v>
      </c>
      <c r="Z11" s="121">
        <f>+SUM(H11,Q11)</f>
        <v>420700</v>
      </c>
      <c r="AA11" s="121">
        <f>+SUM(I11,R11)</f>
        <v>925682</v>
      </c>
      <c r="AB11" s="122" t="str">
        <f>IF(+SUM(J11,S11)=0,"-",+SUM(J11,S11))</f>
        <v>-</v>
      </c>
      <c r="AC11" s="121">
        <f>+SUM(K11,T11)</f>
        <v>70</v>
      </c>
      <c r="AD11" s="121">
        <f>+SUM(L11,U11)</f>
        <v>2846385</v>
      </c>
      <c r="AE11" s="121">
        <f>SUM(AF11,+AK11)</f>
        <v>14173</v>
      </c>
      <c r="AF11" s="121">
        <f>SUM(AG11:AJ11)</f>
        <v>14173</v>
      </c>
      <c r="AG11" s="121">
        <v>0</v>
      </c>
      <c r="AH11" s="121">
        <v>11880</v>
      </c>
      <c r="AI11" s="121">
        <v>2293</v>
      </c>
      <c r="AJ11" s="121">
        <v>0</v>
      </c>
      <c r="AK11" s="121">
        <v>0</v>
      </c>
      <c r="AL11" s="121">
        <v>66564</v>
      </c>
      <c r="AM11" s="121">
        <f>SUM(AN11,AS11,AW11,AX11,BD11)</f>
        <v>3464374</v>
      </c>
      <c r="AN11" s="121">
        <f>SUM(AO11:AR11)</f>
        <v>653997</v>
      </c>
      <c r="AO11" s="121">
        <v>576643</v>
      </c>
      <c r="AP11" s="121">
        <v>0</v>
      </c>
      <c r="AQ11" s="121">
        <v>63290</v>
      </c>
      <c r="AR11" s="121">
        <v>14064</v>
      </c>
      <c r="AS11" s="121">
        <f>SUM(AT11:AV11)</f>
        <v>266724</v>
      </c>
      <c r="AT11" s="121">
        <v>36182</v>
      </c>
      <c r="AU11" s="121">
        <v>200935</v>
      </c>
      <c r="AV11" s="121">
        <v>29607</v>
      </c>
      <c r="AW11" s="121">
        <v>0</v>
      </c>
      <c r="AX11" s="121">
        <f>SUM(AY11:BB11)</f>
        <v>2543653</v>
      </c>
      <c r="AY11" s="121">
        <v>1246450</v>
      </c>
      <c r="AZ11" s="121">
        <v>1140659</v>
      </c>
      <c r="BA11" s="121">
        <v>32043</v>
      </c>
      <c r="BB11" s="121">
        <v>124501</v>
      </c>
      <c r="BC11" s="121">
        <v>290350</v>
      </c>
      <c r="BD11" s="121">
        <v>0</v>
      </c>
      <c r="BE11" s="121">
        <v>0</v>
      </c>
      <c r="BF11" s="121">
        <f>SUM(AE11,+AM11,+BE11)</f>
        <v>3478547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271013</v>
      </c>
      <c r="BP11" s="121">
        <f>SUM(BQ11:BT11)</f>
        <v>25442</v>
      </c>
      <c r="BQ11" s="121">
        <v>25442</v>
      </c>
      <c r="BR11" s="121">
        <v>0</v>
      </c>
      <c r="BS11" s="121">
        <v>0</v>
      </c>
      <c r="BT11" s="121">
        <v>0</v>
      </c>
      <c r="BU11" s="121">
        <f>SUM(BV11:BX11)</f>
        <v>221078</v>
      </c>
      <c r="BV11" s="121">
        <v>0</v>
      </c>
      <c r="BW11" s="121">
        <v>221078</v>
      </c>
      <c r="BX11" s="121">
        <v>0</v>
      </c>
      <c r="BY11" s="121">
        <v>0</v>
      </c>
      <c r="BZ11" s="121">
        <f>SUM(CA11:CD11)</f>
        <v>24493</v>
      </c>
      <c r="CA11" s="121">
        <v>0</v>
      </c>
      <c r="CB11" s="121">
        <v>24493</v>
      </c>
      <c r="CC11" s="121">
        <v>0</v>
      </c>
      <c r="CD11" s="121">
        <v>0</v>
      </c>
      <c r="CE11" s="121">
        <v>101029</v>
      </c>
      <c r="CF11" s="121">
        <v>0</v>
      </c>
      <c r="CG11" s="121">
        <v>6700</v>
      </c>
      <c r="CH11" s="121">
        <f>SUM(BG11,+BO11,+CG11)</f>
        <v>277713</v>
      </c>
      <c r="CI11" s="121">
        <f>SUM(AE11,+BG11)</f>
        <v>14173</v>
      </c>
      <c r="CJ11" s="121">
        <f>SUM(AF11,+BH11)</f>
        <v>14173</v>
      </c>
      <c r="CK11" s="121">
        <f>SUM(AG11,+BI11)</f>
        <v>0</v>
      </c>
      <c r="CL11" s="121">
        <f>SUM(AH11,+BJ11)</f>
        <v>11880</v>
      </c>
      <c r="CM11" s="121">
        <f>SUM(AI11,+BK11)</f>
        <v>2293</v>
      </c>
      <c r="CN11" s="121">
        <f>SUM(AJ11,+BL11)</f>
        <v>0</v>
      </c>
      <c r="CO11" s="121">
        <f>SUM(AK11,+BM11)</f>
        <v>0</v>
      </c>
      <c r="CP11" s="121">
        <f>SUM(AL11,+BN11)</f>
        <v>66564</v>
      </c>
      <c r="CQ11" s="121">
        <f>SUM(AM11,+BO11)</f>
        <v>3735387</v>
      </c>
      <c r="CR11" s="121">
        <f>SUM(AN11,+BP11)</f>
        <v>679439</v>
      </c>
      <c r="CS11" s="121">
        <f>SUM(AO11,+BQ11)</f>
        <v>602085</v>
      </c>
      <c r="CT11" s="121">
        <f>SUM(AP11,+BR11)</f>
        <v>0</v>
      </c>
      <c r="CU11" s="121">
        <f>SUM(AQ11,+BS11)</f>
        <v>63290</v>
      </c>
      <c r="CV11" s="121">
        <f>SUM(AR11,+BT11)</f>
        <v>14064</v>
      </c>
      <c r="CW11" s="121">
        <f>SUM(AS11,+BU11)</f>
        <v>487802</v>
      </c>
      <c r="CX11" s="121">
        <f>SUM(AT11,+BV11)</f>
        <v>36182</v>
      </c>
      <c r="CY11" s="121">
        <f>SUM(AU11,+BW11)</f>
        <v>422013</v>
      </c>
      <c r="CZ11" s="121">
        <f>SUM(AV11,+BX11)</f>
        <v>29607</v>
      </c>
      <c r="DA11" s="121">
        <f>SUM(AW11,+BY11)</f>
        <v>0</v>
      </c>
      <c r="DB11" s="121">
        <f>SUM(AX11,+BZ11)</f>
        <v>2568146</v>
      </c>
      <c r="DC11" s="121">
        <f>SUM(AY11,+CA11)</f>
        <v>1246450</v>
      </c>
      <c r="DD11" s="121">
        <f>SUM(AZ11,+CB11)</f>
        <v>1165152</v>
      </c>
      <c r="DE11" s="121">
        <f>SUM(BA11,+CC11)</f>
        <v>32043</v>
      </c>
      <c r="DF11" s="121">
        <f>SUM(BB11,+CD11)</f>
        <v>124501</v>
      </c>
      <c r="DG11" s="121">
        <f>SUM(BC11,+CE11)</f>
        <v>391379</v>
      </c>
      <c r="DH11" s="121">
        <f>SUM(BD11,+CF11)</f>
        <v>0</v>
      </c>
      <c r="DI11" s="121">
        <f>SUM(BE11,+CG11)</f>
        <v>6700</v>
      </c>
      <c r="DJ11" s="121">
        <f>SUM(BF11,+CH11)</f>
        <v>3756260</v>
      </c>
    </row>
    <row r="12" spans="1:114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SUM(E12,+L12)</f>
        <v>838096</v>
      </c>
      <c r="E12" s="121">
        <f>SUM(F12:I12,K12)</f>
        <v>254897</v>
      </c>
      <c r="F12" s="121">
        <v>0</v>
      </c>
      <c r="G12" s="121">
        <v>0</v>
      </c>
      <c r="H12" s="121">
        <v>0</v>
      </c>
      <c r="I12" s="121">
        <v>254897</v>
      </c>
      <c r="J12" s="122" t="s">
        <v>511</v>
      </c>
      <c r="K12" s="121">
        <v>0</v>
      </c>
      <c r="L12" s="121">
        <v>583199</v>
      </c>
      <c r="M12" s="121">
        <f>SUM(N12,+U12)</f>
        <v>1616359</v>
      </c>
      <c r="N12" s="121">
        <f>SUM(O12:R12,T12)</f>
        <v>380449</v>
      </c>
      <c r="O12" s="121">
        <v>0</v>
      </c>
      <c r="P12" s="121">
        <v>0</v>
      </c>
      <c r="Q12" s="121">
        <v>0</v>
      </c>
      <c r="R12" s="121">
        <v>380449</v>
      </c>
      <c r="S12" s="122" t="s">
        <v>511</v>
      </c>
      <c r="T12" s="121">
        <v>0</v>
      </c>
      <c r="U12" s="121">
        <v>1235910</v>
      </c>
      <c r="V12" s="121">
        <f>+SUM(D12,M12)</f>
        <v>2454455</v>
      </c>
      <c r="W12" s="121">
        <f>+SUM(E12,N12)</f>
        <v>635346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635346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1819109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838096</v>
      </c>
      <c r="AN12" s="121">
        <f>SUM(AO12:AR12)</f>
        <v>79112</v>
      </c>
      <c r="AO12" s="121">
        <v>65281</v>
      </c>
      <c r="AP12" s="121">
        <v>13831</v>
      </c>
      <c r="AQ12" s="121">
        <v>0</v>
      </c>
      <c r="AR12" s="121">
        <v>0</v>
      </c>
      <c r="AS12" s="121">
        <f>SUM(AT12:AV12)</f>
        <v>57743</v>
      </c>
      <c r="AT12" s="121">
        <v>6572</v>
      </c>
      <c r="AU12" s="121">
        <v>51171</v>
      </c>
      <c r="AV12" s="121">
        <v>0</v>
      </c>
      <c r="AW12" s="121">
        <v>0</v>
      </c>
      <c r="AX12" s="121">
        <f>SUM(AY12:BB12)</f>
        <v>699921</v>
      </c>
      <c r="AY12" s="121">
        <v>242828</v>
      </c>
      <c r="AZ12" s="121">
        <v>427710</v>
      </c>
      <c r="BA12" s="121">
        <v>0</v>
      </c>
      <c r="BB12" s="121">
        <v>29383</v>
      </c>
      <c r="BC12" s="121">
        <v>0</v>
      </c>
      <c r="BD12" s="121">
        <v>1320</v>
      </c>
      <c r="BE12" s="121">
        <v>0</v>
      </c>
      <c r="BF12" s="121">
        <f>SUM(AE12,+AM12,+BE12)</f>
        <v>838096</v>
      </c>
      <c r="BG12" s="121">
        <f>SUM(BH12,+BM12)</f>
        <v>1059811</v>
      </c>
      <c r="BH12" s="121">
        <f>SUM(BI12:BL12)</f>
        <v>1059811</v>
      </c>
      <c r="BI12" s="121">
        <v>0</v>
      </c>
      <c r="BJ12" s="121">
        <v>1059811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556548</v>
      </c>
      <c r="BP12" s="121">
        <f>SUM(BQ12:BT12)</f>
        <v>59749</v>
      </c>
      <c r="BQ12" s="121">
        <v>42961</v>
      </c>
      <c r="BR12" s="121">
        <v>0</v>
      </c>
      <c r="BS12" s="121">
        <v>16788</v>
      </c>
      <c r="BT12" s="121">
        <v>0</v>
      </c>
      <c r="BU12" s="121">
        <f>SUM(BV12:BX12)</f>
        <v>17770</v>
      </c>
      <c r="BV12" s="121">
        <v>0</v>
      </c>
      <c r="BW12" s="121">
        <v>17770</v>
      </c>
      <c r="BX12" s="121">
        <v>0</v>
      </c>
      <c r="BY12" s="121">
        <v>0</v>
      </c>
      <c r="BZ12" s="121">
        <f>SUM(CA12:CD12)</f>
        <v>478127</v>
      </c>
      <c r="CA12" s="121">
        <v>381427</v>
      </c>
      <c r="CB12" s="121">
        <v>93847</v>
      </c>
      <c r="CC12" s="121">
        <v>0</v>
      </c>
      <c r="CD12" s="121">
        <v>2853</v>
      </c>
      <c r="CE12" s="121">
        <v>0</v>
      </c>
      <c r="CF12" s="121">
        <v>902</v>
      </c>
      <c r="CG12" s="121">
        <v>0</v>
      </c>
      <c r="CH12" s="121">
        <f>SUM(BG12,+BO12,+CG12)</f>
        <v>1616359</v>
      </c>
      <c r="CI12" s="121">
        <f>SUM(AE12,+BG12)</f>
        <v>1059811</v>
      </c>
      <c r="CJ12" s="121">
        <f>SUM(AF12,+BH12)</f>
        <v>1059811</v>
      </c>
      <c r="CK12" s="121">
        <f>SUM(AG12,+BI12)</f>
        <v>0</v>
      </c>
      <c r="CL12" s="121">
        <f>SUM(AH12,+BJ12)</f>
        <v>1059811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1394644</v>
      </c>
      <c r="CR12" s="121">
        <f>SUM(AN12,+BP12)</f>
        <v>138861</v>
      </c>
      <c r="CS12" s="121">
        <f>SUM(AO12,+BQ12)</f>
        <v>108242</v>
      </c>
      <c r="CT12" s="121">
        <f>SUM(AP12,+BR12)</f>
        <v>13831</v>
      </c>
      <c r="CU12" s="121">
        <f>SUM(AQ12,+BS12)</f>
        <v>16788</v>
      </c>
      <c r="CV12" s="121">
        <f>SUM(AR12,+BT12)</f>
        <v>0</v>
      </c>
      <c r="CW12" s="121">
        <f>SUM(AS12,+BU12)</f>
        <v>75513</v>
      </c>
      <c r="CX12" s="121">
        <f>SUM(AT12,+BV12)</f>
        <v>6572</v>
      </c>
      <c r="CY12" s="121">
        <f>SUM(AU12,+BW12)</f>
        <v>68941</v>
      </c>
      <c r="CZ12" s="121">
        <f>SUM(AV12,+BX12)</f>
        <v>0</v>
      </c>
      <c r="DA12" s="121">
        <f>SUM(AW12,+BY12)</f>
        <v>0</v>
      </c>
      <c r="DB12" s="121">
        <f>SUM(AX12,+BZ12)</f>
        <v>1178048</v>
      </c>
      <c r="DC12" s="121">
        <f>SUM(AY12,+CA12)</f>
        <v>624255</v>
      </c>
      <c r="DD12" s="121">
        <f>SUM(AZ12,+CB12)</f>
        <v>521557</v>
      </c>
      <c r="DE12" s="121">
        <f>SUM(BA12,+CC12)</f>
        <v>0</v>
      </c>
      <c r="DF12" s="121">
        <f>SUM(BB12,+CD12)</f>
        <v>32236</v>
      </c>
      <c r="DG12" s="121">
        <f>SUM(BC12,+CE12)</f>
        <v>0</v>
      </c>
      <c r="DH12" s="121">
        <f>SUM(BD12,+CF12)</f>
        <v>2222</v>
      </c>
      <c r="DI12" s="121">
        <f>SUM(BE12,+CG12)</f>
        <v>0</v>
      </c>
      <c r="DJ12" s="121">
        <f>SUM(BF12,+CH12)</f>
        <v>2454455</v>
      </c>
    </row>
    <row r="13" spans="1:114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SUM(E13,+L13)</f>
        <v>2533746</v>
      </c>
      <c r="E13" s="121">
        <f>SUM(F13:I13,K13)</f>
        <v>521177</v>
      </c>
      <c r="F13" s="121">
        <v>0</v>
      </c>
      <c r="G13" s="121">
        <v>0</v>
      </c>
      <c r="H13" s="121">
        <v>0</v>
      </c>
      <c r="I13" s="121">
        <v>521177</v>
      </c>
      <c r="J13" s="122" t="s">
        <v>511</v>
      </c>
      <c r="K13" s="121">
        <v>0</v>
      </c>
      <c r="L13" s="121">
        <v>2012569</v>
      </c>
      <c r="M13" s="121">
        <f>SUM(N13,+U13)</f>
        <v>557886</v>
      </c>
      <c r="N13" s="121">
        <f>SUM(O13:R13,T13)</f>
        <v>55045</v>
      </c>
      <c r="O13" s="121">
        <v>0</v>
      </c>
      <c r="P13" s="121">
        <v>0</v>
      </c>
      <c r="Q13" s="121">
        <v>0</v>
      </c>
      <c r="R13" s="121">
        <v>55045</v>
      </c>
      <c r="S13" s="122" t="s">
        <v>511</v>
      </c>
      <c r="T13" s="121">
        <v>0</v>
      </c>
      <c r="U13" s="121">
        <v>502841</v>
      </c>
      <c r="V13" s="121">
        <f>+SUM(D13,M13)</f>
        <v>3091632</v>
      </c>
      <c r="W13" s="121">
        <f>+SUM(E13,N13)</f>
        <v>576222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576222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2515410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1038402</v>
      </c>
      <c r="AN13" s="121">
        <f>SUM(AO13:AR13)</f>
        <v>126294</v>
      </c>
      <c r="AO13" s="121">
        <v>52350</v>
      </c>
      <c r="AP13" s="121">
        <v>73944</v>
      </c>
      <c r="AQ13" s="121">
        <v>0</v>
      </c>
      <c r="AR13" s="121">
        <v>0</v>
      </c>
      <c r="AS13" s="121">
        <f>SUM(AT13:AV13)</f>
        <v>110562</v>
      </c>
      <c r="AT13" s="121">
        <v>110562</v>
      </c>
      <c r="AU13" s="121">
        <v>0</v>
      </c>
      <c r="AV13" s="121">
        <v>0</v>
      </c>
      <c r="AW13" s="121">
        <v>0</v>
      </c>
      <c r="AX13" s="121">
        <f>SUM(AY13:BB13)</f>
        <v>801546</v>
      </c>
      <c r="AY13" s="121">
        <v>747254</v>
      </c>
      <c r="AZ13" s="121">
        <v>0</v>
      </c>
      <c r="BA13" s="121">
        <v>0</v>
      </c>
      <c r="BB13" s="121">
        <v>54292</v>
      </c>
      <c r="BC13" s="121">
        <v>1495344</v>
      </c>
      <c r="BD13" s="121">
        <v>0</v>
      </c>
      <c r="BE13" s="121">
        <v>0</v>
      </c>
      <c r="BF13" s="121">
        <f>SUM(AE13,+AM13,+BE13)</f>
        <v>1038402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54850</v>
      </c>
      <c r="BP13" s="121">
        <f>SUM(BQ13:BT13)</f>
        <v>51348</v>
      </c>
      <c r="BQ13" s="121">
        <v>14898</v>
      </c>
      <c r="BR13" s="121">
        <v>36450</v>
      </c>
      <c r="BS13" s="121">
        <v>0</v>
      </c>
      <c r="BT13" s="121">
        <v>0</v>
      </c>
      <c r="BU13" s="121">
        <f>SUM(BV13:BX13)</f>
        <v>1878</v>
      </c>
      <c r="BV13" s="121">
        <v>1878</v>
      </c>
      <c r="BW13" s="121">
        <v>0</v>
      </c>
      <c r="BX13" s="121">
        <v>0</v>
      </c>
      <c r="BY13" s="121">
        <v>0</v>
      </c>
      <c r="BZ13" s="121">
        <f>SUM(CA13:CD13)</f>
        <v>1624</v>
      </c>
      <c r="CA13" s="121">
        <v>0</v>
      </c>
      <c r="CB13" s="121">
        <v>0</v>
      </c>
      <c r="CC13" s="121">
        <v>0</v>
      </c>
      <c r="CD13" s="121">
        <v>1624</v>
      </c>
      <c r="CE13" s="121">
        <v>503036</v>
      </c>
      <c r="CF13" s="121">
        <v>0</v>
      </c>
      <c r="CG13" s="121">
        <v>0</v>
      </c>
      <c r="CH13" s="121">
        <f>SUM(BG13,+BO13,+CG13)</f>
        <v>54850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1093252</v>
      </c>
      <c r="CR13" s="121">
        <f>SUM(AN13,+BP13)</f>
        <v>177642</v>
      </c>
      <c r="CS13" s="121">
        <f>SUM(AO13,+BQ13)</f>
        <v>67248</v>
      </c>
      <c r="CT13" s="121">
        <f>SUM(AP13,+BR13)</f>
        <v>110394</v>
      </c>
      <c r="CU13" s="121">
        <f>SUM(AQ13,+BS13)</f>
        <v>0</v>
      </c>
      <c r="CV13" s="121">
        <f>SUM(AR13,+BT13)</f>
        <v>0</v>
      </c>
      <c r="CW13" s="121">
        <f>SUM(AS13,+BU13)</f>
        <v>112440</v>
      </c>
      <c r="CX13" s="121">
        <f>SUM(AT13,+BV13)</f>
        <v>112440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803170</v>
      </c>
      <c r="DC13" s="121">
        <f>SUM(AY13,+CA13)</f>
        <v>747254</v>
      </c>
      <c r="DD13" s="121">
        <f>SUM(AZ13,+CB13)</f>
        <v>0</v>
      </c>
      <c r="DE13" s="121">
        <f>SUM(BA13,+CC13)</f>
        <v>0</v>
      </c>
      <c r="DF13" s="121">
        <f>SUM(BB13,+CD13)</f>
        <v>55916</v>
      </c>
      <c r="DG13" s="121">
        <f>SUM(BC13,+CE13)</f>
        <v>1998380</v>
      </c>
      <c r="DH13" s="121">
        <f>SUM(BD13,+CF13)</f>
        <v>0</v>
      </c>
      <c r="DI13" s="121">
        <f>SUM(BE13,+CG13)</f>
        <v>0</v>
      </c>
      <c r="DJ13" s="121">
        <f>SUM(BF13,+CH13)</f>
        <v>1093252</v>
      </c>
    </row>
    <row r="14" spans="1:114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SUM(E14,+L14)</f>
        <v>656952</v>
      </c>
      <c r="E14" s="121">
        <f>SUM(F14:I14,K14)</f>
        <v>164233</v>
      </c>
      <c r="F14" s="121">
        <v>0</v>
      </c>
      <c r="G14" s="121">
        <v>0</v>
      </c>
      <c r="H14" s="121">
        <v>0</v>
      </c>
      <c r="I14" s="121">
        <v>160169</v>
      </c>
      <c r="J14" s="122" t="s">
        <v>511</v>
      </c>
      <c r="K14" s="121">
        <v>4064</v>
      </c>
      <c r="L14" s="121">
        <v>492719</v>
      </c>
      <c r="M14" s="121">
        <f>SUM(N14,+U14)</f>
        <v>314828</v>
      </c>
      <c r="N14" s="121">
        <f>SUM(O14:R14,T14)</f>
        <v>155768</v>
      </c>
      <c r="O14" s="121">
        <v>0</v>
      </c>
      <c r="P14" s="121">
        <v>0</v>
      </c>
      <c r="Q14" s="121">
        <v>0</v>
      </c>
      <c r="R14" s="121">
        <v>0</v>
      </c>
      <c r="S14" s="122" t="s">
        <v>511</v>
      </c>
      <c r="T14" s="121">
        <v>155768</v>
      </c>
      <c r="U14" s="121">
        <v>159060</v>
      </c>
      <c r="V14" s="121">
        <f>+SUM(D14,M14)</f>
        <v>971780</v>
      </c>
      <c r="W14" s="121">
        <f>+SUM(E14,N14)</f>
        <v>320001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160169</v>
      </c>
      <c r="AB14" s="122" t="str">
        <f>IF(+SUM(J14,S14)=0,"-",+SUM(J14,S14))</f>
        <v>-</v>
      </c>
      <c r="AC14" s="121">
        <f>+SUM(K14,T14)</f>
        <v>159832</v>
      </c>
      <c r="AD14" s="121">
        <f>+SUM(L14,U14)</f>
        <v>651779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8199</v>
      </c>
      <c r="AM14" s="121">
        <f>SUM(AN14,AS14,AW14,AX14,BD14)</f>
        <v>192695</v>
      </c>
      <c r="AN14" s="121">
        <f>SUM(AO14:AR14)</f>
        <v>137189</v>
      </c>
      <c r="AO14" s="121">
        <v>52829</v>
      </c>
      <c r="AP14" s="121">
        <v>84360</v>
      </c>
      <c r="AQ14" s="121">
        <v>0</v>
      </c>
      <c r="AR14" s="121">
        <v>0</v>
      </c>
      <c r="AS14" s="121">
        <f>SUM(AT14:AV14)</f>
        <v>19677</v>
      </c>
      <c r="AT14" s="121">
        <v>19677</v>
      </c>
      <c r="AU14" s="121">
        <v>0</v>
      </c>
      <c r="AV14" s="121">
        <v>0</v>
      </c>
      <c r="AW14" s="121">
        <v>0</v>
      </c>
      <c r="AX14" s="121">
        <f>SUM(AY14:BB14)</f>
        <v>35829</v>
      </c>
      <c r="AY14" s="121">
        <v>29182</v>
      </c>
      <c r="AZ14" s="121">
        <v>6647</v>
      </c>
      <c r="BA14" s="121">
        <v>0</v>
      </c>
      <c r="BB14" s="121">
        <v>0</v>
      </c>
      <c r="BC14" s="121">
        <v>456058</v>
      </c>
      <c r="BD14" s="121">
        <v>0</v>
      </c>
      <c r="BE14" s="121">
        <v>0</v>
      </c>
      <c r="BF14" s="121">
        <f>SUM(AE14,+AM14,+BE14)</f>
        <v>192695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25691</v>
      </c>
      <c r="BP14" s="121">
        <f>SUM(BQ14:BT14)</f>
        <v>25691</v>
      </c>
      <c r="BQ14" s="121">
        <v>25691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155768</v>
      </c>
      <c r="CF14" s="121">
        <v>0</v>
      </c>
      <c r="CG14" s="121">
        <v>133369</v>
      </c>
      <c r="CH14" s="121">
        <f>SUM(BG14,+BO14,+CG14)</f>
        <v>159060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8199</v>
      </c>
      <c r="CQ14" s="121">
        <f>SUM(AM14,+BO14)</f>
        <v>218386</v>
      </c>
      <c r="CR14" s="121">
        <f>SUM(AN14,+BP14)</f>
        <v>162880</v>
      </c>
      <c r="CS14" s="121">
        <f>SUM(AO14,+BQ14)</f>
        <v>78520</v>
      </c>
      <c r="CT14" s="121">
        <f>SUM(AP14,+BR14)</f>
        <v>84360</v>
      </c>
      <c r="CU14" s="121">
        <f>SUM(AQ14,+BS14)</f>
        <v>0</v>
      </c>
      <c r="CV14" s="121">
        <f>SUM(AR14,+BT14)</f>
        <v>0</v>
      </c>
      <c r="CW14" s="121">
        <f>SUM(AS14,+BU14)</f>
        <v>19677</v>
      </c>
      <c r="CX14" s="121">
        <f>SUM(AT14,+BV14)</f>
        <v>19677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35829</v>
      </c>
      <c r="DC14" s="121">
        <f>SUM(AY14,+CA14)</f>
        <v>29182</v>
      </c>
      <c r="DD14" s="121">
        <f>SUM(AZ14,+CB14)</f>
        <v>6647</v>
      </c>
      <c r="DE14" s="121">
        <f>SUM(BA14,+CC14)</f>
        <v>0</v>
      </c>
      <c r="DF14" s="121">
        <f>SUM(BB14,+CD14)</f>
        <v>0</v>
      </c>
      <c r="DG14" s="121">
        <f>SUM(BC14,+CE14)</f>
        <v>611826</v>
      </c>
      <c r="DH14" s="121">
        <f>SUM(BD14,+CF14)</f>
        <v>0</v>
      </c>
      <c r="DI14" s="121">
        <f>SUM(BE14,+CG14)</f>
        <v>133369</v>
      </c>
      <c r="DJ14" s="121">
        <f>SUM(BF14,+CH14)</f>
        <v>351755</v>
      </c>
    </row>
    <row r="15" spans="1:114" s="136" customFormat="1" ht="13.5" customHeight="1" x14ac:dyDescent="0.15">
      <c r="A15" s="119" t="s">
        <v>45</v>
      </c>
      <c r="B15" s="120" t="s">
        <v>359</v>
      </c>
      <c r="C15" s="119" t="s">
        <v>360</v>
      </c>
      <c r="D15" s="121">
        <f>SUM(E15,+L15)</f>
        <v>4480859</v>
      </c>
      <c r="E15" s="121">
        <f>SUM(F15:I15,K15)</f>
        <v>3285146</v>
      </c>
      <c r="F15" s="121">
        <v>4852</v>
      </c>
      <c r="G15" s="121">
        <v>0</v>
      </c>
      <c r="H15" s="121">
        <v>3103400</v>
      </c>
      <c r="I15" s="121">
        <v>159638</v>
      </c>
      <c r="J15" s="122" t="s">
        <v>511</v>
      </c>
      <c r="K15" s="121">
        <v>17256</v>
      </c>
      <c r="L15" s="121">
        <v>1195713</v>
      </c>
      <c r="M15" s="121">
        <f>SUM(N15,+U15)</f>
        <v>127090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511</v>
      </c>
      <c r="T15" s="121">
        <v>0</v>
      </c>
      <c r="U15" s="121">
        <v>127090</v>
      </c>
      <c r="V15" s="121">
        <f>+SUM(D15,M15)</f>
        <v>4607949</v>
      </c>
      <c r="W15" s="121">
        <f>+SUM(E15,N15)</f>
        <v>3285146</v>
      </c>
      <c r="X15" s="121">
        <f>+SUM(F15,O15)</f>
        <v>4852</v>
      </c>
      <c r="Y15" s="121">
        <f>+SUM(G15,P15)</f>
        <v>0</v>
      </c>
      <c r="Z15" s="121">
        <f>+SUM(H15,Q15)</f>
        <v>3103400</v>
      </c>
      <c r="AA15" s="121">
        <f>+SUM(I15,R15)</f>
        <v>159638</v>
      </c>
      <c r="AB15" s="122" t="str">
        <f>IF(+SUM(J15,S15)=0,"-",+SUM(J15,S15))</f>
        <v>-</v>
      </c>
      <c r="AC15" s="121">
        <f>+SUM(K15,T15)</f>
        <v>17256</v>
      </c>
      <c r="AD15" s="121">
        <f>+SUM(L15,U15)</f>
        <v>1322803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3812823</v>
      </c>
      <c r="AM15" s="121">
        <f>SUM(AN15,AS15,AW15,AX15,BD15)</f>
        <v>630977</v>
      </c>
      <c r="AN15" s="121">
        <f>SUM(AO15:AR15)</f>
        <v>82512</v>
      </c>
      <c r="AO15" s="121">
        <v>82512</v>
      </c>
      <c r="AP15" s="121">
        <v>0</v>
      </c>
      <c r="AQ15" s="121">
        <v>0</v>
      </c>
      <c r="AR15" s="121">
        <v>0</v>
      </c>
      <c r="AS15" s="121">
        <f>SUM(AT15:AV15)</f>
        <v>128664</v>
      </c>
      <c r="AT15" s="121">
        <v>22033</v>
      </c>
      <c r="AU15" s="121">
        <v>98086</v>
      </c>
      <c r="AV15" s="121">
        <v>8545</v>
      </c>
      <c r="AW15" s="121">
        <v>0</v>
      </c>
      <c r="AX15" s="121">
        <f>SUM(AY15:BB15)</f>
        <v>419801</v>
      </c>
      <c r="AY15" s="121">
        <v>253366</v>
      </c>
      <c r="AZ15" s="121">
        <v>156137</v>
      </c>
      <c r="BA15" s="121">
        <v>10298</v>
      </c>
      <c r="BB15" s="121">
        <v>0</v>
      </c>
      <c r="BC15" s="121">
        <v>37059</v>
      </c>
      <c r="BD15" s="121">
        <v>0</v>
      </c>
      <c r="BE15" s="121">
        <v>0</v>
      </c>
      <c r="BF15" s="121">
        <f>SUM(AE15,+AM15,+BE15)</f>
        <v>630977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127090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3812823</v>
      </c>
      <c r="CQ15" s="121">
        <f>SUM(AM15,+BO15)</f>
        <v>630977</v>
      </c>
      <c r="CR15" s="121">
        <f>SUM(AN15,+BP15)</f>
        <v>82512</v>
      </c>
      <c r="CS15" s="121">
        <f>SUM(AO15,+BQ15)</f>
        <v>82512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128664</v>
      </c>
      <c r="CX15" s="121">
        <f>SUM(AT15,+BV15)</f>
        <v>22033</v>
      </c>
      <c r="CY15" s="121">
        <f>SUM(AU15,+BW15)</f>
        <v>98086</v>
      </c>
      <c r="CZ15" s="121">
        <f>SUM(AV15,+BX15)</f>
        <v>8545</v>
      </c>
      <c r="DA15" s="121">
        <f>SUM(AW15,+BY15)</f>
        <v>0</v>
      </c>
      <c r="DB15" s="121">
        <f>SUM(AX15,+BZ15)</f>
        <v>419801</v>
      </c>
      <c r="DC15" s="121">
        <f>SUM(AY15,+CA15)</f>
        <v>253366</v>
      </c>
      <c r="DD15" s="121">
        <f>SUM(AZ15,+CB15)</f>
        <v>156137</v>
      </c>
      <c r="DE15" s="121">
        <f>SUM(BA15,+CC15)</f>
        <v>10298</v>
      </c>
      <c r="DF15" s="121">
        <f>SUM(BB15,+CD15)</f>
        <v>0</v>
      </c>
      <c r="DG15" s="121">
        <f>SUM(BC15,+CE15)</f>
        <v>164149</v>
      </c>
      <c r="DH15" s="121">
        <f>SUM(BD15,+CF15)</f>
        <v>0</v>
      </c>
      <c r="DI15" s="121">
        <f>SUM(BE15,+CG15)</f>
        <v>0</v>
      </c>
      <c r="DJ15" s="121">
        <f>SUM(BF15,+CH15)</f>
        <v>630977</v>
      </c>
    </row>
    <row r="16" spans="1:114" s="136" customFormat="1" ht="13.5" customHeight="1" x14ac:dyDescent="0.15">
      <c r="A16" s="119" t="s">
        <v>45</v>
      </c>
      <c r="B16" s="120" t="s">
        <v>365</v>
      </c>
      <c r="C16" s="119" t="s">
        <v>366</v>
      </c>
      <c r="D16" s="121">
        <f>SUM(E16,+L16)</f>
        <v>760218</v>
      </c>
      <c r="E16" s="121">
        <f>SUM(F16:I16,K16)</f>
        <v>91990</v>
      </c>
      <c r="F16" s="121">
        <v>0</v>
      </c>
      <c r="G16" s="121">
        <v>0</v>
      </c>
      <c r="H16" s="121">
        <v>0</v>
      </c>
      <c r="I16" s="121">
        <v>91573</v>
      </c>
      <c r="J16" s="122" t="s">
        <v>511</v>
      </c>
      <c r="K16" s="121">
        <v>417</v>
      </c>
      <c r="L16" s="121">
        <v>668228</v>
      </c>
      <c r="M16" s="121">
        <f>SUM(N16,+U16)</f>
        <v>227747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511</v>
      </c>
      <c r="T16" s="121">
        <v>0</v>
      </c>
      <c r="U16" s="121">
        <v>227747</v>
      </c>
      <c r="V16" s="121">
        <f>+SUM(D16,M16)</f>
        <v>987965</v>
      </c>
      <c r="W16" s="121">
        <f>+SUM(E16,N16)</f>
        <v>91990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91573</v>
      </c>
      <c r="AB16" s="122" t="str">
        <f>IF(+SUM(J16,S16)=0,"-",+SUM(J16,S16))</f>
        <v>-</v>
      </c>
      <c r="AC16" s="121">
        <f>+SUM(K16,T16)</f>
        <v>417</v>
      </c>
      <c r="AD16" s="121">
        <f>+SUM(L16,U16)</f>
        <v>895975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268648</v>
      </c>
      <c r="AN16" s="121">
        <f>SUM(AO16:AR16)</f>
        <v>57781</v>
      </c>
      <c r="AO16" s="121">
        <v>24553</v>
      </c>
      <c r="AP16" s="121">
        <v>33228</v>
      </c>
      <c r="AQ16" s="121">
        <v>0</v>
      </c>
      <c r="AR16" s="121">
        <v>0</v>
      </c>
      <c r="AS16" s="121">
        <f>SUM(AT16:AV16)</f>
        <v>6022</v>
      </c>
      <c r="AT16" s="121">
        <v>3476</v>
      </c>
      <c r="AU16" s="121">
        <v>2546</v>
      </c>
      <c r="AV16" s="121">
        <v>0</v>
      </c>
      <c r="AW16" s="121">
        <v>0</v>
      </c>
      <c r="AX16" s="121">
        <f>SUM(AY16:BB16)</f>
        <v>204845</v>
      </c>
      <c r="AY16" s="121">
        <v>175855</v>
      </c>
      <c r="AZ16" s="121">
        <v>1071</v>
      </c>
      <c r="BA16" s="121">
        <v>27919</v>
      </c>
      <c r="BB16" s="121">
        <v>0</v>
      </c>
      <c r="BC16" s="121">
        <v>459322</v>
      </c>
      <c r="BD16" s="121">
        <v>0</v>
      </c>
      <c r="BE16" s="121">
        <v>32248</v>
      </c>
      <c r="BF16" s="121">
        <f>SUM(AE16,+AM16,+BE16)</f>
        <v>300896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57981</v>
      </c>
      <c r="BP16" s="121">
        <f>SUM(BQ16:BT16)</f>
        <v>1400</v>
      </c>
      <c r="BQ16" s="121">
        <v>1400</v>
      </c>
      <c r="BR16" s="121">
        <v>0</v>
      </c>
      <c r="BS16" s="121">
        <v>0</v>
      </c>
      <c r="BT16" s="121">
        <v>0</v>
      </c>
      <c r="BU16" s="121">
        <f>SUM(BV16:BX16)</f>
        <v>6803</v>
      </c>
      <c r="BV16" s="121">
        <v>0</v>
      </c>
      <c r="BW16" s="121">
        <v>6803</v>
      </c>
      <c r="BX16" s="121">
        <v>0</v>
      </c>
      <c r="BY16" s="121">
        <v>0</v>
      </c>
      <c r="BZ16" s="121">
        <f>SUM(CA16:CD16)</f>
        <v>49778</v>
      </c>
      <c r="CA16" s="121">
        <v>0</v>
      </c>
      <c r="CB16" s="121">
        <v>49778</v>
      </c>
      <c r="CC16" s="121">
        <v>0</v>
      </c>
      <c r="CD16" s="121">
        <v>0</v>
      </c>
      <c r="CE16" s="121">
        <v>169766</v>
      </c>
      <c r="CF16" s="121">
        <v>0</v>
      </c>
      <c r="CG16" s="121">
        <v>0</v>
      </c>
      <c r="CH16" s="121">
        <f>SUM(BG16,+BO16,+CG16)</f>
        <v>57981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326629</v>
      </c>
      <c r="CR16" s="121">
        <f>SUM(AN16,+BP16)</f>
        <v>59181</v>
      </c>
      <c r="CS16" s="121">
        <f>SUM(AO16,+BQ16)</f>
        <v>25953</v>
      </c>
      <c r="CT16" s="121">
        <f>SUM(AP16,+BR16)</f>
        <v>33228</v>
      </c>
      <c r="CU16" s="121">
        <f>SUM(AQ16,+BS16)</f>
        <v>0</v>
      </c>
      <c r="CV16" s="121">
        <f>SUM(AR16,+BT16)</f>
        <v>0</v>
      </c>
      <c r="CW16" s="121">
        <f>SUM(AS16,+BU16)</f>
        <v>12825</v>
      </c>
      <c r="CX16" s="121">
        <f>SUM(AT16,+BV16)</f>
        <v>3476</v>
      </c>
      <c r="CY16" s="121">
        <f>SUM(AU16,+BW16)</f>
        <v>9349</v>
      </c>
      <c r="CZ16" s="121">
        <f>SUM(AV16,+BX16)</f>
        <v>0</v>
      </c>
      <c r="DA16" s="121">
        <f>SUM(AW16,+BY16)</f>
        <v>0</v>
      </c>
      <c r="DB16" s="121">
        <f>SUM(AX16,+BZ16)</f>
        <v>254623</v>
      </c>
      <c r="DC16" s="121">
        <f>SUM(AY16,+CA16)</f>
        <v>175855</v>
      </c>
      <c r="DD16" s="121">
        <f>SUM(AZ16,+CB16)</f>
        <v>50849</v>
      </c>
      <c r="DE16" s="121">
        <f>SUM(BA16,+CC16)</f>
        <v>27919</v>
      </c>
      <c r="DF16" s="121">
        <f>SUM(BB16,+CD16)</f>
        <v>0</v>
      </c>
      <c r="DG16" s="121">
        <f>SUM(BC16,+CE16)</f>
        <v>629088</v>
      </c>
      <c r="DH16" s="121">
        <f>SUM(BD16,+CF16)</f>
        <v>0</v>
      </c>
      <c r="DI16" s="121">
        <f>SUM(BE16,+CG16)</f>
        <v>32248</v>
      </c>
      <c r="DJ16" s="121">
        <f>SUM(BF16,+CH16)</f>
        <v>358877</v>
      </c>
    </row>
    <row r="17" spans="1:114" s="136" customFormat="1" ht="13.5" customHeight="1" x14ac:dyDescent="0.15">
      <c r="A17" s="119" t="s">
        <v>45</v>
      </c>
      <c r="B17" s="120" t="s">
        <v>369</v>
      </c>
      <c r="C17" s="119" t="s">
        <v>370</v>
      </c>
      <c r="D17" s="121">
        <f>SUM(E17,+L17)</f>
        <v>486350</v>
      </c>
      <c r="E17" s="121">
        <f>SUM(F17:I17,K17)</f>
        <v>74013</v>
      </c>
      <c r="F17" s="121">
        <v>0</v>
      </c>
      <c r="G17" s="121">
        <v>0</v>
      </c>
      <c r="H17" s="121">
        <v>0</v>
      </c>
      <c r="I17" s="121">
        <v>73499</v>
      </c>
      <c r="J17" s="122" t="s">
        <v>511</v>
      </c>
      <c r="K17" s="121">
        <v>514</v>
      </c>
      <c r="L17" s="121">
        <v>412337</v>
      </c>
      <c r="M17" s="121">
        <f>SUM(N17,+U17)</f>
        <v>248506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511</v>
      </c>
      <c r="T17" s="121">
        <v>0</v>
      </c>
      <c r="U17" s="121">
        <v>248506</v>
      </c>
      <c r="V17" s="121">
        <f>+SUM(D17,M17)</f>
        <v>734856</v>
      </c>
      <c r="W17" s="121">
        <f>+SUM(E17,N17)</f>
        <v>74013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73499</v>
      </c>
      <c r="AB17" s="122" t="str">
        <f>IF(+SUM(J17,S17)=0,"-",+SUM(J17,S17))</f>
        <v>-</v>
      </c>
      <c r="AC17" s="121">
        <f>+SUM(K17,T17)</f>
        <v>514</v>
      </c>
      <c r="AD17" s="121">
        <f>+SUM(L17,U17)</f>
        <v>660843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154815</v>
      </c>
      <c r="AN17" s="121">
        <f>SUM(AO17:AR17)</f>
        <v>34570</v>
      </c>
      <c r="AO17" s="121">
        <v>34570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120245</v>
      </c>
      <c r="AY17" s="121">
        <v>109206</v>
      </c>
      <c r="AZ17" s="121">
        <v>11039</v>
      </c>
      <c r="BA17" s="121">
        <v>0</v>
      </c>
      <c r="BB17" s="121">
        <v>0</v>
      </c>
      <c r="BC17" s="121">
        <v>328886</v>
      </c>
      <c r="BD17" s="121">
        <v>0</v>
      </c>
      <c r="BE17" s="121">
        <v>2649</v>
      </c>
      <c r="BF17" s="121">
        <f>SUM(AE17,+AM17,+BE17)</f>
        <v>157464</v>
      </c>
      <c r="BG17" s="121">
        <f>SUM(BH17,+BM17)</f>
        <v>159500</v>
      </c>
      <c r="BH17" s="121">
        <f>SUM(BI17:BL17)</f>
        <v>159500</v>
      </c>
      <c r="BI17" s="121">
        <v>0</v>
      </c>
      <c r="BJ17" s="121">
        <v>159500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87102</v>
      </c>
      <c r="BP17" s="121">
        <f>SUM(BQ17:BT17)</f>
        <v>12821</v>
      </c>
      <c r="BQ17" s="121">
        <v>12821</v>
      </c>
      <c r="BR17" s="121">
        <v>0</v>
      </c>
      <c r="BS17" s="121">
        <v>0</v>
      </c>
      <c r="BT17" s="121">
        <v>0</v>
      </c>
      <c r="BU17" s="121">
        <f>SUM(BV17:BX17)</f>
        <v>24371</v>
      </c>
      <c r="BV17" s="121">
        <v>0</v>
      </c>
      <c r="BW17" s="121">
        <v>24371</v>
      </c>
      <c r="BX17" s="121">
        <v>0</v>
      </c>
      <c r="BY17" s="121">
        <v>0</v>
      </c>
      <c r="BZ17" s="121">
        <f>SUM(CA17:CD17)</f>
        <v>49910</v>
      </c>
      <c r="CA17" s="121">
        <v>0</v>
      </c>
      <c r="CB17" s="121">
        <v>49910</v>
      </c>
      <c r="CC17" s="121">
        <v>0</v>
      </c>
      <c r="CD17" s="121">
        <v>0</v>
      </c>
      <c r="CE17" s="121">
        <v>0</v>
      </c>
      <c r="CF17" s="121">
        <v>0</v>
      </c>
      <c r="CG17" s="121">
        <v>1904</v>
      </c>
      <c r="CH17" s="121">
        <f>SUM(BG17,+BO17,+CG17)</f>
        <v>248506</v>
      </c>
      <c r="CI17" s="121">
        <f>SUM(AE17,+BG17)</f>
        <v>159500</v>
      </c>
      <c r="CJ17" s="121">
        <f>SUM(AF17,+BH17)</f>
        <v>159500</v>
      </c>
      <c r="CK17" s="121">
        <f>SUM(AG17,+BI17)</f>
        <v>0</v>
      </c>
      <c r="CL17" s="121">
        <f>SUM(AH17,+BJ17)</f>
        <v>159500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241917</v>
      </c>
      <c r="CR17" s="121">
        <f>SUM(AN17,+BP17)</f>
        <v>47391</v>
      </c>
      <c r="CS17" s="121">
        <f>SUM(AO17,+BQ17)</f>
        <v>47391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24371</v>
      </c>
      <c r="CX17" s="121">
        <f>SUM(AT17,+BV17)</f>
        <v>0</v>
      </c>
      <c r="CY17" s="121">
        <f>SUM(AU17,+BW17)</f>
        <v>24371</v>
      </c>
      <c r="CZ17" s="121">
        <f>SUM(AV17,+BX17)</f>
        <v>0</v>
      </c>
      <c r="DA17" s="121">
        <f>SUM(AW17,+BY17)</f>
        <v>0</v>
      </c>
      <c r="DB17" s="121">
        <f>SUM(AX17,+BZ17)</f>
        <v>170155</v>
      </c>
      <c r="DC17" s="121">
        <f>SUM(AY17,+CA17)</f>
        <v>109206</v>
      </c>
      <c r="DD17" s="121">
        <f>SUM(AZ17,+CB17)</f>
        <v>60949</v>
      </c>
      <c r="DE17" s="121">
        <f>SUM(BA17,+CC17)</f>
        <v>0</v>
      </c>
      <c r="DF17" s="121">
        <f>SUM(BB17,+CD17)</f>
        <v>0</v>
      </c>
      <c r="DG17" s="121">
        <f>SUM(BC17,+CE17)</f>
        <v>328886</v>
      </c>
      <c r="DH17" s="121">
        <f>SUM(BD17,+CF17)</f>
        <v>0</v>
      </c>
      <c r="DI17" s="121">
        <f>SUM(BE17,+CG17)</f>
        <v>4553</v>
      </c>
      <c r="DJ17" s="121">
        <f>SUM(BF17,+CH17)</f>
        <v>405970</v>
      </c>
    </row>
    <row r="18" spans="1:114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SUM(E18,+L18)</f>
        <v>483541</v>
      </c>
      <c r="E18" s="121">
        <f>SUM(F18:I18,K18)</f>
        <v>153903</v>
      </c>
      <c r="F18" s="121">
        <v>0</v>
      </c>
      <c r="G18" s="121">
        <v>0</v>
      </c>
      <c r="H18" s="121">
        <v>0</v>
      </c>
      <c r="I18" s="121">
        <v>96272</v>
      </c>
      <c r="J18" s="122" t="s">
        <v>511</v>
      </c>
      <c r="K18" s="121">
        <v>57631</v>
      </c>
      <c r="L18" s="121">
        <v>329638</v>
      </c>
      <c r="M18" s="121">
        <f>SUM(N18,+U18)</f>
        <v>64802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511</v>
      </c>
      <c r="T18" s="121">
        <v>0</v>
      </c>
      <c r="U18" s="121">
        <v>64802</v>
      </c>
      <c r="V18" s="121">
        <f>+SUM(D18,M18)</f>
        <v>548343</v>
      </c>
      <c r="W18" s="121">
        <f>+SUM(E18,N18)</f>
        <v>153903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96272</v>
      </c>
      <c r="AB18" s="122" t="str">
        <f>IF(+SUM(J18,S18)=0,"-",+SUM(J18,S18))</f>
        <v>-</v>
      </c>
      <c r="AC18" s="121">
        <f>+SUM(K18,T18)</f>
        <v>57631</v>
      </c>
      <c r="AD18" s="121">
        <f>+SUM(L18,U18)</f>
        <v>394440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400761</v>
      </c>
      <c r="AN18" s="121">
        <f>SUM(AO18:AR18)</f>
        <v>83772</v>
      </c>
      <c r="AO18" s="121">
        <v>32769</v>
      </c>
      <c r="AP18" s="121">
        <v>0</v>
      </c>
      <c r="AQ18" s="121">
        <v>51003</v>
      </c>
      <c r="AR18" s="121">
        <v>0</v>
      </c>
      <c r="AS18" s="121">
        <f>SUM(AT18:AV18)</f>
        <v>98667</v>
      </c>
      <c r="AT18" s="121">
        <v>971</v>
      </c>
      <c r="AU18" s="121">
        <v>97696</v>
      </c>
      <c r="AV18" s="121">
        <v>0</v>
      </c>
      <c r="AW18" s="121">
        <v>0</v>
      </c>
      <c r="AX18" s="121">
        <f>SUM(AY18:BB18)</f>
        <v>218322</v>
      </c>
      <c r="AY18" s="121">
        <v>155760</v>
      </c>
      <c r="AZ18" s="121">
        <v>57755</v>
      </c>
      <c r="BA18" s="121">
        <v>0</v>
      </c>
      <c r="BB18" s="121">
        <v>4807</v>
      </c>
      <c r="BC18" s="121">
        <v>62010</v>
      </c>
      <c r="BD18" s="121">
        <v>0</v>
      </c>
      <c r="BE18" s="121">
        <v>20770</v>
      </c>
      <c r="BF18" s="121">
        <f>SUM(AE18,+AM18,+BE18)</f>
        <v>421531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64802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400761</v>
      </c>
      <c r="CR18" s="121">
        <f>SUM(AN18,+BP18)</f>
        <v>83772</v>
      </c>
      <c r="CS18" s="121">
        <f>SUM(AO18,+BQ18)</f>
        <v>32769</v>
      </c>
      <c r="CT18" s="121">
        <f>SUM(AP18,+BR18)</f>
        <v>0</v>
      </c>
      <c r="CU18" s="121">
        <f>SUM(AQ18,+BS18)</f>
        <v>51003</v>
      </c>
      <c r="CV18" s="121">
        <f>SUM(AR18,+BT18)</f>
        <v>0</v>
      </c>
      <c r="CW18" s="121">
        <f>SUM(AS18,+BU18)</f>
        <v>98667</v>
      </c>
      <c r="CX18" s="121">
        <f>SUM(AT18,+BV18)</f>
        <v>971</v>
      </c>
      <c r="CY18" s="121">
        <f>SUM(AU18,+BW18)</f>
        <v>97696</v>
      </c>
      <c r="CZ18" s="121">
        <f>SUM(AV18,+BX18)</f>
        <v>0</v>
      </c>
      <c r="DA18" s="121">
        <f>SUM(AW18,+BY18)</f>
        <v>0</v>
      </c>
      <c r="DB18" s="121">
        <f>SUM(AX18,+BZ18)</f>
        <v>218322</v>
      </c>
      <c r="DC18" s="121">
        <f>SUM(AY18,+CA18)</f>
        <v>155760</v>
      </c>
      <c r="DD18" s="121">
        <f>SUM(AZ18,+CB18)</f>
        <v>57755</v>
      </c>
      <c r="DE18" s="121">
        <f>SUM(BA18,+CC18)</f>
        <v>0</v>
      </c>
      <c r="DF18" s="121">
        <f>SUM(BB18,+CD18)</f>
        <v>4807</v>
      </c>
      <c r="DG18" s="121">
        <f>SUM(BC18,+CE18)</f>
        <v>126812</v>
      </c>
      <c r="DH18" s="121">
        <f>SUM(BD18,+CF18)</f>
        <v>0</v>
      </c>
      <c r="DI18" s="121">
        <f>SUM(BE18,+CG18)</f>
        <v>20770</v>
      </c>
      <c r="DJ18" s="121">
        <f>SUM(BF18,+CH18)</f>
        <v>421531</v>
      </c>
    </row>
    <row r="19" spans="1:114" s="136" customFormat="1" ht="13.5" customHeight="1" x14ac:dyDescent="0.15">
      <c r="A19" s="119" t="s">
        <v>45</v>
      </c>
      <c r="B19" s="120" t="s">
        <v>373</v>
      </c>
      <c r="C19" s="119" t="s">
        <v>374</v>
      </c>
      <c r="D19" s="121">
        <f>SUM(E19,+L19)</f>
        <v>1019562</v>
      </c>
      <c r="E19" s="121">
        <f>SUM(F19:I19,K19)</f>
        <v>185553</v>
      </c>
      <c r="F19" s="121">
        <v>10000</v>
      </c>
      <c r="G19" s="121">
        <v>0</v>
      </c>
      <c r="H19" s="121">
        <v>0</v>
      </c>
      <c r="I19" s="121">
        <v>170169</v>
      </c>
      <c r="J19" s="122" t="s">
        <v>511</v>
      </c>
      <c r="K19" s="121">
        <v>5384</v>
      </c>
      <c r="L19" s="121">
        <v>834009</v>
      </c>
      <c r="M19" s="121">
        <f>SUM(N19,+U19)</f>
        <v>626859</v>
      </c>
      <c r="N19" s="121">
        <f>SUM(O19:R19,T19)</f>
        <v>406780</v>
      </c>
      <c r="O19" s="121">
        <v>0</v>
      </c>
      <c r="P19" s="121">
        <v>0</v>
      </c>
      <c r="Q19" s="121">
        <v>0</v>
      </c>
      <c r="R19" s="121">
        <v>406780</v>
      </c>
      <c r="S19" s="122" t="s">
        <v>511</v>
      </c>
      <c r="T19" s="121">
        <v>0</v>
      </c>
      <c r="U19" s="121">
        <v>220079</v>
      </c>
      <c r="V19" s="121">
        <f>+SUM(D19,M19)</f>
        <v>1646421</v>
      </c>
      <c r="W19" s="121">
        <f>+SUM(E19,N19)</f>
        <v>592333</v>
      </c>
      <c r="X19" s="121">
        <f>+SUM(F19,O19)</f>
        <v>10000</v>
      </c>
      <c r="Y19" s="121">
        <f>+SUM(G19,P19)</f>
        <v>0</v>
      </c>
      <c r="Z19" s="121">
        <f>+SUM(H19,Q19)</f>
        <v>0</v>
      </c>
      <c r="AA19" s="121">
        <f>+SUM(I19,R19)</f>
        <v>576949</v>
      </c>
      <c r="AB19" s="122" t="str">
        <f>IF(+SUM(J19,S19)=0,"-",+SUM(J19,S19))</f>
        <v>-</v>
      </c>
      <c r="AC19" s="121">
        <f>+SUM(K19,T19)</f>
        <v>5384</v>
      </c>
      <c r="AD19" s="121">
        <f>+SUM(L19,U19)</f>
        <v>1054088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467575</v>
      </c>
      <c r="AN19" s="121">
        <f>SUM(AO19:AR19)</f>
        <v>241567</v>
      </c>
      <c r="AO19" s="121">
        <v>52541</v>
      </c>
      <c r="AP19" s="121">
        <v>189026</v>
      </c>
      <c r="AQ19" s="121">
        <v>0</v>
      </c>
      <c r="AR19" s="121">
        <v>0</v>
      </c>
      <c r="AS19" s="121">
        <f>SUM(AT19:AV19)</f>
        <v>99030</v>
      </c>
      <c r="AT19" s="121">
        <v>99030</v>
      </c>
      <c r="AU19" s="121">
        <v>0</v>
      </c>
      <c r="AV19" s="121">
        <v>0</v>
      </c>
      <c r="AW19" s="121">
        <v>10175</v>
      </c>
      <c r="AX19" s="121">
        <f>SUM(AY19:BB19)</f>
        <v>116803</v>
      </c>
      <c r="AY19" s="121">
        <v>35440</v>
      </c>
      <c r="AZ19" s="121">
        <v>45250</v>
      </c>
      <c r="BA19" s="121">
        <v>20574</v>
      </c>
      <c r="BB19" s="121">
        <v>15539</v>
      </c>
      <c r="BC19" s="121">
        <v>551987</v>
      </c>
      <c r="BD19" s="121">
        <v>0</v>
      </c>
      <c r="BE19" s="121">
        <v>0</v>
      </c>
      <c r="BF19" s="121">
        <f>SUM(AE19,+AM19,+BE19)</f>
        <v>467575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626859</v>
      </c>
      <c r="BP19" s="121">
        <f>SUM(BQ19:BT19)</f>
        <v>61648</v>
      </c>
      <c r="BQ19" s="121">
        <v>28291</v>
      </c>
      <c r="BR19" s="121">
        <v>33357</v>
      </c>
      <c r="BS19" s="121">
        <v>0</v>
      </c>
      <c r="BT19" s="121">
        <v>0</v>
      </c>
      <c r="BU19" s="121">
        <f>SUM(BV19:BX19)</f>
        <v>97360</v>
      </c>
      <c r="BV19" s="121">
        <v>2694</v>
      </c>
      <c r="BW19" s="121">
        <v>94666</v>
      </c>
      <c r="BX19" s="121">
        <v>0</v>
      </c>
      <c r="BY19" s="121">
        <v>0</v>
      </c>
      <c r="BZ19" s="121">
        <f>SUM(CA19:CD19)</f>
        <v>467851</v>
      </c>
      <c r="CA19" s="121">
        <v>317091</v>
      </c>
      <c r="CB19" s="121">
        <v>150760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626859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1094434</v>
      </c>
      <c r="CR19" s="121">
        <f>SUM(AN19,+BP19)</f>
        <v>303215</v>
      </c>
      <c r="CS19" s="121">
        <f>SUM(AO19,+BQ19)</f>
        <v>80832</v>
      </c>
      <c r="CT19" s="121">
        <f>SUM(AP19,+BR19)</f>
        <v>222383</v>
      </c>
      <c r="CU19" s="121">
        <f>SUM(AQ19,+BS19)</f>
        <v>0</v>
      </c>
      <c r="CV19" s="121">
        <f>SUM(AR19,+BT19)</f>
        <v>0</v>
      </c>
      <c r="CW19" s="121">
        <f>SUM(AS19,+BU19)</f>
        <v>196390</v>
      </c>
      <c r="CX19" s="121">
        <f>SUM(AT19,+BV19)</f>
        <v>101724</v>
      </c>
      <c r="CY19" s="121">
        <f>SUM(AU19,+BW19)</f>
        <v>94666</v>
      </c>
      <c r="CZ19" s="121">
        <f>SUM(AV19,+BX19)</f>
        <v>0</v>
      </c>
      <c r="DA19" s="121">
        <f>SUM(AW19,+BY19)</f>
        <v>10175</v>
      </c>
      <c r="DB19" s="121">
        <f>SUM(AX19,+BZ19)</f>
        <v>584654</v>
      </c>
      <c r="DC19" s="121">
        <f>SUM(AY19,+CA19)</f>
        <v>352531</v>
      </c>
      <c r="DD19" s="121">
        <f>SUM(AZ19,+CB19)</f>
        <v>196010</v>
      </c>
      <c r="DE19" s="121">
        <f>SUM(BA19,+CC19)</f>
        <v>20574</v>
      </c>
      <c r="DF19" s="121">
        <f>SUM(BB19,+CD19)</f>
        <v>15539</v>
      </c>
      <c r="DG19" s="121">
        <f>SUM(BC19,+CE19)</f>
        <v>551987</v>
      </c>
      <c r="DH19" s="121">
        <f>SUM(BD19,+CF19)</f>
        <v>0</v>
      </c>
      <c r="DI19" s="121">
        <f>SUM(BE19,+CG19)</f>
        <v>0</v>
      </c>
      <c r="DJ19" s="121">
        <f>SUM(BF19,+CH19)</f>
        <v>1094434</v>
      </c>
    </row>
    <row r="20" spans="1:114" s="136" customFormat="1" ht="13.5" customHeight="1" x14ac:dyDescent="0.15">
      <c r="A20" s="119" t="s">
        <v>45</v>
      </c>
      <c r="B20" s="120" t="s">
        <v>377</v>
      </c>
      <c r="C20" s="119" t="s">
        <v>378</v>
      </c>
      <c r="D20" s="121">
        <f>SUM(E20,+L20)</f>
        <v>278946</v>
      </c>
      <c r="E20" s="121">
        <f>SUM(F20:I20,K20)</f>
        <v>1564</v>
      </c>
      <c r="F20" s="121">
        <v>0</v>
      </c>
      <c r="G20" s="121">
        <v>0</v>
      </c>
      <c r="H20" s="121">
        <v>0</v>
      </c>
      <c r="I20" s="121">
        <v>0</v>
      </c>
      <c r="J20" s="122" t="s">
        <v>511</v>
      </c>
      <c r="K20" s="121">
        <v>1564</v>
      </c>
      <c r="L20" s="121">
        <v>277382</v>
      </c>
      <c r="M20" s="121">
        <f>SUM(N20,+U20)</f>
        <v>134721</v>
      </c>
      <c r="N20" s="121">
        <f>SUM(O20:R20,T20)</f>
        <v>1276</v>
      </c>
      <c r="O20" s="121">
        <v>0</v>
      </c>
      <c r="P20" s="121">
        <v>0</v>
      </c>
      <c r="Q20" s="121">
        <v>0</v>
      </c>
      <c r="R20" s="121">
        <v>0</v>
      </c>
      <c r="S20" s="122" t="s">
        <v>511</v>
      </c>
      <c r="T20" s="121">
        <v>1276</v>
      </c>
      <c r="U20" s="121">
        <v>133445</v>
      </c>
      <c r="V20" s="121">
        <f>+SUM(D20,M20)</f>
        <v>413667</v>
      </c>
      <c r="W20" s="121">
        <f>+SUM(E20,N20)</f>
        <v>2840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2840</v>
      </c>
      <c r="AD20" s="121">
        <f>+SUM(L20,U20)</f>
        <v>410827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25346</v>
      </c>
      <c r="AM20" s="121">
        <f>SUM(AN20,AS20,AW20,AX20,BD20)</f>
        <v>103160</v>
      </c>
      <c r="AN20" s="121">
        <f>SUM(AO20:AR20)</f>
        <v>24544</v>
      </c>
      <c r="AO20" s="121">
        <v>24544</v>
      </c>
      <c r="AP20" s="121">
        <v>0</v>
      </c>
      <c r="AQ20" s="121">
        <v>0</v>
      </c>
      <c r="AR20" s="121">
        <v>0</v>
      </c>
      <c r="AS20" s="121">
        <f>SUM(AT20:AV20)</f>
        <v>76</v>
      </c>
      <c r="AT20" s="121">
        <v>76</v>
      </c>
      <c r="AU20" s="121">
        <v>0</v>
      </c>
      <c r="AV20" s="121">
        <v>0</v>
      </c>
      <c r="AW20" s="121">
        <v>0</v>
      </c>
      <c r="AX20" s="121">
        <f>SUM(AY20:BB20)</f>
        <v>78540</v>
      </c>
      <c r="AY20" s="121">
        <v>78540</v>
      </c>
      <c r="AZ20" s="121">
        <v>0</v>
      </c>
      <c r="BA20" s="121">
        <v>0</v>
      </c>
      <c r="BB20" s="121">
        <v>0</v>
      </c>
      <c r="BC20" s="121">
        <v>150440</v>
      </c>
      <c r="BD20" s="121">
        <v>0</v>
      </c>
      <c r="BE20" s="121">
        <v>0</v>
      </c>
      <c r="BF20" s="121">
        <f>SUM(AE20,+AM20,+BE20)</f>
        <v>103160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134721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134721</v>
      </c>
      <c r="BV20" s="121">
        <v>204</v>
      </c>
      <c r="BW20" s="121">
        <v>134517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134721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25346</v>
      </c>
      <c r="CQ20" s="121">
        <f>SUM(AM20,+BO20)</f>
        <v>237881</v>
      </c>
      <c r="CR20" s="121">
        <f>SUM(AN20,+BP20)</f>
        <v>24544</v>
      </c>
      <c r="CS20" s="121">
        <f>SUM(AO20,+BQ20)</f>
        <v>24544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134797</v>
      </c>
      <c r="CX20" s="121">
        <f>SUM(AT20,+BV20)</f>
        <v>280</v>
      </c>
      <c r="CY20" s="121">
        <f>SUM(AU20,+BW20)</f>
        <v>134517</v>
      </c>
      <c r="CZ20" s="121">
        <f>SUM(AV20,+BX20)</f>
        <v>0</v>
      </c>
      <c r="DA20" s="121">
        <f>SUM(AW20,+BY20)</f>
        <v>0</v>
      </c>
      <c r="DB20" s="121">
        <f>SUM(AX20,+BZ20)</f>
        <v>78540</v>
      </c>
      <c r="DC20" s="121">
        <f>SUM(AY20,+CA20)</f>
        <v>78540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150440</v>
      </c>
      <c r="DH20" s="121">
        <f>SUM(BD20,+CF20)</f>
        <v>0</v>
      </c>
      <c r="DI20" s="121">
        <f>SUM(BE20,+CG20)</f>
        <v>0</v>
      </c>
      <c r="DJ20" s="121">
        <f>SUM(BF20,+CH20)</f>
        <v>237881</v>
      </c>
    </row>
    <row r="21" spans="1:114" s="136" customFormat="1" ht="13.5" customHeight="1" x14ac:dyDescent="0.15">
      <c r="A21" s="119" t="s">
        <v>45</v>
      </c>
      <c r="B21" s="120" t="s">
        <v>381</v>
      </c>
      <c r="C21" s="119" t="s">
        <v>382</v>
      </c>
      <c r="D21" s="121">
        <f>SUM(E21,+L21)</f>
        <v>428220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511</v>
      </c>
      <c r="K21" s="121">
        <v>0</v>
      </c>
      <c r="L21" s="121">
        <v>428220</v>
      </c>
      <c r="M21" s="121">
        <f>SUM(N21,+U21)</f>
        <v>80695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511</v>
      </c>
      <c r="T21" s="121">
        <v>0</v>
      </c>
      <c r="U21" s="121">
        <v>80695</v>
      </c>
      <c r="V21" s="121">
        <f>+SUM(D21,M21)</f>
        <v>508915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508915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428220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80695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508915</v>
      </c>
      <c r="DH21" s="121">
        <f>SUM(BD21,+CF21)</f>
        <v>0</v>
      </c>
      <c r="DI21" s="121">
        <f>SUM(BE21,+CG21)</f>
        <v>0</v>
      </c>
      <c r="DJ21" s="121">
        <f>SUM(BF21,+CH21)</f>
        <v>0</v>
      </c>
    </row>
    <row r="22" spans="1:114" s="136" customFormat="1" ht="13.5" customHeight="1" x14ac:dyDescent="0.15">
      <c r="A22" s="119" t="s">
        <v>45</v>
      </c>
      <c r="B22" s="120" t="s">
        <v>385</v>
      </c>
      <c r="C22" s="119" t="s">
        <v>386</v>
      </c>
      <c r="D22" s="121">
        <f>SUM(E22,+L22)</f>
        <v>765650</v>
      </c>
      <c r="E22" s="121">
        <f>SUM(F22:I22,K22)</f>
        <v>169585</v>
      </c>
      <c r="F22" s="121">
        <v>0</v>
      </c>
      <c r="G22" s="121">
        <v>0</v>
      </c>
      <c r="H22" s="121">
        <v>0</v>
      </c>
      <c r="I22" s="121">
        <v>149877</v>
      </c>
      <c r="J22" s="122" t="s">
        <v>511</v>
      </c>
      <c r="K22" s="121">
        <v>19708</v>
      </c>
      <c r="L22" s="121">
        <v>596065</v>
      </c>
      <c r="M22" s="121">
        <f>SUM(N22,+U22)</f>
        <v>46736</v>
      </c>
      <c r="N22" s="121">
        <f>SUM(O22:R22,T22)</f>
        <v>1081</v>
      </c>
      <c r="O22" s="121">
        <v>0</v>
      </c>
      <c r="P22" s="121">
        <v>0</v>
      </c>
      <c r="Q22" s="121">
        <v>0</v>
      </c>
      <c r="R22" s="121">
        <v>0</v>
      </c>
      <c r="S22" s="122" t="s">
        <v>511</v>
      </c>
      <c r="T22" s="121">
        <v>1081</v>
      </c>
      <c r="U22" s="121">
        <v>45655</v>
      </c>
      <c r="V22" s="121">
        <f>+SUM(D22,M22)</f>
        <v>812386</v>
      </c>
      <c r="W22" s="121">
        <f>+SUM(E22,N22)</f>
        <v>170666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149877</v>
      </c>
      <c r="AB22" s="122" t="str">
        <f>IF(+SUM(J22,S22)=0,"-",+SUM(J22,S22))</f>
        <v>-</v>
      </c>
      <c r="AC22" s="121">
        <f>+SUM(K22,T22)</f>
        <v>20789</v>
      </c>
      <c r="AD22" s="121">
        <f>+SUM(L22,U22)</f>
        <v>641720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421899</v>
      </c>
      <c r="AN22" s="121">
        <f>SUM(AO22:AR22)</f>
        <v>6629</v>
      </c>
      <c r="AO22" s="121">
        <v>6629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415270</v>
      </c>
      <c r="AY22" s="121">
        <v>413746</v>
      </c>
      <c r="AZ22" s="121">
        <v>960</v>
      </c>
      <c r="BA22" s="121">
        <v>0</v>
      </c>
      <c r="BB22" s="121">
        <v>564</v>
      </c>
      <c r="BC22" s="121">
        <v>303284</v>
      </c>
      <c r="BD22" s="121">
        <v>0</v>
      </c>
      <c r="BE22" s="121">
        <v>40467</v>
      </c>
      <c r="BF22" s="121">
        <f>SUM(AE22,+AM22,+BE22)</f>
        <v>462366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24331</v>
      </c>
      <c r="BP22" s="121">
        <f>SUM(BQ22:BT22)</f>
        <v>5299</v>
      </c>
      <c r="BQ22" s="121">
        <v>5299</v>
      </c>
      <c r="BR22" s="121">
        <v>0</v>
      </c>
      <c r="BS22" s="121">
        <v>0</v>
      </c>
      <c r="BT22" s="121">
        <v>0</v>
      </c>
      <c r="BU22" s="121">
        <f>SUM(BV22:BX22)</f>
        <v>1055</v>
      </c>
      <c r="BV22" s="121">
        <v>1055</v>
      </c>
      <c r="BW22" s="121">
        <v>0</v>
      </c>
      <c r="BX22" s="121">
        <v>0</v>
      </c>
      <c r="BY22" s="121">
        <v>0</v>
      </c>
      <c r="BZ22" s="121">
        <f>SUM(CA22:CD22)</f>
        <v>17977</v>
      </c>
      <c r="CA22" s="121">
        <v>15803</v>
      </c>
      <c r="CB22" s="121">
        <v>0</v>
      </c>
      <c r="CC22" s="121">
        <v>0</v>
      </c>
      <c r="CD22" s="121">
        <v>2174</v>
      </c>
      <c r="CE22" s="121">
        <v>22405</v>
      </c>
      <c r="CF22" s="121">
        <v>0</v>
      </c>
      <c r="CG22" s="121">
        <v>0</v>
      </c>
      <c r="CH22" s="121">
        <f>SUM(BG22,+BO22,+CG22)</f>
        <v>24331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446230</v>
      </c>
      <c r="CR22" s="121">
        <f>SUM(AN22,+BP22)</f>
        <v>11928</v>
      </c>
      <c r="CS22" s="121">
        <f>SUM(AO22,+BQ22)</f>
        <v>11928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1055</v>
      </c>
      <c r="CX22" s="121">
        <f>SUM(AT22,+BV22)</f>
        <v>1055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433247</v>
      </c>
      <c r="DC22" s="121">
        <f>SUM(AY22,+CA22)</f>
        <v>429549</v>
      </c>
      <c r="DD22" s="121">
        <f>SUM(AZ22,+CB22)</f>
        <v>960</v>
      </c>
      <c r="DE22" s="121">
        <f>SUM(BA22,+CC22)</f>
        <v>0</v>
      </c>
      <c r="DF22" s="121">
        <f>SUM(BB22,+CD22)</f>
        <v>2738</v>
      </c>
      <c r="DG22" s="121">
        <f>SUM(BC22,+CE22)</f>
        <v>325689</v>
      </c>
      <c r="DH22" s="121">
        <f>SUM(BD22,+CF22)</f>
        <v>0</v>
      </c>
      <c r="DI22" s="121">
        <f>SUM(BE22,+CG22)</f>
        <v>40467</v>
      </c>
      <c r="DJ22" s="121">
        <f>SUM(BF22,+CH22)</f>
        <v>486697</v>
      </c>
    </row>
    <row r="23" spans="1:114" s="136" customFormat="1" ht="13.5" customHeight="1" x14ac:dyDescent="0.15">
      <c r="A23" s="119" t="s">
        <v>45</v>
      </c>
      <c r="B23" s="120" t="s">
        <v>390</v>
      </c>
      <c r="C23" s="119" t="s">
        <v>391</v>
      </c>
      <c r="D23" s="121">
        <f>SUM(E23,+L23)</f>
        <v>1387485</v>
      </c>
      <c r="E23" s="121">
        <f>SUM(F23:I23,K23)</f>
        <v>282987</v>
      </c>
      <c r="F23" s="121">
        <v>0</v>
      </c>
      <c r="G23" s="121">
        <v>0</v>
      </c>
      <c r="H23" s="121">
        <v>0</v>
      </c>
      <c r="I23" s="121">
        <v>282987</v>
      </c>
      <c r="J23" s="122" t="s">
        <v>511</v>
      </c>
      <c r="K23" s="121">
        <v>0</v>
      </c>
      <c r="L23" s="121">
        <v>1104498</v>
      </c>
      <c r="M23" s="121">
        <f>SUM(N23,+U23)</f>
        <v>59941</v>
      </c>
      <c r="N23" s="121">
        <f>SUM(O23:R23,T23)</f>
        <v>138</v>
      </c>
      <c r="O23" s="121">
        <v>0</v>
      </c>
      <c r="P23" s="121">
        <v>0</v>
      </c>
      <c r="Q23" s="121">
        <v>0</v>
      </c>
      <c r="R23" s="121">
        <v>138</v>
      </c>
      <c r="S23" s="122" t="s">
        <v>511</v>
      </c>
      <c r="T23" s="121">
        <v>0</v>
      </c>
      <c r="U23" s="121">
        <v>59803</v>
      </c>
      <c r="V23" s="121">
        <f>+SUM(D23,M23)</f>
        <v>1447426</v>
      </c>
      <c r="W23" s="121">
        <f>+SUM(E23,N23)</f>
        <v>283125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283125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1164301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725754</v>
      </c>
      <c r="AN23" s="121">
        <f>SUM(AO23:AR23)</f>
        <v>30117</v>
      </c>
      <c r="AO23" s="121">
        <v>30117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695637</v>
      </c>
      <c r="AY23" s="121">
        <v>695637</v>
      </c>
      <c r="AZ23" s="121">
        <v>0</v>
      </c>
      <c r="BA23" s="121">
        <v>0</v>
      </c>
      <c r="BB23" s="121">
        <v>0</v>
      </c>
      <c r="BC23" s="121">
        <v>539799</v>
      </c>
      <c r="BD23" s="121">
        <v>0</v>
      </c>
      <c r="BE23" s="121">
        <v>121932</v>
      </c>
      <c r="BF23" s="121">
        <f>SUM(AE23,+AM23,+BE23)</f>
        <v>847686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33959</v>
      </c>
      <c r="BP23" s="121">
        <f>SUM(BQ23:BT23)</f>
        <v>10169</v>
      </c>
      <c r="BQ23" s="121">
        <v>10169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23790</v>
      </c>
      <c r="CA23" s="121">
        <v>17220</v>
      </c>
      <c r="CB23" s="121">
        <v>6570</v>
      </c>
      <c r="CC23" s="121">
        <v>0</v>
      </c>
      <c r="CD23" s="121">
        <v>0</v>
      </c>
      <c r="CE23" s="121">
        <v>25982</v>
      </c>
      <c r="CF23" s="121">
        <v>0</v>
      </c>
      <c r="CG23" s="121">
        <v>0</v>
      </c>
      <c r="CH23" s="121">
        <f>SUM(BG23,+BO23,+CG23)</f>
        <v>33959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759713</v>
      </c>
      <c r="CR23" s="121">
        <f>SUM(AN23,+BP23)</f>
        <v>40286</v>
      </c>
      <c r="CS23" s="121">
        <f>SUM(AO23,+BQ23)</f>
        <v>40286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719427</v>
      </c>
      <c r="DC23" s="121">
        <f>SUM(AY23,+CA23)</f>
        <v>712857</v>
      </c>
      <c r="DD23" s="121">
        <f>SUM(AZ23,+CB23)</f>
        <v>6570</v>
      </c>
      <c r="DE23" s="121">
        <f>SUM(BA23,+CC23)</f>
        <v>0</v>
      </c>
      <c r="DF23" s="121">
        <f>SUM(BB23,+CD23)</f>
        <v>0</v>
      </c>
      <c r="DG23" s="121">
        <f>SUM(BC23,+CE23)</f>
        <v>565781</v>
      </c>
      <c r="DH23" s="121">
        <f>SUM(BD23,+CF23)</f>
        <v>0</v>
      </c>
      <c r="DI23" s="121">
        <f>SUM(BE23,+CG23)</f>
        <v>121932</v>
      </c>
      <c r="DJ23" s="121">
        <f>SUM(BF23,+CH23)</f>
        <v>881645</v>
      </c>
    </row>
    <row r="24" spans="1:114" s="136" customFormat="1" ht="13.5" customHeight="1" x14ac:dyDescent="0.15">
      <c r="A24" s="119" t="s">
        <v>45</v>
      </c>
      <c r="B24" s="120" t="s">
        <v>392</v>
      </c>
      <c r="C24" s="119" t="s">
        <v>393</v>
      </c>
      <c r="D24" s="121">
        <f>SUM(E24,+L24)</f>
        <v>1372867</v>
      </c>
      <c r="E24" s="121">
        <f>SUM(F24:I24,K24)</f>
        <v>331717</v>
      </c>
      <c r="F24" s="121">
        <v>0</v>
      </c>
      <c r="G24" s="121">
        <v>0</v>
      </c>
      <c r="H24" s="121">
        <v>0</v>
      </c>
      <c r="I24" s="121">
        <v>331552</v>
      </c>
      <c r="J24" s="122" t="s">
        <v>511</v>
      </c>
      <c r="K24" s="121">
        <v>165</v>
      </c>
      <c r="L24" s="121">
        <v>1041150</v>
      </c>
      <c r="M24" s="121">
        <f>SUM(N24,+U24)</f>
        <v>22429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511</v>
      </c>
      <c r="T24" s="121">
        <v>0</v>
      </c>
      <c r="U24" s="121">
        <v>22429</v>
      </c>
      <c r="V24" s="121">
        <f>+SUM(D24,M24)</f>
        <v>1395296</v>
      </c>
      <c r="W24" s="121">
        <f>+SUM(E24,N24)</f>
        <v>331717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331552</v>
      </c>
      <c r="AB24" s="122" t="str">
        <f>IF(+SUM(J24,S24)=0,"-",+SUM(J24,S24))</f>
        <v>-</v>
      </c>
      <c r="AC24" s="121">
        <f>+SUM(K24,T24)</f>
        <v>165</v>
      </c>
      <c r="AD24" s="121">
        <f>+SUM(L24,U24)</f>
        <v>1063579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798624</v>
      </c>
      <c r="AN24" s="121">
        <f>SUM(AO24:AR24)</f>
        <v>23566</v>
      </c>
      <c r="AO24" s="121">
        <v>23566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775058</v>
      </c>
      <c r="AY24" s="121">
        <v>756201</v>
      </c>
      <c r="AZ24" s="121">
        <v>18857</v>
      </c>
      <c r="BA24" s="121">
        <v>0</v>
      </c>
      <c r="BB24" s="121">
        <v>0</v>
      </c>
      <c r="BC24" s="121">
        <v>574243</v>
      </c>
      <c r="BD24" s="121">
        <v>0</v>
      </c>
      <c r="BE24" s="121">
        <v>0</v>
      </c>
      <c r="BF24" s="121">
        <f>SUM(AE24,+AM24,+BE24)</f>
        <v>798624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8251</v>
      </c>
      <c r="BP24" s="121">
        <f>SUM(BQ24:BT24)</f>
        <v>8251</v>
      </c>
      <c r="BQ24" s="121">
        <v>8251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14178</v>
      </c>
      <c r="CF24" s="121">
        <v>0</v>
      </c>
      <c r="CG24" s="121">
        <v>0</v>
      </c>
      <c r="CH24" s="121">
        <f>SUM(BG24,+BO24,+CG24)</f>
        <v>8251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806875</v>
      </c>
      <c r="CR24" s="121">
        <f>SUM(AN24,+BP24)</f>
        <v>31817</v>
      </c>
      <c r="CS24" s="121">
        <f>SUM(AO24,+BQ24)</f>
        <v>31817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775058</v>
      </c>
      <c r="DC24" s="121">
        <f>SUM(AY24,+CA24)</f>
        <v>756201</v>
      </c>
      <c r="DD24" s="121">
        <f>SUM(AZ24,+CB24)</f>
        <v>18857</v>
      </c>
      <c r="DE24" s="121">
        <f>SUM(BA24,+CC24)</f>
        <v>0</v>
      </c>
      <c r="DF24" s="121">
        <f>SUM(BB24,+CD24)</f>
        <v>0</v>
      </c>
      <c r="DG24" s="121">
        <f>SUM(BC24,+CE24)</f>
        <v>588421</v>
      </c>
      <c r="DH24" s="121">
        <f>SUM(BD24,+CF24)</f>
        <v>0</v>
      </c>
      <c r="DI24" s="121">
        <f>SUM(BE24,+CG24)</f>
        <v>0</v>
      </c>
      <c r="DJ24" s="121">
        <f>SUM(BF24,+CH24)</f>
        <v>806875</v>
      </c>
    </row>
    <row r="25" spans="1:114" s="136" customFormat="1" ht="13.5" customHeight="1" x14ac:dyDescent="0.15">
      <c r="A25" s="119" t="s">
        <v>45</v>
      </c>
      <c r="B25" s="120" t="s">
        <v>396</v>
      </c>
      <c r="C25" s="119" t="s">
        <v>397</v>
      </c>
      <c r="D25" s="121">
        <f>SUM(E25,+L25)</f>
        <v>1416041</v>
      </c>
      <c r="E25" s="121">
        <f>SUM(F25:I25,K25)</f>
        <v>311460</v>
      </c>
      <c r="F25" s="121">
        <v>0</v>
      </c>
      <c r="G25" s="121">
        <v>0</v>
      </c>
      <c r="H25" s="121">
        <v>0</v>
      </c>
      <c r="I25" s="121">
        <v>311460</v>
      </c>
      <c r="J25" s="122" t="s">
        <v>511</v>
      </c>
      <c r="K25" s="121">
        <v>0</v>
      </c>
      <c r="L25" s="121">
        <v>1104581</v>
      </c>
      <c r="M25" s="121">
        <f>SUM(N25,+U25)</f>
        <v>12239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511</v>
      </c>
      <c r="T25" s="121">
        <v>0</v>
      </c>
      <c r="U25" s="121">
        <v>12239</v>
      </c>
      <c r="V25" s="121">
        <f>+SUM(D25,M25)</f>
        <v>1428280</v>
      </c>
      <c r="W25" s="121">
        <f>+SUM(E25,N25)</f>
        <v>311460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311460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1116820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740474</v>
      </c>
      <c r="AN25" s="121">
        <f>SUM(AO25:AR25)</f>
        <v>48475</v>
      </c>
      <c r="AO25" s="121">
        <v>48475</v>
      </c>
      <c r="AP25" s="121">
        <v>0</v>
      </c>
      <c r="AQ25" s="121">
        <v>0</v>
      </c>
      <c r="AR25" s="121">
        <v>0</v>
      </c>
      <c r="AS25" s="121">
        <f>SUM(AT25:AV25)</f>
        <v>691999</v>
      </c>
      <c r="AT25" s="121">
        <v>691999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603561</v>
      </c>
      <c r="BD25" s="121">
        <v>0</v>
      </c>
      <c r="BE25" s="121">
        <v>72006</v>
      </c>
      <c r="BF25" s="121">
        <f>SUM(AE25,+AM25,+BE25)</f>
        <v>812480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12239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740474</v>
      </c>
      <c r="CR25" s="121">
        <f>SUM(AN25,+BP25)</f>
        <v>48475</v>
      </c>
      <c r="CS25" s="121">
        <f>SUM(AO25,+BQ25)</f>
        <v>48475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691999</v>
      </c>
      <c r="CX25" s="121">
        <f>SUM(AT25,+BV25)</f>
        <v>691999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615800</v>
      </c>
      <c r="DH25" s="121">
        <f>SUM(BD25,+CF25)</f>
        <v>0</v>
      </c>
      <c r="DI25" s="121">
        <f>SUM(BE25,+CG25)</f>
        <v>72006</v>
      </c>
      <c r="DJ25" s="121">
        <f>SUM(BF25,+CH25)</f>
        <v>812480</v>
      </c>
    </row>
    <row r="26" spans="1:114" s="136" customFormat="1" ht="13.5" customHeight="1" x14ac:dyDescent="0.15">
      <c r="A26" s="119" t="s">
        <v>45</v>
      </c>
      <c r="B26" s="120" t="s">
        <v>400</v>
      </c>
      <c r="C26" s="119" t="s">
        <v>401</v>
      </c>
      <c r="D26" s="121">
        <f>SUM(E26,+L26)</f>
        <v>1780821</v>
      </c>
      <c r="E26" s="121">
        <f>SUM(F26:I26,K26)</f>
        <v>303103</v>
      </c>
      <c r="F26" s="121">
        <v>0</v>
      </c>
      <c r="G26" s="121">
        <v>0</v>
      </c>
      <c r="H26" s="121">
        <v>0</v>
      </c>
      <c r="I26" s="121">
        <v>298623</v>
      </c>
      <c r="J26" s="122" t="s">
        <v>511</v>
      </c>
      <c r="K26" s="121">
        <v>4480</v>
      </c>
      <c r="L26" s="121">
        <v>1477718</v>
      </c>
      <c r="M26" s="121">
        <f>SUM(N26,+U26)</f>
        <v>20000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511</v>
      </c>
      <c r="T26" s="121">
        <v>0</v>
      </c>
      <c r="U26" s="121">
        <v>20000</v>
      </c>
      <c r="V26" s="121">
        <f>+SUM(D26,M26)</f>
        <v>1800821</v>
      </c>
      <c r="W26" s="121">
        <f>+SUM(E26,N26)</f>
        <v>303103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298623</v>
      </c>
      <c r="AB26" s="122" t="str">
        <f>IF(+SUM(J26,S26)=0,"-",+SUM(J26,S26))</f>
        <v>-</v>
      </c>
      <c r="AC26" s="121">
        <f>+SUM(K26,T26)</f>
        <v>4480</v>
      </c>
      <c r="AD26" s="121">
        <f>+SUM(L26,U26)</f>
        <v>1497718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503927</v>
      </c>
      <c r="AN26" s="121">
        <f>SUM(AO26:AR26)</f>
        <v>53662</v>
      </c>
      <c r="AO26" s="121">
        <v>53662</v>
      </c>
      <c r="AP26" s="121">
        <v>0</v>
      </c>
      <c r="AQ26" s="121">
        <v>0</v>
      </c>
      <c r="AR26" s="121">
        <v>0</v>
      </c>
      <c r="AS26" s="121">
        <f>SUM(AT26:AV26)</f>
        <v>22424</v>
      </c>
      <c r="AT26" s="121">
        <v>19211</v>
      </c>
      <c r="AU26" s="121">
        <v>0</v>
      </c>
      <c r="AV26" s="121">
        <v>3213</v>
      </c>
      <c r="AW26" s="121">
        <v>0</v>
      </c>
      <c r="AX26" s="121">
        <f>SUM(AY26:BB26)</f>
        <v>427841</v>
      </c>
      <c r="AY26" s="121">
        <v>377488</v>
      </c>
      <c r="AZ26" s="121">
        <v>0</v>
      </c>
      <c r="BA26" s="121">
        <v>8648</v>
      </c>
      <c r="BB26" s="121">
        <v>41705</v>
      </c>
      <c r="BC26" s="121">
        <v>1037811</v>
      </c>
      <c r="BD26" s="121">
        <v>0</v>
      </c>
      <c r="BE26" s="121">
        <v>239083</v>
      </c>
      <c r="BF26" s="121">
        <f>SUM(AE26,+AM26,+BE26)</f>
        <v>743010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20000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503927</v>
      </c>
      <c r="CR26" s="121">
        <f>SUM(AN26,+BP26)</f>
        <v>53662</v>
      </c>
      <c r="CS26" s="121">
        <f>SUM(AO26,+BQ26)</f>
        <v>53662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22424</v>
      </c>
      <c r="CX26" s="121">
        <f>SUM(AT26,+BV26)</f>
        <v>19211</v>
      </c>
      <c r="CY26" s="121">
        <f>SUM(AU26,+BW26)</f>
        <v>0</v>
      </c>
      <c r="CZ26" s="121">
        <f>SUM(AV26,+BX26)</f>
        <v>3213</v>
      </c>
      <c r="DA26" s="121">
        <f>SUM(AW26,+BY26)</f>
        <v>0</v>
      </c>
      <c r="DB26" s="121">
        <f>SUM(AX26,+BZ26)</f>
        <v>427841</v>
      </c>
      <c r="DC26" s="121">
        <f>SUM(AY26,+CA26)</f>
        <v>377488</v>
      </c>
      <c r="DD26" s="121">
        <f>SUM(AZ26,+CB26)</f>
        <v>0</v>
      </c>
      <c r="DE26" s="121">
        <f>SUM(BA26,+CC26)</f>
        <v>8648</v>
      </c>
      <c r="DF26" s="121">
        <f>SUM(BB26,+CD26)</f>
        <v>41705</v>
      </c>
      <c r="DG26" s="121">
        <f>SUM(BC26,+CE26)</f>
        <v>1057811</v>
      </c>
      <c r="DH26" s="121">
        <f>SUM(BD26,+CF26)</f>
        <v>0</v>
      </c>
      <c r="DI26" s="121">
        <f>SUM(BE26,+CG26)</f>
        <v>239083</v>
      </c>
      <c r="DJ26" s="121">
        <f>SUM(BF26,+CH26)</f>
        <v>743010</v>
      </c>
    </row>
    <row r="27" spans="1:114" s="136" customFormat="1" ht="13.5" customHeight="1" x14ac:dyDescent="0.15">
      <c r="A27" s="119" t="s">
        <v>45</v>
      </c>
      <c r="B27" s="120" t="s">
        <v>406</v>
      </c>
      <c r="C27" s="119" t="s">
        <v>407</v>
      </c>
      <c r="D27" s="121">
        <f>SUM(E27,+L27)</f>
        <v>1066372</v>
      </c>
      <c r="E27" s="121">
        <f>SUM(F27:I27,K27)</f>
        <v>222266</v>
      </c>
      <c r="F27" s="121">
        <v>0</v>
      </c>
      <c r="G27" s="121">
        <v>0</v>
      </c>
      <c r="H27" s="121">
        <v>0</v>
      </c>
      <c r="I27" s="121">
        <v>219527</v>
      </c>
      <c r="J27" s="122" t="s">
        <v>511</v>
      </c>
      <c r="K27" s="121">
        <v>2739</v>
      </c>
      <c r="L27" s="121">
        <v>844106</v>
      </c>
      <c r="M27" s="121">
        <f>SUM(N27,+U27)</f>
        <v>11147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511</v>
      </c>
      <c r="T27" s="121">
        <v>0</v>
      </c>
      <c r="U27" s="121">
        <v>11147</v>
      </c>
      <c r="V27" s="121">
        <f>+SUM(D27,M27)</f>
        <v>1077519</v>
      </c>
      <c r="W27" s="121">
        <f>+SUM(E27,N27)</f>
        <v>222266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219527</v>
      </c>
      <c r="AB27" s="122" t="str">
        <f>IF(+SUM(J27,S27)=0,"-",+SUM(J27,S27))</f>
        <v>-</v>
      </c>
      <c r="AC27" s="121">
        <f>+SUM(K27,T27)</f>
        <v>2739</v>
      </c>
      <c r="AD27" s="121">
        <f>+SUM(L27,U27)</f>
        <v>855253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720349</v>
      </c>
      <c r="AN27" s="121">
        <f>SUM(AO27:AR27)</f>
        <v>32789</v>
      </c>
      <c r="AO27" s="121">
        <v>32789</v>
      </c>
      <c r="AP27" s="121">
        <v>0</v>
      </c>
      <c r="AQ27" s="121">
        <v>0</v>
      </c>
      <c r="AR27" s="121">
        <v>0</v>
      </c>
      <c r="AS27" s="121">
        <f>SUM(AT27:AV27)</f>
        <v>87286</v>
      </c>
      <c r="AT27" s="121">
        <v>57456</v>
      </c>
      <c r="AU27" s="121">
        <v>14733</v>
      </c>
      <c r="AV27" s="121">
        <v>15097</v>
      </c>
      <c r="AW27" s="121">
        <v>0</v>
      </c>
      <c r="AX27" s="121">
        <f>SUM(AY27:BB27)</f>
        <v>600274</v>
      </c>
      <c r="AY27" s="121">
        <v>518719</v>
      </c>
      <c r="AZ27" s="121">
        <v>77122</v>
      </c>
      <c r="BA27" s="121">
        <v>4433</v>
      </c>
      <c r="BB27" s="121">
        <v>0</v>
      </c>
      <c r="BC27" s="121">
        <v>323322</v>
      </c>
      <c r="BD27" s="121">
        <v>0</v>
      </c>
      <c r="BE27" s="121">
        <v>22701</v>
      </c>
      <c r="BF27" s="121">
        <f>SUM(AE27,+AM27,+BE27)</f>
        <v>743050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6208</v>
      </c>
      <c r="BP27" s="121">
        <f>SUM(BQ27:BT27)</f>
        <v>1043</v>
      </c>
      <c r="BQ27" s="121">
        <v>1043</v>
      </c>
      <c r="BR27" s="121">
        <v>0</v>
      </c>
      <c r="BS27" s="121">
        <v>0</v>
      </c>
      <c r="BT27" s="121">
        <v>0</v>
      </c>
      <c r="BU27" s="121">
        <f>SUM(BV27:BX27)</f>
        <v>312</v>
      </c>
      <c r="BV27" s="121">
        <v>312</v>
      </c>
      <c r="BW27" s="121">
        <v>0</v>
      </c>
      <c r="BX27" s="121">
        <v>0</v>
      </c>
      <c r="BY27" s="121">
        <v>0</v>
      </c>
      <c r="BZ27" s="121">
        <f>SUM(CA27:CD27)</f>
        <v>4853</v>
      </c>
      <c r="CA27" s="121">
        <v>4853</v>
      </c>
      <c r="CB27" s="121">
        <v>0</v>
      </c>
      <c r="CC27" s="121">
        <v>0</v>
      </c>
      <c r="CD27" s="121">
        <v>0</v>
      </c>
      <c r="CE27" s="121">
        <v>4851</v>
      </c>
      <c r="CF27" s="121">
        <v>0</v>
      </c>
      <c r="CG27" s="121">
        <v>88</v>
      </c>
      <c r="CH27" s="121">
        <f>SUM(BG27,+BO27,+CG27)</f>
        <v>6296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726557</v>
      </c>
      <c r="CR27" s="121">
        <f>SUM(AN27,+BP27)</f>
        <v>33832</v>
      </c>
      <c r="CS27" s="121">
        <f>SUM(AO27,+BQ27)</f>
        <v>33832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87598</v>
      </c>
      <c r="CX27" s="121">
        <f>SUM(AT27,+BV27)</f>
        <v>57768</v>
      </c>
      <c r="CY27" s="121">
        <f>SUM(AU27,+BW27)</f>
        <v>14733</v>
      </c>
      <c r="CZ27" s="121">
        <f>SUM(AV27,+BX27)</f>
        <v>15097</v>
      </c>
      <c r="DA27" s="121">
        <f>SUM(AW27,+BY27)</f>
        <v>0</v>
      </c>
      <c r="DB27" s="121">
        <f>SUM(AX27,+BZ27)</f>
        <v>605127</v>
      </c>
      <c r="DC27" s="121">
        <f>SUM(AY27,+CA27)</f>
        <v>523572</v>
      </c>
      <c r="DD27" s="121">
        <f>SUM(AZ27,+CB27)</f>
        <v>77122</v>
      </c>
      <c r="DE27" s="121">
        <f>SUM(BA27,+CC27)</f>
        <v>4433</v>
      </c>
      <c r="DF27" s="121">
        <f>SUM(BB27,+CD27)</f>
        <v>0</v>
      </c>
      <c r="DG27" s="121">
        <f>SUM(BC27,+CE27)</f>
        <v>328173</v>
      </c>
      <c r="DH27" s="121">
        <f>SUM(BD27,+CF27)</f>
        <v>0</v>
      </c>
      <c r="DI27" s="121">
        <f>SUM(BE27,+CG27)</f>
        <v>22789</v>
      </c>
      <c r="DJ27" s="121">
        <f>SUM(BF27,+CH27)</f>
        <v>749346</v>
      </c>
    </row>
    <row r="28" spans="1:114" s="136" customFormat="1" ht="13.5" customHeight="1" x14ac:dyDescent="0.15">
      <c r="A28" s="119" t="s">
        <v>45</v>
      </c>
      <c r="B28" s="120" t="s">
        <v>408</v>
      </c>
      <c r="C28" s="119" t="s">
        <v>409</v>
      </c>
      <c r="D28" s="121">
        <f>SUM(E28,+L28)</f>
        <v>893573</v>
      </c>
      <c r="E28" s="121">
        <f>SUM(F28:I28,K28)</f>
        <v>173926</v>
      </c>
      <c r="F28" s="121">
        <v>0</v>
      </c>
      <c r="G28" s="121">
        <v>0</v>
      </c>
      <c r="H28" s="121">
        <v>0</v>
      </c>
      <c r="I28" s="121">
        <v>173919</v>
      </c>
      <c r="J28" s="122" t="s">
        <v>511</v>
      </c>
      <c r="K28" s="121">
        <v>7</v>
      </c>
      <c r="L28" s="121">
        <v>719647</v>
      </c>
      <c r="M28" s="121">
        <f>SUM(N28,+U28)</f>
        <v>116935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511</v>
      </c>
      <c r="T28" s="121">
        <v>0</v>
      </c>
      <c r="U28" s="121">
        <v>116935</v>
      </c>
      <c r="V28" s="121">
        <f>+SUM(D28,M28)</f>
        <v>1010508</v>
      </c>
      <c r="W28" s="121">
        <f>+SUM(E28,N28)</f>
        <v>173926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173919</v>
      </c>
      <c r="AB28" s="122" t="str">
        <f>IF(+SUM(J28,S28)=0,"-",+SUM(J28,S28))</f>
        <v>-</v>
      </c>
      <c r="AC28" s="121">
        <f>+SUM(K28,T28)</f>
        <v>7</v>
      </c>
      <c r="AD28" s="121">
        <f>+SUM(L28,U28)</f>
        <v>836582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359410</v>
      </c>
      <c r="AN28" s="121">
        <f>SUM(AO28:AR28)</f>
        <v>23300</v>
      </c>
      <c r="AO28" s="121">
        <v>23300</v>
      </c>
      <c r="AP28" s="121">
        <v>0</v>
      </c>
      <c r="AQ28" s="121">
        <v>0</v>
      </c>
      <c r="AR28" s="121">
        <v>0</v>
      </c>
      <c r="AS28" s="121">
        <f>SUM(AT28:AV28)</f>
        <v>3782</v>
      </c>
      <c r="AT28" s="121">
        <v>0</v>
      </c>
      <c r="AU28" s="121">
        <v>394</v>
      </c>
      <c r="AV28" s="121">
        <v>3388</v>
      </c>
      <c r="AW28" s="121">
        <v>0</v>
      </c>
      <c r="AX28" s="121">
        <f>SUM(AY28:BB28)</f>
        <v>327436</v>
      </c>
      <c r="AY28" s="121">
        <v>308341</v>
      </c>
      <c r="AZ28" s="121">
        <v>0</v>
      </c>
      <c r="BA28" s="121">
        <v>4350</v>
      </c>
      <c r="BB28" s="121">
        <v>14745</v>
      </c>
      <c r="BC28" s="121">
        <v>509778</v>
      </c>
      <c r="BD28" s="121">
        <v>4892</v>
      </c>
      <c r="BE28" s="121">
        <v>24385</v>
      </c>
      <c r="BF28" s="121">
        <f>SUM(AE28,+AM28,+BE28)</f>
        <v>383795</v>
      </c>
      <c r="BG28" s="121">
        <f>SUM(BH28,+BM28)</f>
        <v>10194</v>
      </c>
      <c r="BH28" s="121">
        <f>SUM(BI28:BL28)</f>
        <v>10194</v>
      </c>
      <c r="BI28" s="121">
        <v>0</v>
      </c>
      <c r="BJ28" s="121">
        <v>10194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106306</v>
      </c>
      <c r="BP28" s="121">
        <f>SUM(BQ28:BT28)</f>
        <v>56540</v>
      </c>
      <c r="BQ28" s="121">
        <v>56540</v>
      </c>
      <c r="BR28" s="121">
        <v>0</v>
      </c>
      <c r="BS28" s="121">
        <v>0</v>
      </c>
      <c r="BT28" s="121">
        <v>0</v>
      </c>
      <c r="BU28" s="121">
        <f>SUM(BV28:BX28)</f>
        <v>33077</v>
      </c>
      <c r="BV28" s="121">
        <v>0</v>
      </c>
      <c r="BW28" s="121">
        <v>33077</v>
      </c>
      <c r="BX28" s="121">
        <v>0</v>
      </c>
      <c r="BY28" s="121">
        <v>0</v>
      </c>
      <c r="BZ28" s="121">
        <f>SUM(CA28:CD28)</f>
        <v>16689</v>
      </c>
      <c r="CA28" s="121">
        <v>2190</v>
      </c>
      <c r="CB28" s="121">
        <v>9139</v>
      </c>
      <c r="CC28" s="121">
        <v>0</v>
      </c>
      <c r="CD28" s="121">
        <v>5360</v>
      </c>
      <c r="CE28" s="121">
        <v>0</v>
      </c>
      <c r="CF28" s="121">
        <v>0</v>
      </c>
      <c r="CG28" s="121">
        <v>435</v>
      </c>
      <c r="CH28" s="121">
        <f>SUM(BG28,+BO28,+CG28)</f>
        <v>116935</v>
      </c>
      <c r="CI28" s="121">
        <f>SUM(AE28,+BG28)</f>
        <v>10194</v>
      </c>
      <c r="CJ28" s="121">
        <f>SUM(AF28,+BH28)</f>
        <v>10194</v>
      </c>
      <c r="CK28" s="121">
        <f>SUM(AG28,+BI28)</f>
        <v>0</v>
      </c>
      <c r="CL28" s="121">
        <f>SUM(AH28,+BJ28)</f>
        <v>10194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465716</v>
      </c>
      <c r="CR28" s="121">
        <f>SUM(AN28,+BP28)</f>
        <v>79840</v>
      </c>
      <c r="CS28" s="121">
        <f>SUM(AO28,+BQ28)</f>
        <v>79840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36859</v>
      </c>
      <c r="CX28" s="121">
        <f>SUM(AT28,+BV28)</f>
        <v>0</v>
      </c>
      <c r="CY28" s="121">
        <f>SUM(AU28,+BW28)</f>
        <v>33471</v>
      </c>
      <c r="CZ28" s="121">
        <f>SUM(AV28,+BX28)</f>
        <v>3388</v>
      </c>
      <c r="DA28" s="121">
        <f>SUM(AW28,+BY28)</f>
        <v>0</v>
      </c>
      <c r="DB28" s="121">
        <f>SUM(AX28,+BZ28)</f>
        <v>344125</v>
      </c>
      <c r="DC28" s="121">
        <f>SUM(AY28,+CA28)</f>
        <v>310531</v>
      </c>
      <c r="DD28" s="121">
        <f>SUM(AZ28,+CB28)</f>
        <v>9139</v>
      </c>
      <c r="DE28" s="121">
        <f>SUM(BA28,+CC28)</f>
        <v>4350</v>
      </c>
      <c r="DF28" s="121">
        <f>SUM(BB28,+CD28)</f>
        <v>20105</v>
      </c>
      <c r="DG28" s="121">
        <f>SUM(BC28,+CE28)</f>
        <v>509778</v>
      </c>
      <c r="DH28" s="121">
        <f>SUM(BD28,+CF28)</f>
        <v>4892</v>
      </c>
      <c r="DI28" s="121">
        <f>SUM(BE28,+CG28)</f>
        <v>24820</v>
      </c>
      <c r="DJ28" s="121">
        <f>SUM(BF28,+CH28)</f>
        <v>500730</v>
      </c>
    </row>
    <row r="29" spans="1:114" s="136" customFormat="1" ht="13.5" customHeight="1" x14ac:dyDescent="0.15">
      <c r="A29" s="119" t="s">
        <v>45</v>
      </c>
      <c r="B29" s="120" t="s">
        <v>410</v>
      </c>
      <c r="C29" s="119" t="s">
        <v>411</v>
      </c>
      <c r="D29" s="121">
        <f>SUM(E29,+L29)</f>
        <v>971666</v>
      </c>
      <c r="E29" s="121">
        <f>SUM(F29:I29,K29)</f>
        <v>195767</v>
      </c>
      <c r="F29" s="121">
        <v>0</v>
      </c>
      <c r="G29" s="121">
        <v>0</v>
      </c>
      <c r="H29" s="121">
        <v>0</v>
      </c>
      <c r="I29" s="121">
        <v>195268</v>
      </c>
      <c r="J29" s="122" t="s">
        <v>511</v>
      </c>
      <c r="K29" s="121">
        <v>499</v>
      </c>
      <c r="L29" s="121">
        <v>775899</v>
      </c>
      <c r="M29" s="121">
        <f>SUM(N29,+U29)</f>
        <v>131869</v>
      </c>
      <c r="N29" s="121">
        <f>SUM(O29:R29,T29)</f>
        <v>14</v>
      </c>
      <c r="O29" s="121">
        <v>0</v>
      </c>
      <c r="P29" s="121">
        <v>0</v>
      </c>
      <c r="Q29" s="121">
        <v>0</v>
      </c>
      <c r="R29" s="121">
        <v>14</v>
      </c>
      <c r="S29" s="122" t="s">
        <v>511</v>
      </c>
      <c r="T29" s="121">
        <v>0</v>
      </c>
      <c r="U29" s="121">
        <v>131855</v>
      </c>
      <c r="V29" s="121">
        <f>+SUM(D29,M29)</f>
        <v>1103535</v>
      </c>
      <c r="W29" s="121">
        <f>+SUM(E29,N29)</f>
        <v>195781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195282</v>
      </c>
      <c r="AB29" s="122" t="str">
        <f>IF(+SUM(J29,S29)=0,"-",+SUM(J29,S29))</f>
        <v>-</v>
      </c>
      <c r="AC29" s="121">
        <f>+SUM(K29,T29)</f>
        <v>499</v>
      </c>
      <c r="AD29" s="121">
        <f>+SUM(L29,U29)</f>
        <v>907754</v>
      </c>
      <c r="AE29" s="121">
        <f>SUM(AF29,+AK29)</f>
        <v>1856</v>
      </c>
      <c r="AF29" s="121">
        <f>SUM(AG29:AJ29)</f>
        <v>1856</v>
      </c>
      <c r="AG29" s="121">
        <v>1801</v>
      </c>
      <c r="AH29" s="121">
        <v>0</v>
      </c>
      <c r="AI29" s="121">
        <v>0</v>
      </c>
      <c r="AJ29" s="121">
        <v>55</v>
      </c>
      <c r="AK29" s="121">
        <v>0</v>
      </c>
      <c r="AL29" s="121">
        <v>0</v>
      </c>
      <c r="AM29" s="121">
        <f>SUM(AN29,AS29,AW29,AX29,BD29)</f>
        <v>400308</v>
      </c>
      <c r="AN29" s="121">
        <f>SUM(AO29:AR29)</f>
        <v>25515</v>
      </c>
      <c r="AO29" s="121">
        <v>21945</v>
      </c>
      <c r="AP29" s="121">
        <v>0</v>
      </c>
      <c r="AQ29" s="121">
        <v>0</v>
      </c>
      <c r="AR29" s="121">
        <v>3570</v>
      </c>
      <c r="AS29" s="121">
        <f>SUM(AT29:AV29)</f>
        <v>2134</v>
      </c>
      <c r="AT29" s="121">
        <v>0</v>
      </c>
      <c r="AU29" s="121">
        <v>0</v>
      </c>
      <c r="AV29" s="121">
        <v>2134</v>
      </c>
      <c r="AW29" s="121">
        <v>0</v>
      </c>
      <c r="AX29" s="121">
        <f>SUM(AY29:BB29)</f>
        <v>372659</v>
      </c>
      <c r="AY29" s="121">
        <v>359778</v>
      </c>
      <c r="AZ29" s="121">
        <v>0</v>
      </c>
      <c r="BA29" s="121">
        <v>0</v>
      </c>
      <c r="BB29" s="121">
        <v>12881</v>
      </c>
      <c r="BC29" s="121">
        <v>546509</v>
      </c>
      <c r="BD29" s="121">
        <v>0</v>
      </c>
      <c r="BE29" s="121">
        <v>22993</v>
      </c>
      <c r="BF29" s="121">
        <f>SUM(AE29,+AM29,+BE29)</f>
        <v>425157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39818</v>
      </c>
      <c r="BP29" s="121">
        <f>SUM(BQ29:BT29)</f>
        <v>37275</v>
      </c>
      <c r="BQ29" s="121">
        <v>37275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2543</v>
      </c>
      <c r="CA29" s="121">
        <v>2543</v>
      </c>
      <c r="CB29" s="121">
        <v>0</v>
      </c>
      <c r="CC29" s="121">
        <v>0</v>
      </c>
      <c r="CD29" s="121">
        <v>0</v>
      </c>
      <c r="CE29" s="121">
        <v>92051</v>
      </c>
      <c r="CF29" s="121">
        <v>0</v>
      </c>
      <c r="CG29" s="121">
        <v>0</v>
      </c>
      <c r="CH29" s="121">
        <f>SUM(BG29,+BO29,+CG29)</f>
        <v>39818</v>
      </c>
      <c r="CI29" s="121">
        <f>SUM(AE29,+BG29)</f>
        <v>1856</v>
      </c>
      <c r="CJ29" s="121">
        <f>SUM(AF29,+BH29)</f>
        <v>1856</v>
      </c>
      <c r="CK29" s="121">
        <f>SUM(AG29,+BI29)</f>
        <v>1801</v>
      </c>
      <c r="CL29" s="121">
        <f>SUM(AH29,+BJ29)</f>
        <v>0</v>
      </c>
      <c r="CM29" s="121">
        <f>SUM(AI29,+BK29)</f>
        <v>0</v>
      </c>
      <c r="CN29" s="121">
        <f>SUM(AJ29,+BL29)</f>
        <v>55</v>
      </c>
      <c r="CO29" s="121">
        <f>SUM(AK29,+BM29)</f>
        <v>0</v>
      </c>
      <c r="CP29" s="121">
        <f>SUM(AL29,+BN29)</f>
        <v>0</v>
      </c>
      <c r="CQ29" s="121">
        <f>SUM(AM29,+BO29)</f>
        <v>440126</v>
      </c>
      <c r="CR29" s="121">
        <f>SUM(AN29,+BP29)</f>
        <v>62790</v>
      </c>
      <c r="CS29" s="121">
        <f>SUM(AO29,+BQ29)</f>
        <v>59220</v>
      </c>
      <c r="CT29" s="121">
        <f>SUM(AP29,+BR29)</f>
        <v>0</v>
      </c>
      <c r="CU29" s="121">
        <f>SUM(AQ29,+BS29)</f>
        <v>0</v>
      </c>
      <c r="CV29" s="121">
        <f>SUM(AR29,+BT29)</f>
        <v>3570</v>
      </c>
      <c r="CW29" s="121">
        <f>SUM(AS29,+BU29)</f>
        <v>2134</v>
      </c>
      <c r="CX29" s="121">
        <f>SUM(AT29,+BV29)</f>
        <v>0</v>
      </c>
      <c r="CY29" s="121">
        <f>SUM(AU29,+BW29)</f>
        <v>0</v>
      </c>
      <c r="CZ29" s="121">
        <f>SUM(AV29,+BX29)</f>
        <v>2134</v>
      </c>
      <c r="DA29" s="121">
        <f>SUM(AW29,+BY29)</f>
        <v>0</v>
      </c>
      <c r="DB29" s="121">
        <f>SUM(AX29,+BZ29)</f>
        <v>375202</v>
      </c>
      <c r="DC29" s="121">
        <f>SUM(AY29,+CA29)</f>
        <v>362321</v>
      </c>
      <c r="DD29" s="121">
        <f>SUM(AZ29,+CB29)</f>
        <v>0</v>
      </c>
      <c r="DE29" s="121">
        <f>SUM(BA29,+CC29)</f>
        <v>0</v>
      </c>
      <c r="DF29" s="121">
        <f>SUM(BB29,+CD29)</f>
        <v>12881</v>
      </c>
      <c r="DG29" s="121">
        <f>SUM(BC29,+CE29)</f>
        <v>638560</v>
      </c>
      <c r="DH29" s="121">
        <f>SUM(BD29,+CF29)</f>
        <v>0</v>
      </c>
      <c r="DI29" s="121">
        <f>SUM(BE29,+CG29)</f>
        <v>22993</v>
      </c>
      <c r="DJ29" s="121">
        <f>SUM(BF29,+CH29)</f>
        <v>464975</v>
      </c>
    </row>
    <row r="30" spans="1:114" s="136" customFormat="1" ht="13.5" customHeight="1" x14ac:dyDescent="0.15">
      <c r="A30" s="119" t="s">
        <v>45</v>
      </c>
      <c r="B30" s="120" t="s">
        <v>412</v>
      </c>
      <c r="C30" s="119" t="s">
        <v>413</v>
      </c>
      <c r="D30" s="121">
        <f>SUM(E30,+L30)</f>
        <v>536941</v>
      </c>
      <c r="E30" s="121">
        <f>SUM(F30:I30,K30)</f>
        <v>34217</v>
      </c>
      <c r="F30" s="121">
        <v>0</v>
      </c>
      <c r="G30" s="121">
        <v>0</v>
      </c>
      <c r="H30" s="121">
        <v>0</v>
      </c>
      <c r="I30" s="121">
        <v>30043</v>
      </c>
      <c r="J30" s="122" t="s">
        <v>511</v>
      </c>
      <c r="K30" s="121">
        <v>4174</v>
      </c>
      <c r="L30" s="121">
        <v>502724</v>
      </c>
      <c r="M30" s="121">
        <f>SUM(N30,+U30)</f>
        <v>95604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511</v>
      </c>
      <c r="T30" s="121">
        <v>0</v>
      </c>
      <c r="U30" s="121">
        <v>95604</v>
      </c>
      <c r="V30" s="121">
        <f>+SUM(D30,M30)</f>
        <v>632545</v>
      </c>
      <c r="W30" s="121">
        <f>+SUM(E30,N30)</f>
        <v>34217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30043</v>
      </c>
      <c r="AB30" s="122" t="str">
        <f>IF(+SUM(J30,S30)=0,"-",+SUM(J30,S30))</f>
        <v>-</v>
      </c>
      <c r="AC30" s="121">
        <f>+SUM(K30,T30)</f>
        <v>4174</v>
      </c>
      <c r="AD30" s="121">
        <f>+SUM(L30,U30)</f>
        <v>598328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146076</v>
      </c>
      <c r="AN30" s="121">
        <f>SUM(AO30:AR30)</f>
        <v>14680</v>
      </c>
      <c r="AO30" s="121">
        <v>14680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130634</v>
      </c>
      <c r="AY30" s="121">
        <v>113426</v>
      </c>
      <c r="AZ30" s="121">
        <v>6003</v>
      </c>
      <c r="BA30" s="121">
        <v>0</v>
      </c>
      <c r="BB30" s="121">
        <v>11205</v>
      </c>
      <c r="BC30" s="121">
        <v>373203</v>
      </c>
      <c r="BD30" s="121">
        <v>762</v>
      </c>
      <c r="BE30" s="121">
        <v>17662</v>
      </c>
      <c r="BF30" s="121">
        <f>SUM(AE30,+AM30,+BE30)</f>
        <v>163738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5703</v>
      </c>
      <c r="BP30" s="121">
        <f>SUM(BQ30:BT30)</f>
        <v>5703</v>
      </c>
      <c r="BQ30" s="121">
        <v>5703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89901</v>
      </c>
      <c r="CF30" s="121">
        <v>0</v>
      </c>
      <c r="CG30" s="121">
        <v>0</v>
      </c>
      <c r="CH30" s="121">
        <f>SUM(BG30,+BO30,+CG30)</f>
        <v>5703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151779</v>
      </c>
      <c r="CR30" s="121">
        <f>SUM(AN30,+BP30)</f>
        <v>20383</v>
      </c>
      <c r="CS30" s="121">
        <f>SUM(AO30,+BQ30)</f>
        <v>20383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130634</v>
      </c>
      <c r="DC30" s="121">
        <f>SUM(AY30,+CA30)</f>
        <v>113426</v>
      </c>
      <c r="DD30" s="121">
        <f>SUM(AZ30,+CB30)</f>
        <v>6003</v>
      </c>
      <c r="DE30" s="121">
        <f>SUM(BA30,+CC30)</f>
        <v>0</v>
      </c>
      <c r="DF30" s="121">
        <f>SUM(BB30,+CD30)</f>
        <v>11205</v>
      </c>
      <c r="DG30" s="121">
        <f>SUM(BC30,+CE30)</f>
        <v>463104</v>
      </c>
      <c r="DH30" s="121">
        <f>SUM(BD30,+CF30)</f>
        <v>762</v>
      </c>
      <c r="DI30" s="121">
        <f>SUM(BE30,+CG30)</f>
        <v>17662</v>
      </c>
      <c r="DJ30" s="121">
        <f>SUM(BF30,+CH30)</f>
        <v>169441</v>
      </c>
    </row>
    <row r="31" spans="1:114" s="136" customFormat="1" ht="13.5" customHeight="1" x14ac:dyDescent="0.15">
      <c r="A31" s="119" t="s">
        <v>45</v>
      </c>
      <c r="B31" s="120" t="s">
        <v>414</v>
      </c>
      <c r="C31" s="119" t="s">
        <v>415</v>
      </c>
      <c r="D31" s="121">
        <f>SUM(E31,+L31)</f>
        <v>464462</v>
      </c>
      <c r="E31" s="121">
        <f>SUM(F31:I31,K31)</f>
        <v>106584</v>
      </c>
      <c r="F31" s="121">
        <v>0</v>
      </c>
      <c r="G31" s="121">
        <v>0</v>
      </c>
      <c r="H31" s="121">
        <v>0</v>
      </c>
      <c r="I31" s="121">
        <v>106584</v>
      </c>
      <c r="J31" s="122" t="s">
        <v>511</v>
      </c>
      <c r="K31" s="121">
        <v>0</v>
      </c>
      <c r="L31" s="121">
        <v>357878</v>
      </c>
      <c r="M31" s="121">
        <f>SUM(N31,+U31)</f>
        <v>128207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511</v>
      </c>
      <c r="T31" s="121">
        <v>0</v>
      </c>
      <c r="U31" s="121">
        <v>128207</v>
      </c>
      <c r="V31" s="121">
        <f>+SUM(D31,M31)</f>
        <v>592669</v>
      </c>
      <c r="W31" s="121">
        <f>+SUM(E31,N31)</f>
        <v>106584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106584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486085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249538</v>
      </c>
      <c r="AN31" s="121">
        <f>SUM(AO31:AR31)</f>
        <v>9466</v>
      </c>
      <c r="AO31" s="121">
        <v>9466</v>
      </c>
      <c r="AP31" s="121">
        <v>0</v>
      </c>
      <c r="AQ31" s="121">
        <v>0</v>
      </c>
      <c r="AR31" s="121">
        <v>0</v>
      </c>
      <c r="AS31" s="121">
        <f>SUM(AT31:AV31)</f>
        <v>1099</v>
      </c>
      <c r="AT31" s="121">
        <v>1099</v>
      </c>
      <c r="AU31" s="121">
        <v>0</v>
      </c>
      <c r="AV31" s="121">
        <v>0</v>
      </c>
      <c r="AW31" s="121">
        <v>0</v>
      </c>
      <c r="AX31" s="121">
        <f>SUM(AY31:BB31)</f>
        <v>238973</v>
      </c>
      <c r="AY31" s="121">
        <v>235775</v>
      </c>
      <c r="AZ31" s="121">
        <v>0</v>
      </c>
      <c r="BA31" s="121">
        <v>0</v>
      </c>
      <c r="BB31" s="121">
        <v>3198</v>
      </c>
      <c r="BC31" s="121">
        <v>214924</v>
      </c>
      <c r="BD31" s="121">
        <v>0</v>
      </c>
      <c r="BE31" s="121">
        <v>0</v>
      </c>
      <c r="BF31" s="121">
        <f>SUM(AE31,+AM31,+BE31)</f>
        <v>249538</v>
      </c>
      <c r="BG31" s="121">
        <f>SUM(BH31,+BM31)</f>
        <v>4136</v>
      </c>
      <c r="BH31" s="121">
        <f>SUM(BI31:BL31)</f>
        <v>4136</v>
      </c>
      <c r="BI31" s="121">
        <v>0</v>
      </c>
      <c r="BJ31" s="121">
        <v>4136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124071</v>
      </c>
      <c r="BP31" s="121">
        <f>SUM(BQ31:BT31)</f>
        <v>6310</v>
      </c>
      <c r="BQ31" s="121">
        <v>6310</v>
      </c>
      <c r="BR31" s="121">
        <v>0</v>
      </c>
      <c r="BS31" s="121">
        <v>0</v>
      </c>
      <c r="BT31" s="121">
        <v>0</v>
      </c>
      <c r="BU31" s="121">
        <f>SUM(BV31:BX31)</f>
        <v>67290</v>
      </c>
      <c r="BV31" s="121">
        <v>67290</v>
      </c>
      <c r="BW31" s="121">
        <v>0</v>
      </c>
      <c r="BX31" s="121">
        <v>0</v>
      </c>
      <c r="BY31" s="121">
        <v>0</v>
      </c>
      <c r="BZ31" s="121">
        <f>SUM(CA31:CD31)</f>
        <v>50471</v>
      </c>
      <c r="CA31" s="121">
        <v>50471</v>
      </c>
      <c r="CB31" s="121">
        <v>0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128207</v>
      </c>
      <c r="CI31" s="121">
        <f>SUM(AE31,+BG31)</f>
        <v>4136</v>
      </c>
      <c r="CJ31" s="121">
        <f>SUM(AF31,+BH31)</f>
        <v>4136</v>
      </c>
      <c r="CK31" s="121">
        <f>SUM(AG31,+BI31)</f>
        <v>0</v>
      </c>
      <c r="CL31" s="121">
        <f>SUM(AH31,+BJ31)</f>
        <v>4136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373609</v>
      </c>
      <c r="CR31" s="121">
        <f>SUM(AN31,+BP31)</f>
        <v>15776</v>
      </c>
      <c r="CS31" s="121">
        <f>SUM(AO31,+BQ31)</f>
        <v>15776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68389</v>
      </c>
      <c r="CX31" s="121">
        <f>SUM(AT31,+BV31)</f>
        <v>68389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289444</v>
      </c>
      <c r="DC31" s="121">
        <f>SUM(AY31,+CA31)</f>
        <v>286246</v>
      </c>
      <c r="DD31" s="121">
        <f>SUM(AZ31,+CB31)</f>
        <v>0</v>
      </c>
      <c r="DE31" s="121">
        <f>SUM(BA31,+CC31)</f>
        <v>0</v>
      </c>
      <c r="DF31" s="121">
        <f>SUM(BB31,+CD31)</f>
        <v>3198</v>
      </c>
      <c r="DG31" s="121">
        <f>SUM(BC31,+CE31)</f>
        <v>214924</v>
      </c>
      <c r="DH31" s="121">
        <f>SUM(BD31,+CF31)</f>
        <v>0</v>
      </c>
      <c r="DI31" s="121">
        <f>SUM(BE31,+CG31)</f>
        <v>0</v>
      </c>
      <c r="DJ31" s="121">
        <f>SUM(BF31,+CH31)</f>
        <v>377745</v>
      </c>
    </row>
    <row r="32" spans="1:114" s="136" customFormat="1" ht="13.5" customHeight="1" x14ac:dyDescent="0.15">
      <c r="A32" s="119" t="s">
        <v>45</v>
      </c>
      <c r="B32" s="120" t="s">
        <v>418</v>
      </c>
      <c r="C32" s="119" t="s">
        <v>419</v>
      </c>
      <c r="D32" s="121">
        <f>SUM(E32,+L32)</f>
        <v>796668</v>
      </c>
      <c r="E32" s="121">
        <f>SUM(F32:I32,K32)</f>
        <v>109308</v>
      </c>
      <c r="F32" s="121">
        <v>0</v>
      </c>
      <c r="G32" s="121">
        <v>0</v>
      </c>
      <c r="H32" s="121">
        <v>0</v>
      </c>
      <c r="I32" s="121">
        <v>107446</v>
      </c>
      <c r="J32" s="122" t="s">
        <v>511</v>
      </c>
      <c r="K32" s="121">
        <v>1862</v>
      </c>
      <c r="L32" s="121">
        <v>687360</v>
      </c>
      <c r="M32" s="121">
        <f>SUM(N32,+U32)</f>
        <v>259448</v>
      </c>
      <c r="N32" s="121">
        <f>SUM(O32:R32,T32)</f>
        <v>8908</v>
      </c>
      <c r="O32" s="121">
        <v>0</v>
      </c>
      <c r="P32" s="121">
        <v>0</v>
      </c>
      <c r="Q32" s="121">
        <v>0</v>
      </c>
      <c r="R32" s="121">
        <v>8908</v>
      </c>
      <c r="S32" s="122" t="s">
        <v>511</v>
      </c>
      <c r="T32" s="121">
        <v>0</v>
      </c>
      <c r="U32" s="121">
        <v>250540</v>
      </c>
      <c r="V32" s="121">
        <f>+SUM(D32,M32)</f>
        <v>1056116</v>
      </c>
      <c r="W32" s="121">
        <f>+SUM(E32,N32)</f>
        <v>118216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116354</v>
      </c>
      <c r="AB32" s="122" t="str">
        <f>IF(+SUM(J32,S32)=0,"-",+SUM(J32,S32))</f>
        <v>-</v>
      </c>
      <c r="AC32" s="121">
        <f>+SUM(K32,T32)</f>
        <v>1862</v>
      </c>
      <c r="AD32" s="121">
        <f>+SUM(L32,U32)</f>
        <v>937900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293184</v>
      </c>
      <c r="AN32" s="121">
        <f>SUM(AO32:AR32)</f>
        <v>28987</v>
      </c>
      <c r="AO32" s="121">
        <v>28987</v>
      </c>
      <c r="AP32" s="121">
        <v>0</v>
      </c>
      <c r="AQ32" s="121">
        <v>0</v>
      </c>
      <c r="AR32" s="121">
        <v>0</v>
      </c>
      <c r="AS32" s="121">
        <f>SUM(AT32:AV32)</f>
        <v>17315</v>
      </c>
      <c r="AT32" s="121">
        <v>17300</v>
      </c>
      <c r="AU32" s="121">
        <v>0</v>
      </c>
      <c r="AV32" s="121">
        <v>15</v>
      </c>
      <c r="AW32" s="121">
        <v>0</v>
      </c>
      <c r="AX32" s="121">
        <f>SUM(AY32:BB32)</f>
        <v>246882</v>
      </c>
      <c r="AY32" s="121">
        <v>232289</v>
      </c>
      <c r="AZ32" s="121">
        <v>0</v>
      </c>
      <c r="BA32" s="121">
        <v>0</v>
      </c>
      <c r="BB32" s="121">
        <v>14593</v>
      </c>
      <c r="BC32" s="121">
        <v>503484</v>
      </c>
      <c r="BD32" s="121">
        <v>0</v>
      </c>
      <c r="BE32" s="121">
        <v>0</v>
      </c>
      <c r="BF32" s="121">
        <f>SUM(AE32,+AM32,+BE32)</f>
        <v>293184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37392</v>
      </c>
      <c r="BP32" s="121">
        <f>SUM(BQ32:BT32)</f>
        <v>28457</v>
      </c>
      <c r="BQ32" s="121">
        <v>28457</v>
      </c>
      <c r="BR32" s="121">
        <v>0</v>
      </c>
      <c r="BS32" s="121">
        <v>0</v>
      </c>
      <c r="BT32" s="121">
        <v>0</v>
      </c>
      <c r="BU32" s="121">
        <f>SUM(BV32:BX32)</f>
        <v>2765</v>
      </c>
      <c r="BV32" s="121">
        <v>0</v>
      </c>
      <c r="BW32" s="121">
        <v>2765</v>
      </c>
      <c r="BX32" s="121">
        <v>0</v>
      </c>
      <c r="BY32" s="121">
        <v>0</v>
      </c>
      <c r="BZ32" s="121">
        <f>SUM(CA32:CD32)</f>
        <v>6170</v>
      </c>
      <c r="CA32" s="121">
        <v>0</v>
      </c>
      <c r="CB32" s="121">
        <v>6170</v>
      </c>
      <c r="CC32" s="121">
        <v>0</v>
      </c>
      <c r="CD32" s="121">
        <v>0</v>
      </c>
      <c r="CE32" s="121">
        <v>222056</v>
      </c>
      <c r="CF32" s="121">
        <v>0</v>
      </c>
      <c r="CG32" s="121">
        <v>0</v>
      </c>
      <c r="CH32" s="121">
        <f>SUM(BG32,+BO32,+CG32)</f>
        <v>37392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330576</v>
      </c>
      <c r="CR32" s="121">
        <f>SUM(AN32,+BP32)</f>
        <v>57444</v>
      </c>
      <c r="CS32" s="121">
        <f>SUM(AO32,+BQ32)</f>
        <v>57444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20080</v>
      </c>
      <c r="CX32" s="121">
        <f>SUM(AT32,+BV32)</f>
        <v>17300</v>
      </c>
      <c r="CY32" s="121">
        <f>SUM(AU32,+BW32)</f>
        <v>2765</v>
      </c>
      <c r="CZ32" s="121">
        <f>SUM(AV32,+BX32)</f>
        <v>15</v>
      </c>
      <c r="DA32" s="121">
        <f>SUM(AW32,+BY32)</f>
        <v>0</v>
      </c>
      <c r="DB32" s="121">
        <f>SUM(AX32,+BZ32)</f>
        <v>253052</v>
      </c>
      <c r="DC32" s="121">
        <f>SUM(AY32,+CA32)</f>
        <v>232289</v>
      </c>
      <c r="DD32" s="121">
        <f>SUM(AZ32,+CB32)</f>
        <v>6170</v>
      </c>
      <c r="DE32" s="121">
        <f>SUM(BA32,+CC32)</f>
        <v>0</v>
      </c>
      <c r="DF32" s="121">
        <f>SUM(BB32,+CD32)</f>
        <v>14593</v>
      </c>
      <c r="DG32" s="121">
        <f>SUM(BC32,+CE32)</f>
        <v>725540</v>
      </c>
      <c r="DH32" s="121">
        <f>SUM(BD32,+CF32)</f>
        <v>0</v>
      </c>
      <c r="DI32" s="121">
        <f>SUM(BE32,+CG32)</f>
        <v>0</v>
      </c>
      <c r="DJ32" s="121">
        <f>SUM(BF32,+CH32)</f>
        <v>330576</v>
      </c>
    </row>
    <row r="33" spans="1:114" s="136" customFormat="1" ht="13.5" customHeight="1" x14ac:dyDescent="0.15">
      <c r="A33" s="119" t="s">
        <v>45</v>
      </c>
      <c r="B33" s="120" t="s">
        <v>420</v>
      </c>
      <c r="C33" s="119" t="s">
        <v>421</v>
      </c>
      <c r="D33" s="121">
        <f>SUM(E33,+L33)</f>
        <v>910553</v>
      </c>
      <c r="E33" s="121">
        <f>SUM(F33:I33,K33)</f>
        <v>158661</v>
      </c>
      <c r="F33" s="121">
        <v>0</v>
      </c>
      <c r="G33" s="121">
        <v>0</v>
      </c>
      <c r="H33" s="121">
        <v>0</v>
      </c>
      <c r="I33" s="121">
        <v>156860</v>
      </c>
      <c r="J33" s="122" t="s">
        <v>511</v>
      </c>
      <c r="K33" s="121">
        <v>1801</v>
      </c>
      <c r="L33" s="121">
        <v>751892</v>
      </c>
      <c r="M33" s="121">
        <f>SUM(N33,+U33)</f>
        <v>331119</v>
      </c>
      <c r="N33" s="121">
        <f>SUM(O33:R33,T33)</f>
        <v>583</v>
      </c>
      <c r="O33" s="121">
        <v>0</v>
      </c>
      <c r="P33" s="121">
        <v>0</v>
      </c>
      <c r="Q33" s="121">
        <v>0</v>
      </c>
      <c r="R33" s="121">
        <v>0</v>
      </c>
      <c r="S33" s="122" t="s">
        <v>511</v>
      </c>
      <c r="T33" s="121">
        <v>583</v>
      </c>
      <c r="U33" s="121">
        <v>330536</v>
      </c>
      <c r="V33" s="121">
        <f>+SUM(D33,M33)</f>
        <v>1241672</v>
      </c>
      <c r="W33" s="121">
        <f>+SUM(E33,N33)</f>
        <v>159244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156860</v>
      </c>
      <c r="AB33" s="122" t="str">
        <f>IF(+SUM(J33,S33)=0,"-",+SUM(J33,S33))</f>
        <v>-</v>
      </c>
      <c r="AC33" s="121">
        <f>+SUM(K33,T33)</f>
        <v>2384</v>
      </c>
      <c r="AD33" s="121">
        <f>+SUM(L33,U33)</f>
        <v>1082428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278844</v>
      </c>
      <c r="AM33" s="121">
        <f>SUM(AN33,AS33,AW33,AX33,BD33)</f>
        <v>261698</v>
      </c>
      <c r="AN33" s="121">
        <f>SUM(AO33:AR33)</f>
        <v>101204</v>
      </c>
      <c r="AO33" s="121">
        <v>40377</v>
      </c>
      <c r="AP33" s="121">
        <v>60827</v>
      </c>
      <c r="AQ33" s="121">
        <v>0</v>
      </c>
      <c r="AR33" s="121">
        <v>0</v>
      </c>
      <c r="AS33" s="121">
        <f>SUM(AT33:AV33)</f>
        <v>35</v>
      </c>
      <c r="AT33" s="121">
        <v>0</v>
      </c>
      <c r="AU33" s="121">
        <v>35</v>
      </c>
      <c r="AV33" s="121">
        <v>0</v>
      </c>
      <c r="AW33" s="121">
        <v>16400</v>
      </c>
      <c r="AX33" s="121">
        <f>SUM(AY33:BB33)</f>
        <v>144059</v>
      </c>
      <c r="AY33" s="121">
        <v>132057</v>
      </c>
      <c r="AZ33" s="121">
        <v>1818</v>
      </c>
      <c r="BA33" s="121">
        <v>0</v>
      </c>
      <c r="BB33" s="121">
        <v>10184</v>
      </c>
      <c r="BC33" s="121">
        <v>314811</v>
      </c>
      <c r="BD33" s="121">
        <v>0</v>
      </c>
      <c r="BE33" s="121">
        <v>55200</v>
      </c>
      <c r="BF33" s="121">
        <f>SUM(AE33,+AM33,+BE33)</f>
        <v>316898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278309</v>
      </c>
      <c r="BP33" s="121">
        <f>SUM(BQ33:BT33)</f>
        <v>18727</v>
      </c>
      <c r="BQ33" s="121">
        <v>18727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259582</v>
      </c>
      <c r="CA33" s="121">
        <v>1793</v>
      </c>
      <c r="CB33" s="121">
        <v>197693</v>
      </c>
      <c r="CC33" s="121">
        <v>0</v>
      </c>
      <c r="CD33" s="121">
        <v>60096</v>
      </c>
      <c r="CE33" s="121">
        <v>0</v>
      </c>
      <c r="CF33" s="121">
        <v>0</v>
      </c>
      <c r="CG33" s="121">
        <v>52810</v>
      </c>
      <c r="CH33" s="121">
        <f>SUM(BG33,+BO33,+CG33)</f>
        <v>331119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278844</v>
      </c>
      <c r="CQ33" s="121">
        <f>SUM(AM33,+BO33)</f>
        <v>540007</v>
      </c>
      <c r="CR33" s="121">
        <f>SUM(AN33,+BP33)</f>
        <v>119931</v>
      </c>
      <c r="CS33" s="121">
        <f>SUM(AO33,+BQ33)</f>
        <v>59104</v>
      </c>
      <c r="CT33" s="121">
        <f>SUM(AP33,+BR33)</f>
        <v>60827</v>
      </c>
      <c r="CU33" s="121">
        <f>SUM(AQ33,+BS33)</f>
        <v>0</v>
      </c>
      <c r="CV33" s="121">
        <f>SUM(AR33,+BT33)</f>
        <v>0</v>
      </c>
      <c r="CW33" s="121">
        <f>SUM(AS33,+BU33)</f>
        <v>35</v>
      </c>
      <c r="CX33" s="121">
        <f>SUM(AT33,+BV33)</f>
        <v>0</v>
      </c>
      <c r="CY33" s="121">
        <f>SUM(AU33,+BW33)</f>
        <v>35</v>
      </c>
      <c r="CZ33" s="121">
        <f>SUM(AV33,+BX33)</f>
        <v>0</v>
      </c>
      <c r="DA33" s="121">
        <f>SUM(AW33,+BY33)</f>
        <v>16400</v>
      </c>
      <c r="DB33" s="121">
        <f>SUM(AX33,+BZ33)</f>
        <v>403641</v>
      </c>
      <c r="DC33" s="121">
        <f>SUM(AY33,+CA33)</f>
        <v>133850</v>
      </c>
      <c r="DD33" s="121">
        <f>SUM(AZ33,+CB33)</f>
        <v>199511</v>
      </c>
      <c r="DE33" s="121">
        <f>SUM(BA33,+CC33)</f>
        <v>0</v>
      </c>
      <c r="DF33" s="121">
        <f>SUM(BB33,+CD33)</f>
        <v>70280</v>
      </c>
      <c r="DG33" s="121">
        <f>SUM(BC33,+CE33)</f>
        <v>314811</v>
      </c>
      <c r="DH33" s="121">
        <f>SUM(BD33,+CF33)</f>
        <v>0</v>
      </c>
      <c r="DI33" s="121">
        <f>SUM(BE33,+CG33)</f>
        <v>108010</v>
      </c>
      <c r="DJ33" s="121">
        <f>SUM(BF33,+CH33)</f>
        <v>648017</v>
      </c>
    </row>
    <row r="34" spans="1:114" s="136" customFormat="1" ht="13.5" customHeight="1" x14ac:dyDescent="0.15">
      <c r="A34" s="119" t="s">
        <v>45</v>
      </c>
      <c r="B34" s="120" t="s">
        <v>422</v>
      </c>
      <c r="C34" s="119" t="s">
        <v>423</v>
      </c>
      <c r="D34" s="121">
        <f>SUM(E34,+L34)</f>
        <v>2084690</v>
      </c>
      <c r="E34" s="121">
        <f>SUM(F34:I34,K34)</f>
        <v>96501</v>
      </c>
      <c r="F34" s="121">
        <v>0</v>
      </c>
      <c r="G34" s="121">
        <v>0</v>
      </c>
      <c r="H34" s="121">
        <v>0</v>
      </c>
      <c r="I34" s="121">
        <v>83622</v>
      </c>
      <c r="J34" s="122" t="s">
        <v>511</v>
      </c>
      <c r="K34" s="121">
        <v>12879</v>
      </c>
      <c r="L34" s="121">
        <v>1988189</v>
      </c>
      <c r="M34" s="121">
        <f>SUM(N34,+U34)</f>
        <v>187312</v>
      </c>
      <c r="N34" s="121">
        <f>SUM(O34:R34,T34)</f>
        <v>2108</v>
      </c>
      <c r="O34" s="121">
        <v>0</v>
      </c>
      <c r="P34" s="121">
        <v>0</v>
      </c>
      <c r="Q34" s="121">
        <v>0</v>
      </c>
      <c r="R34" s="121">
        <v>2108</v>
      </c>
      <c r="S34" s="122" t="s">
        <v>511</v>
      </c>
      <c r="T34" s="121">
        <v>0</v>
      </c>
      <c r="U34" s="121">
        <v>185204</v>
      </c>
      <c r="V34" s="121">
        <f>+SUM(D34,M34)</f>
        <v>2272002</v>
      </c>
      <c r="W34" s="121">
        <f>+SUM(E34,N34)</f>
        <v>98609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85730</v>
      </c>
      <c r="AB34" s="122" t="str">
        <f>IF(+SUM(J34,S34)=0,"-",+SUM(J34,S34))</f>
        <v>-</v>
      </c>
      <c r="AC34" s="121">
        <f>+SUM(K34,T34)</f>
        <v>12879</v>
      </c>
      <c r="AD34" s="121">
        <f>+SUM(L34,U34)</f>
        <v>2173393</v>
      </c>
      <c r="AE34" s="121">
        <f>SUM(AF34,+AK34)</f>
        <v>3127</v>
      </c>
      <c r="AF34" s="121">
        <f>SUM(AG34:AJ34)</f>
        <v>3127</v>
      </c>
      <c r="AG34" s="121">
        <v>0</v>
      </c>
      <c r="AH34" s="121">
        <v>3127</v>
      </c>
      <c r="AI34" s="121">
        <v>0</v>
      </c>
      <c r="AJ34" s="121">
        <v>0</v>
      </c>
      <c r="AK34" s="121">
        <v>0</v>
      </c>
      <c r="AL34" s="121">
        <v>1606930</v>
      </c>
      <c r="AM34" s="121">
        <f>SUM(AN34,AS34,AW34,AX34,BD34)</f>
        <v>457962</v>
      </c>
      <c r="AN34" s="121">
        <f>SUM(AO34:AR34)</f>
        <v>73844</v>
      </c>
      <c r="AO34" s="121">
        <v>73844</v>
      </c>
      <c r="AP34" s="121">
        <v>0</v>
      </c>
      <c r="AQ34" s="121">
        <v>0</v>
      </c>
      <c r="AR34" s="121">
        <v>0</v>
      </c>
      <c r="AS34" s="121">
        <f>SUM(AT34:AV34)</f>
        <v>40917</v>
      </c>
      <c r="AT34" s="121">
        <v>8862</v>
      </c>
      <c r="AU34" s="121">
        <v>30403</v>
      </c>
      <c r="AV34" s="121">
        <v>1652</v>
      </c>
      <c r="AW34" s="121">
        <v>0</v>
      </c>
      <c r="AX34" s="121">
        <f>SUM(AY34:BB34)</f>
        <v>343201</v>
      </c>
      <c r="AY34" s="121">
        <v>270261</v>
      </c>
      <c r="AZ34" s="121">
        <v>65532</v>
      </c>
      <c r="BA34" s="121">
        <v>7408</v>
      </c>
      <c r="BB34" s="121">
        <v>0</v>
      </c>
      <c r="BC34" s="121">
        <v>16671</v>
      </c>
      <c r="BD34" s="121">
        <v>0</v>
      </c>
      <c r="BE34" s="121">
        <v>0</v>
      </c>
      <c r="BF34" s="121">
        <f>SUM(AE34,+AM34,+BE34)</f>
        <v>461089</v>
      </c>
      <c r="BG34" s="121">
        <f>SUM(BH34,+BM34)</f>
        <v>34945</v>
      </c>
      <c r="BH34" s="121">
        <f>SUM(BI34:BL34)</f>
        <v>34945</v>
      </c>
      <c r="BI34" s="121">
        <v>0</v>
      </c>
      <c r="BJ34" s="121">
        <v>34945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152367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17472</v>
      </c>
      <c r="BV34" s="121">
        <v>0</v>
      </c>
      <c r="BW34" s="121">
        <v>17472</v>
      </c>
      <c r="BX34" s="121">
        <v>0</v>
      </c>
      <c r="BY34" s="121">
        <v>0</v>
      </c>
      <c r="BZ34" s="121">
        <f>SUM(CA34:CD34)</f>
        <v>134895</v>
      </c>
      <c r="CA34" s="121">
        <v>0</v>
      </c>
      <c r="CB34" s="121">
        <v>134895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187312</v>
      </c>
      <c r="CI34" s="121">
        <f>SUM(AE34,+BG34)</f>
        <v>38072</v>
      </c>
      <c r="CJ34" s="121">
        <f>SUM(AF34,+BH34)</f>
        <v>38072</v>
      </c>
      <c r="CK34" s="121">
        <f>SUM(AG34,+BI34)</f>
        <v>0</v>
      </c>
      <c r="CL34" s="121">
        <f>SUM(AH34,+BJ34)</f>
        <v>38072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1606930</v>
      </c>
      <c r="CQ34" s="121">
        <f>SUM(AM34,+BO34)</f>
        <v>610329</v>
      </c>
      <c r="CR34" s="121">
        <f>SUM(AN34,+BP34)</f>
        <v>73844</v>
      </c>
      <c r="CS34" s="121">
        <f>SUM(AO34,+BQ34)</f>
        <v>73844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58389</v>
      </c>
      <c r="CX34" s="121">
        <f>SUM(AT34,+BV34)</f>
        <v>8862</v>
      </c>
      <c r="CY34" s="121">
        <f>SUM(AU34,+BW34)</f>
        <v>47875</v>
      </c>
      <c r="CZ34" s="121">
        <f>SUM(AV34,+BX34)</f>
        <v>1652</v>
      </c>
      <c r="DA34" s="121">
        <f>SUM(AW34,+BY34)</f>
        <v>0</v>
      </c>
      <c r="DB34" s="121">
        <f>SUM(AX34,+BZ34)</f>
        <v>478096</v>
      </c>
      <c r="DC34" s="121">
        <f>SUM(AY34,+CA34)</f>
        <v>270261</v>
      </c>
      <c r="DD34" s="121">
        <f>SUM(AZ34,+CB34)</f>
        <v>200427</v>
      </c>
      <c r="DE34" s="121">
        <f>SUM(BA34,+CC34)</f>
        <v>7408</v>
      </c>
      <c r="DF34" s="121">
        <f>SUM(BB34,+CD34)</f>
        <v>0</v>
      </c>
      <c r="DG34" s="121">
        <f>SUM(BC34,+CE34)</f>
        <v>16671</v>
      </c>
      <c r="DH34" s="121">
        <f>SUM(BD34,+CF34)</f>
        <v>0</v>
      </c>
      <c r="DI34" s="121">
        <f>SUM(BE34,+CG34)</f>
        <v>0</v>
      </c>
      <c r="DJ34" s="121">
        <f>SUM(BF34,+CH34)</f>
        <v>648401</v>
      </c>
    </row>
    <row r="35" spans="1:114" s="136" customFormat="1" ht="13.5" customHeight="1" x14ac:dyDescent="0.15">
      <c r="A35" s="119" t="s">
        <v>45</v>
      </c>
      <c r="B35" s="120" t="s">
        <v>424</v>
      </c>
      <c r="C35" s="119" t="s">
        <v>425</v>
      </c>
      <c r="D35" s="121">
        <f>SUM(E35,+L35)</f>
        <v>1557693</v>
      </c>
      <c r="E35" s="121">
        <f>SUM(F35:I35,K35)</f>
        <v>435719</v>
      </c>
      <c r="F35" s="121">
        <v>0</v>
      </c>
      <c r="G35" s="121">
        <v>0</v>
      </c>
      <c r="H35" s="121">
        <v>0</v>
      </c>
      <c r="I35" s="121">
        <v>372258</v>
      </c>
      <c r="J35" s="122" t="s">
        <v>511</v>
      </c>
      <c r="K35" s="121">
        <v>63461</v>
      </c>
      <c r="L35" s="121">
        <v>1121974</v>
      </c>
      <c r="M35" s="121">
        <f>SUM(N35,+U35)</f>
        <v>108885</v>
      </c>
      <c r="N35" s="121">
        <f>SUM(O35:R35,T35)</f>
        <v>65</v>
      </c>
      <c r="O35" s="121">
        <v>0</v>
      </c>
      <c r="P35" s="121">
        <v>0</v>
      </c>
      <c r="Q35" s="121">
        <v>0</v>
      </c>
      <c r="R35" s="121">
        <v>65</v>
      </c>
      <c r="S35" s="122" t="s">
        <v>511</v>
      </c>
      <c r="T35" s="121">
        <v>0</v>
      </c>
      <c r="U35" s="121">
        <v>108820</v>
      </c>
      <c r="V35" s="121">
        <f>+SUM(D35,M35)</f>
        <v>1666578</v>
      </c>
      <c r="W35" s="121">
        <f>+SUM(E35,N35)</f>
        <v>435784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372323</v>
      </c>
      <c r="AB35" s="122" t="str">
        <f>IF(+SUM(J35,S35)=0,"-",+SUM(J35,S35))</f>
        <v>-</v>
      </c>
      <c r="AC35" s="121">
        <f>+SUM(K35,T35)</f>
        <v>63461</v>
      </c>
      <c r="AD35" s="121">
        <f>+SUM(L35,U35)</f>
        <v>1230794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1514653</v>
      </c>
      <c r="AN35" s="121">
        <f>SUM(AO35:AR35)</f>
        <v>62550</v>
      </c>
      <c r="AO35" s="121">
        <v>62550</v>
      </c>
      <c r="AP35" s="121">
        <v>0</v>
      </c>
      <c r="AQ35" s="121">
        <v>0</v>
      </c>
      <c r="AR35" s="121">
        <v>0</v>
      </c>
      <c r="AS35" s="121">
        <f>SUM(AT35:AV35)</f>
        <v>464934</v>
      </c>
      <c r="AT35" s="121">
        <v>13</v>
      </c>
      <c r="AU35" s="121">
        <v>462422</v>
      </c>
      <c r="AV35" s="121">
        <v>2499</v>
      </c>
      <c r="AW35" s="121">
        <v>0</v>
      </c>
      <c r="AX35" s="121">
        <f>SUM(AY35:BB35)</f>
        <v>987169</v>
      </c>
      <c r="AY35" s="121">
        <v>527252</v>
      </c>
      <c r="AZ35" s="121">
        <v>428259</v>
      </c>
      <c r="BA35" s="121">
        <v>2922</v>
      </c>
      <c r="BB35" s="121">
        <v>28736</v>
      </c>
      <c r="BC35" s="121">
        <v>0</v>
      </c>
      <c r="BD35" s="121">
        <v>0</v>
      </c>
      <c r="BE35" s="121">
        <v>43040</v>
      </c>
      <c r="BF35" s="121">
        <f>SUM(AE35,+AM35,+BE35)</f>
        <v>1557693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108806</v>
      </c>
      <c r="BP35" s="121">
        <f>SUM(BQ35:BT35)</f>
        <v>23349</v>
      </c>
      <c r="BQ35" s="121">
        <v>23349</v>
      </c>
      <c r="BR35" s="121">
        <v>0</v>
      </c>
      <c r="BS35" s="121">
        <v>0</v>
      </c>
      <c r="BT35" s="121">
        <v>0</v>
      </c>
      <c r="BU35" s="121">
        <f>SUM(BV35:BX35)</f>
        <v>45914</v>
      </c>
      <c r="BV35" s="121">
        <v>0</v>
      </c>
      <c r="BW35" s="121">
        <v>45914</v>
      </c>
      <c r="BX35" s="121">
        <v>0</v>
      </c>
      <c r="BY35" s="121">
        <v>0</v>
      </c>
      <c r="BZ35" s="121">
        <f>SUM(CA35:CD35)</f>
        <v>39543</v>
      </c>
      <c r="CA35" s="121">
        <v>0</v>
      </c>
      <c r="CB35" s="121">
        <v>36739</v>
      </c>
      <c r="CC35" s="121">
        <v>0</v>
      </c>
      <c r="CD35" s="121">
        <v>2804</v>
      </c>
      <c r="CE35" s="121">
        <v>0</v>
      </c>
      <c r="CF35" s="121">
        <v>0</v>
      </c>
      <c r="CG35" s="121">
        <v>79</v>
      </c>
      <c r="CH35" s="121">
        <f>SUM(BG35,+BO35,+CG35)</f>
        <v>108885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1623459</v>
      </c>
      <c r="CR35" s="121">
        <f>SUM(AN35,+BP35)</f>
        <v>85899</v>
      </c>
      <c r="CS35" s="121">
        <f>SUM(AO35,+BQ35)</f>
        <v>85899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510848</v>
      </c>
      <c r="CX35" s="121">
        <f>SUM(AT35,+BV35)</f>
        <v>13</v>
      </c>
      <c r="CY35" s="121">
        <f>SUM(AU35,+BW35)</f>
        <v>508336</v>
      </c>
      <c r="CZ35" s="121">
        <f>SUM(AV35,+BX35)</f>
        <v>2499</v>
      </c>
      <c r="DA35" s="121">
        <f>SUM(AW35,+BY35)</f>
        <v>0</v>
      </c>
      <c r="DB35" s="121">
        <f>SUM(AX35,+BZ35)</f>
        <v>1026712</v>
      </c>
      <c r="DC35" s="121">
        <f>SUM(AY35,+CA35)</f>
        <v>527252</v>
      </c>
      <c r="DD35" s="121">
        <f>SUM(AZ35,+CB35)</f>
        <v>464998</v>
      </c>
      <c r="DE35" s="121">
        <f>SUM(BA35,+CC35)</f>
        <v>2922</v>
      </c>
      <c r="DF35" s="121">
        <f>SUM(BB35,+CD35)</f>
        <v>31540</v>
      </c>
      <c r="DG35" s="121">
        <f>SUM(BC35,+CE35)</f>
        <v>0</v>
      </c>
      <c r="DH35" s="121">
        <f>SUM(BD35,+CF35)</f>
        <v>0</v>
      </c>
      <c r="DI35" s="121">
        <f>SUM(BE35,+CG35)</f>
        <v>43119</v>
      </c>
      <c r="DJ35" s="121">
        <f>SUM(BF35,+CH35)</f>
        <v>1666578</v>
      </c>
    </row>
    <row r="36" spans="1:114" s="136" customFormat="1" ht="13.5" customHeight="1" x14ac:dyDescent="0.15">
      <c r="A36" s="119" t="s">
        <v>45</v>
      </c>
      <c r="B36" s="120" t="s">
        <v>426</v>
      </c>
      <c r="C36" s="119" t="s">
        <v>427</v>
      </c>
      <c r="D36" s="121">
        <f>SUM(E36,+L36)</f>
        <v>817663</v>
      </c>
      <c r="E36" s="121">
        <f>SUM(F36:I36,K36)</f>
        <v>211105</v>
      </c>
      <c r="F36" s="121">
        <v>0</v>
      </c>
      <c r="G36" s="121">
        <v>0</v>
      </c>
      <c r="H36" s="121">
        <v>0</v>
      </c>
      <c r="I36" s="121">
        <v>148858</v>
      </c>
      <c r="J36" s="122" t="s">
        <v>511</v>
      </c>
      <c r="K36" s="121">
        <v>62247</v>
      </c>
      <c r="L36" s="121">
        <v>606558</v>
      </c>
      <c r="M36" s="121">
        <f>SUM(N36,+U36)</f>
        <v>39510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511</v>
      </c>
      <c r="T36" s="121">
        <v>0</v>
      </c>
      <c r="U36" s="121">
        <v>39510</v>
      </c>
      <c r="V36" s="121">
        <f>+SUM(D36,M36)</f>
        <v>857173</v>
      </c>
      <c r="W36" s="121">
        <f>+SUM(E36,N36)</f>
        <v>211105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148858</v>
      </c>
      <c r="AB36" s="122" t="str">
        <f>IF(+SUM(J36,S36)=0,"-",+SUM(J36,S36))</f>
        <v>-</v>
      </c>
      <c r="AC36" s="121">
        <f>+SUM(K36,T36)</f>
        <v>62247</v>
      </c>
      <c r="AD36" s="121">
        <f>+SUM(L36,U36)</f>
        <v>646068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521959</v>
      </c>
      <c r="AN36" s="121">
        <f>SUM(AO36:AR36)</f>
        <v>29206</v>
      </c>
      <c r="AO36" s="121">
        <v>29206</v>
      </c>
      <c r="AP36" s="121">
        <v>0</v>
      </c>
      <c r="AQ36" s="121">
        <v>0</v>
      </c>
      <c r="AR36" s="121">
        <v>0</v>
      </c>
      <c r="AS36" s="121">
        <f>SUM(AT36:AV36)</f>
        <v>95276</v>
      </c>
      <c r="AT36" s="121">
        <v>0</v>
      </c>
      <c r="AU36" s="121">
        <v>95276</v>
      </c>
      <c r="AV36" s="121">
        <v>0</v>
      </c>
      <c r="AW36" s="121">
        <v>0</v>
      </c>
      <c r="AX36" s="121">
        <f>SUM(AY36:BB36)</f>
        <v>397477</v>
      </c>
      <c r="AY36" s="121">
        <v>358710</v>
      </c>
      <c r="AZ36" s="121">
        <v>11758</v>
      </c>
      <c r="BA36" s="121">
        <v>10139</v>
      </c>
      <c r="BB36" s="121">
        <v>16870</v>
      </c>
      <c r="BC36" s="121">
        <v>245589</v>
      </c>
      <c r="BD36" s="121">
        <v>0</v>
      </c>
      <c r="BE36" s="121">
        <v>50115</v>
      </c>
      <c r="BF36" s="121">
        <f>SUM(AE36,+AM36,+BE36)</f>
        <v>572074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39510</v>
      </c>
      <c r="BP36" s="121">
        <f>SUM(BQ36:BT36)</f>
        <v>7302</v>
      </c>
      <c r="BQ36" s="121">
        <v>7302</v>
      </c>
      <c r="BR36" s="121">
        <v>0</v>
      </c>
      <c r="BS36" s="121">
        <v>0</v>
      </c>
      <c r="BT36" s="121">
        <v>0</v>
      </c>
      <c r="BU36" s="121">
        <f>SUM(BV36:BX36)</f>
        <v>5261</v>
      </c>
      <c r="BV36" s="121">
        <v>0</v>
      </c>
      <c r="BW36" s="121">
        <v>5261</v>
      </c>
      <c r="BX36" s="121">
        <v>0</v>
      </c>
      <c r="BY36" s="121">
        <v>0</v>
      </c>
      <c r="BZ36" s="121">
        <f>SUM(CA36:CD36)</f>
        <v>26947</v>
      </c>
      <c r="CA36" s="121">
        <v>0</v>
      </c>
      <c r="CB36" s="121">
        <v>20343</v>
      </c>
      <c r="CC36" s="121">
        <v>6369</v>
      </c>
      <c r="CD36" s="121">
        <v>235</v>
      </c>
      <c r="CE36" s="121">
        <v>0</v>
      </c>
      <c r="CF36" s="121">
        <v>0</v>
      </c>
      <c r="CG36" s="121">
        <v>0</v>
      </c>
      <c r="CH36" s="121">
        <f>SUM(BG36,+BO36,+CG36)</f>
        <v>39510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561469</v>
      </c>
      <c r="CR36" s="121">
        <f>SUM(AN36,+BP36)</f>
        <v>36508</v>
      </c>
      <c r="CS36" s="121">
        <f>SUM(AO36,+BQ36)</f>
        <v>36508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100537</v>
      </c>
      <c r="CX36" s="121">
        <f>SUM(AT36,+BV36)</f>
        <v>0</v>
      </c>
      <c r="CY36" s="121">
        <f>SUM(AU36,+BW36)</f>
        <v>100537</v>
      </c>
      <c r="CZ36" s="121">
        <f>SUM(AV36,+BX36)</f>
        <v>0</v>
      </c>
      <c r="DA36" s="121">
        <f>SUM(AW36,+BY36)</f>
        <v>0</v>
      </c>
      <c r="DB36" s="121">
        <f>SUM(AX36,+BZ36)</f>
        <v>424424</v>
      </c>
      <c r="DC36" s="121">
        <f>SUM(AY36,+CA36)</f>
        <v>358710</v>
      </c>
      <c r="DD36" s="121">
        <f>SUM(AZ36,+CB36)</f>
        <v>32101</v>
      </c>
      <c r="DE36" s="121">
        <f>SUM(BA36,+CC36)</f>
        <v>16508</v>
      </c>
      <c r="DF36" s="121">
        <f>SUM(BB36,+CD36)</f>
        <v>17105</v>
      </c>
      <c r="DG36" s="121">
        <f>SUM(BC36,+CE36)</f>
        <v>245589</v>
      </c>
      <c r="DH36" s="121">
        <f>SUM(BD36,+CF36)</f>
        <v>0</v>
      </c>
      <c r="DI36" s="121">
        <f>SUM(BE36,+CG36)</f>
        <v>50115</v>
      </c>
      <c r="DJ36" s="121">
        <f>SUM(BF36,+CH36)</f>
        <v>611584</v>
      </c>
    </row>
    <row r="37" spans="1:114" s="136" customFormat="1" ht="13.5" customHeight="1" x14ac:dyDescent="0.15">
      <c r="A37" s="119" t="s">
        <v>45</v>
      </c>
      <c r="B37" s="120" t="s">
        <v>428</v>
      </c>
      <c r="C37" s="119" t="s">
        <v>429</v>
      </c>
      <c r="D37" s="121">
        <f>SUM(E37,+L37)</f>
        <v>811340</v>
      </c>
      <c r="E37" s="121">
        <f>SUM(F37:I37,K37)</f>
        <v>166693</v>
      </c>
      <c r="F37" s="121">
        <v>0</v>
      </c>
      <c r="G37" s="121">
        <v>0</v>
      </c>
      <c r="H37" s="121">
        <v>0</v>
      </c>
      <c r="I37" s="121">
        <v>103299</v>
      </c>
      <c r="J37" s="122" t="s">
        <v>511</v>
      </c>
      <c r="K37" s="121">
        <v>63394</v>
      </c>
      <c r="L37" s="121">
        <v>644647</v>
      </c>
      <c r="M37" s="121">
        <f>SUM(N37,+U37)</f>
        <v>80450</v>
      </c>
      <c r="N37" s="121">
        <f>SUM(O37:R37,T37)</f>
        <v>4543</v>
      </c>
      <c r="O37" s="121">
        <v>0</v>
      </c>
      <c r="P37" s="121">
        <v>0</v>
      </c>
      <c r="Q37" s="121">
        <v>0</v>
      </c>
      <c r="R37" s="121">
        <v>0</v>
      </c>
      <c r="S37" s="122" t="s">
        <v>511</v>
      </c>
      <c r="T37" s="121">
        <v>4543</v>
      </c>
      <c r="U37" s="121">
        <v>75907</v>
      </c>
      <c r="V37" s="121">
        <f>+SUM(D37,M37)</f>
        <v>891790</v>
      </c>
      <c r="W37" s="121">
        <f>+SUM(E37,N37)</f>
        <v>171236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103299</v>
      </c>
      <c r="AB37" s="122" t="str">
        <f>IF(+SUM(J37,S37)=0,"-",+SUM(J37,S37))</f>
        <v>-</v>
      </c>
      <c r="AC37" s="121">
        <f>+SUM(K37,T37)</f>
        <v>67937</v>
      </c>
      <c r="AD37" s="121">
        <f>+SUM(L37,U37)</f>
        <v>720554</v>
      </c>
      <c r="AE37" s="121">
        <f>SUM(AF37,+AK37)</f>
        <v>43424</v>
      </c>
      <c r="AF37" s="121">
        <f>SUM(AG37:AJ37)</f>
        <v>43424</v>
      </c>
      <c r="AG37" s="121">
        <v>0</v>
      </c>
      <c r="AH37" s="121">
        <v>0</v>
      </c>
      <c r="AI37" s="121">
        <v>43424</v>
      </c>
      <c r="AJ37" s="121">
        <v>0</v>
      </c>
      <c r="AK37" s="121">
        <v>0</v>
      </c>
      <c r="AL37" s="121">
        <v>0</v>
      </c>
      <c r="AM37" s="121">
        <f>SUM(AN37,AS37,AW37,AX37,BD37)</f>
        <v>631151</v>
      </c>
      <c r="AN37" s="121">
        <f>SUM(AO37:AR37)</f>
        <v>53339</v>
      </c>
      <c r="AO37" s="121">
        <v>50338</v>
      </c>
      <c r="AP37" s="121">
        <v>0</v>
      </c>
      <c r="AQ37" s="121">
        <v>0</v>
      </c>
      <c r="AR37" s="121">
        <v>3001</v>
      </c>
      <c r="AS37" s="121">
        <f>SUM(AT37:AV37)</f>
        <v>9250</v>
      </c>
      <c r="AT37" s="121">
        <v>0</v>
      </c>
      <c r="AU37" s="121">
        <v>0</v>
      </c>
      <c r="AV37" s="121">
        <v>9250</v>
      </c>
      <c r="AW37" s="121">
        <v>0</v>
      </c>
      <c r="AX37" s="121">
        <f>SUM(AY37:BB37)</f>
        <v>568562</v>
      </c>
      <c r="AY37" s="121">
        <v>327260</v>
      </c>
      <c r="AZ37" s="121">
        <v>208778</v>
      </c>
      <c r="BA37" s="121">
        <v>14957</v>
      </c>
      <c r="BB37" s="121">
        <v>17567</v>
      </c>
      <c r="BC37" s="121">
        <v>73816</v>
      </c>
      <c r="BD37" s="121">
        <v>0</v>
      </c>
      <c r="BE37" s="121">
        <v>62949</v>
      </c>
      <c r="BF37" s="121">
        <f>SUM(AE37,+AM37,+BE37)</f>
        <v>737524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68773</v>
      </c>
      <c r="CF37" s="121">
        <v>0</v>
      </c>
      <c r="CG37" s="121">
        <v>11677</v>
      </c>
      <c r="CH37" s="121">
        <f>SUM(BG37,+BO37,+CG37)</f>
        <v>11677</v>
      </c>
      <c r="CI37" s="121">
        <f>SUM(AE37,+BG37)</f>
        <v>43424</v>
      </c>
      <c r="CJ37" s="121">
        <f>SUM(AF37,+BH37)</f>
        <v>43424</v>
      </c>
      <c r="CK37" s="121">
        <f>SUM(AG37,+BI37)</f>
        <v>0</v>
      </c>
      <c r="CL37" s="121">
        <f>SUM(AH37,+BJ37)</f>
        <v>0</v>
      </c>
      <c r="CM37" s="121">
        <f>SUM(AI37,+BK37)</f>
        <v>43424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631151</v>
      </c>
      <c r="CR37" s="121">
        <f>SUM(AN37,+BP37)</f>
        <v>53339</v>
      </c>
      <c r="CS37" s="121">
        <f>SUM(AO37,+BQ37)</f>
        <v>50338</v>
      </c>
      <c r="CT37" s="121">
        <f>SUM(AP37,+BR37)</f>
        <v>0</v>
      </c>
      <c r="CU37" s="121">
        <f>SUM(AQ37,+BS37)</f>
        <v>0</v>
      </c>
      <c r="CV37" s="121">
        <f>SUM(AR37,+BT37)</f>
        <v>3001</v>
      </c>
      <c r="CW37" s="121">
        <f>SUM(AS37,+BU37)</f>
        <v>9250</v>
      </c>
      <c r="CX37" s="121">
        <f>SUM(AT37,+BV37)</f>
        <v>0</v>
      </c>
      <c r="CY37" s="121">
        <f>SUM(AU37,+BW37)</f>
        <v>0</v>
      </c>
      <c r="CZ37" s="121">
        <f>SUM(AV37,+BX37)</f>
        <v>9250</v>
      </c>
      <c r="DA37" s="121">
        <f>SUM(AW37,+BY37)</f>
        <v>0</v>
      </c>
      <c r="DB37" s="121">
        <f>SUM(AX37,+BZ37)</f>
        <v>568562</v>
      </c>
      <c r="DC37" s="121">
        <f>SUM(AY37,+CA37)</f>
        <v>327260</v>
      </c>
      <c r="DD37" s="121">
        <f>SUM(AZ37,+CB37)</f>
        <v>208778</v>
      </c>
      <c r="DE37" s="121">
        <f>SUM(BA37,+CC37)</f>
        <v>14957</v>
      </c>
      <c r="DF37" s="121">
        <f>SUM(BB37,+CD37)</f>
        <v>17567</v>
      </c>
      <c r="DG37" s="121">
        <f>SUM(BC37,+CE37)</f>
        <v>142589</v>
      </c>
      <c r="DH37" s="121">
        <f>SUM(BD37,+CF37)</f>
        <v>0</v>
      </c>
      <c r="DI37" s="121">
        <f>SUM(BE37,+CG37)</f>
        <v>74626</v>
      </c>
      <c r="DJ37" s="121">
        <f>SUM(BF37,+CH37)</f>
        <v>749201</v>
      </c>
    </row>
    <row r="38" spans="1:114" s="136" customFormat="1" ht="13.5" customHeight="1" x14ac:dyDescent="0.15">
      <c r="A38" s="119" t="s">
        <v>45</v>
      </c>
      <c r="B38" s="120" t="s">
        <v>432</v>
      </c>
      <c r="C38" s="119" t="s">
        <v>433</v>
      </c>
      <c r="D38" s="121">
        <f>SUM(E38,+L38)</f>
        <v>507899</v>
      </c>
      <c r="E38" s="121">
        <f>SUM(F38:I38,K38)</f>
        <v>69901</v>
      </c>
      <c r="F38" s="121">
        <v>0</v>
      </c>
      <c r="G38" s="121">
        <v>0</v>
      </c>
      <c r="H38" s="121">
        <v>0</v>
      </c>
      <c r="I38" s="121">
        <v>69901</v>
      </c>
      <c r="J38" s="122" t="s">
        <v>511</v>
      </c>
      <c r="K38" s="121">
        <v>0</v>
      </c>
      <c r="L38" s="121">
        <v>437998</v>
      </c>
      <c r="M38" s="121">
        <f>SUM(N38,+U38)</f>
        <v>29047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511</v>
      </c>
      <c r="T38" s="121">
        <v>0</v>
      </c>
      <c r="U38" s="121">
        <v>29047</v>
      </c>
      <c r="V38" s="121">
        <f>+SUM(D38,M38)</f>
        <v>536946</v>
      </c>
      <c r="W38" s="121">
        <f>+SUM(E38,N38)</f>
        <v>69901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69901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467045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205421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205421</v>
      </c>
      <c r="AY38" s="121">
        <v>205421</v>
      </c>
      <c r="AZ38" s="121">
        <v>0</v>
      </c>
      <c r="BA38" s="121">
        <v>0</v>
      </c>
      <c r="BB38" s="121">
        <v>0</v>
      </c>
      <c r="BC38" s="121">
        <v>302478</v>
      </c>
      <c r="BD38" s="121">
        <v>0</v>
      </c>
      <c r="BE38" s="121">
        <v>0</v>
      </c>
      <c r="BF38" s="121">
        <f>SUM(AE38,+AM38,+BE38)</f>
        <v>205421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29047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205421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205421</v>
      </c>
      <c r="DC38" s="121">
        <f>SUM(AY38,+CA38)</f>
        <v>205421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331525</v>
      </c>
      <c r="DH38" s="121">
        <f>SUM(BD38,+CF38)</f>
        <v>0</v>
      </c>
      <c r="DI38" s="121">
        <f>SUM(BE38,+CG38)</f>
        <v>0</v>
      </c>
      <c r="DJ38" s="121">
        <f>SUM(BF38,+CH38)</f>
        <v>205421</v>
      </c>
    </row>
    <row r="39" spans="1:114" s="136" customFormat="1" ht="13.5" customHeight="1" x14ac:dyDescent="0.15">
      <c r="A39" s="119" t="s">
        <v>45</v>
      </c>
      <c r="B39" s="120" t="s">
        <v>436</v>
      </c>
      <c r="C39" s="119" t="s">
        <v>437</v>
      </c>
      <c r="D39" s="121">
        <f>SUM(E39,+L39)</f>
        <v>885710</v>
      </c>
      <c r="E39" s="121">
        <f>SUM(F39:I39,K39)</f>
        <v>167455</v>
      </c>
      <c r="F39" s="121">
        <v>0</v>
      </c>
      <c r="G39" s="121">
        <v>0</v>
      </c>
      <c r="H39" s="121">
        <v>0</v>
      </c>
      <c r="I39" s="121">
        <v>167067</v>
      </c>
      <c r="J39" s="122" t="s">
        <v>511</v>
      </c>
      <c r="K39" s="121">
        <v>388</v>
      </c>
      <c r="L39" s="121">
        <v>718255</v>
      </c>
      <c r="M39" s="121">
        <f>SUM(N39,+U39)</f>
        <v>102691</v>
      </c>
      <c r="N39" s="121">
        <f>SUM(O39:R39,T39)</f>
        <v>7377</v>
      </c>
      <c r="O39" s="121">
        <v>0</v>
      </c>
      <c r="P39" s="121">
        <v>0</v>
      </c>
      <c r="Q39" s="121">
        <v>0</v>
      </c>
      <c r="R39" s="121">
        <v>0</v>
      </c>
      <c r="S39" s="122" t="s">
        <v>511</v>
      </c>
      <c r="T39" s="121">
        <v>7377</v>
      </c>
      <c r="U39" s="121">
        <v>95314</v>
      </c>
      <c r="V39" s="121">
        <f>+SUM(D39,M39)</f>
        <v>988401</v>
      </c>
      <c r="W39" s="121">
        <f>+SUM(E39,N39)</f>
        <v>174832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167067</v>
      </c>
      <c r="AB39" s="122" t="str">
        <f>IF(+SUM(J39,S39)=0,"-",+SUM(J39,S39))</f>
        <v>-</v>
      </c>
      <c r="AC39" s="121">
        <f>+SUM(K39,T39)</f>
        <v>7765</v>
      </c>
      <c r="AD39" s="121">
        <f>+SUM(L39,U39)</f>
        <v>813569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779007</v>
      </c>
      <c r="AN39" s="121">
        <f>SUM(AO39:AR39)</f>
        <v>49882</v>
      </c>
      <c r="AO39" s="121">
        <v>49882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729125</v>
      </c>
      <c r="AY39" s="121">
        <v>446880</v>
      </c>
      <c r="AZ39" s="121">
        <v>271737</v>
      </c>
      <c r="BA39" s="121">
        <v>10508</v>
      </c>
      <c r="BB39" s="121">
        <v>0</v>
      </c>
      <c r="BC39" s="121">
        <v>85528</v>
      </c>
      <c r="BD39" s="121">
        <v>0</v>
      </c>
      <c r="BE39" s="121">
        <v>21175</v>
      </c>
      <c r="BF39" s="121">
        <f>SUM(AE39,+AM39,+BE39)</f>
        <v>800182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24941</v>
      </c>
      <c r="BP39" s="121">
        <f>SUM(BQ39:BT39)</f>
        <v>24941</v>
      </c>
      <c r="BQ39" s="121">
        <v>24941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38094</v>
      </c>
      <c r="CF39" s="121">
        <v>0</v>
      </c>
      <c r="CG39" s="121">
        <v>39656</v>
      </c>
      <c r="CH39" s="121">
        <f>SUM(BG39,+BO39,+CG39)</f>
        <v>64597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803948</v>
      </c>
      <c r="CR39" s="121">
        <f>SUM(AN39,+BP39)</f>
        <v>74823</v>
      </c>
      <c r="CS39" s="121">
        <f>SUM(AO39,+BQ39)</f>
        <v>74823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729125</v>
      </c>
      <c r="DC39" s="121">
        <f>SUM(AY39,+CA39)</f>
        <v>446880</v>
      </c>
      <c r="DD39" s="121">
        <f>SUM(AZ39,+CB39)</f>
        <v>271737</v>
      </c>
      <c r="DE39" s="121">
        <f>SUM(BA39,+CC39)</f>
        <v>10508</v>
      </c>
      <c r="DF39" s="121">
        <f>SUM(BB39,+CD39)</f>
        <v>0</v>
      </c>
      <c r="DG39" s="121">
        <f>SUM(BC39,+CE39)</f>
        <v>123622</v>
      </c>
      <c r="DH39" s="121">
        <f>SUM(BD39,+CF39)</f>
        <v>0</v>
      </c>
      <c r="DI39" s="121">
        <f>SUM(BE39,+CG39)</f>
        <v>60831</v>
      </c>
      <c r="DJ39" s="121">
        <f>SUM(BF39,+CH39)</f>
        <v>864779</v>
      </c>
    </row>
    <row r="40" spans="1:114" s="136" customFormat="1" ht="13.5" customHeight="1" x14ac:dyDescent="0.15">
      <c r="A40" s="119" t="s">
        <v>45</v>
      </c>
      <c r="B40" s="120" t="s">
        <v>439</v>
      </c>
      <c r="C40" s="119" t="s">
        <v>440</v>
      </c>
      <c r="D40" s="121">
        <f>SUM(E40,+L40)</f>
        <v>584252</v>
      </c>
      <c r="E40" s="121">
        <f>SUM(F40:I40,K40)</f>
        <v>58306</v>
      </c>
      <c r="F40" s="121">
        <v>0</v>
      </c>
      <c r="G40" s="121">
        <v>0</v>
      </c>
      <c r="H40" s="121">
        <v>0</v>
      </c>
      <c r="I40" s="121">
        <v>58306</v>
      </c>
      <c r="J40" s="122" t="s">
        <v>511</v>
      </c>
      <c r="K40" s="121">
        <v>0</v>
      </c>
      <c r="L40" s="121">
        <v>525946</v>
      </c>
      <c r="M40" s="121">
        <f>SUM(N40,+U40)</f>
        <v>58400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511</v>
      </c>
      <c r="T40" s="121">
        <v>0</v>
      </c>
      <c r="U40" s="121">
        <v>58400</v>
      </c>
      <c r="V40" s="121">
        <f>+SUM(D40,M40)</f>
        <v>642652</v>
      </c>
      <c r="W40" s="121">
        <f>+SUM(E40,N40)</f>
        <v>58306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58306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584346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285866</v>
      </c>
      <c r="AN40" s="121">
        <f>SUM(AO40:AR40)</f>
        <v>39309</v>
      </c>
      <c r="AO40" s="121">
        <v>39309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246557</v>
      </c>
      <c r="AY40" s="121">
        <v>220011</v>
      </c>
      <c r="AZ40" s="121">
        <v>23960</v>
      </c>
      <c r="BA40" s="121">
        <v>0</v>
      </c>
      <c r="BB40" s="121">
        <v>2586</v>
      </c>
      <c r="BC40" s="121">
        <v>298386</v>
      </c>
      <c r="BD40" s="121">
        <v>0</v>
      </c>
      <c r="BE40" s="121">
        <v>0</v>
      </c>
      <c r="BF40" s="121">
        <f>SUM(AE40,+AM40,+BE40)</f>
        <v>285866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3888</v>
      </c>
      <c r="BP40" s="121">
        <f>SUM(BQ40:BT40)</f>
        <v>3888</v>
      </c>
      <c r="BQ40" s="121">
        <v>3888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54512</v>
      </c>
      <c r="CF40" s="121">
        <v>0</v>
      </c>
      <c r="CG40" s="121">
        <v>0</v>
      </c>
      <c r="CH40" s="121">
        <f>SUM(BG40,+BO40,+CG40)</f>
        <v>3888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289754</v>
      </c>
      <c r="CR40" s="121">
        <f>SUM(AN40,+BP40)</f>
        <v>43197</v>
      </c>
      <c r="CS40" s="121">
        <f>SUM(AO40,+BQ40)</f>
        <v>43197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246557</v>
      </c>
      <c r="DC40" s="121">
        <f>SUM(AY40,+CA40)</f>
        <v>220011</v>
      </c>
      <c r="DD40" s="121">
        <f>SUM(AZ40,+CB40)</f>
        <v>23960</v>
      </c>
      <c r="DE40" s="121">
        <f>SUM(BA40,+CC40)</f>
        <v>0</v>
      </c>
      <c r="DF40" s="121">
        <f>SUM(BB40,+CD40)</f>
        <v>2586</v>
      </c>
      <c r="DG40" s="121">
        <f>SUM(BC40,+CE40)</f>
        <v>352898</v>
      </c>
      <c r="DH40" s="121">
        <f>SUM(BD40,+CF40)</f>
        <v>0</v>
      </c>
      <c r="DI40" s="121">
        <f>SUM(BE40,+CG40)</f>
        <v>0</v>
      </c>
      <c r="DJ40" s="121">
        <f>SUM(BF40,+CH40)</f>
        <v>289754</v>
      </c>
    </row>
    <row r="41" spans="1:114" s="136" customFormat="1" ht="13.5" customHeight="1" x14ac:dyDescent="0.15">
      <c r="A41" s="119" t="s">
        <v>45</v>
      </c>
      <c r="B41" s="120" t="s">
        <v>442</v>
      </c>
      <c r="C41" s="119" t="s">
        <v>443</v>
      </c>
      <c r="D41" s="121">
        <f>SUM(E41,+L41)</f>
        <v>572441</v>
      </c>
      <c r="E41" s="121">
        <f>SUM(F41:I41,K41)</f>
        <v>113278</v>
      </c>
      <c r="F41" s="121">
        <v>0</v>
      </c>
      <c r="G41" s="121">
        <v>0</v>
      </c>
      <c r="H41" s="121">
        <v>0</v>
      </c>
      <c r="I41" s="121">
        <v>0</v>
      </c>
      <c r="J41" s="122" t="s">
        <v>511</v>
      </c>
      <c r="K41" s="121">
        <v>113278</v>
      </c>
      <c r="L41" s="121">
        <v>459163</v>
      </c>
      <c r="M41" s="121">
        <f>SUM(N41,+U41)</f>
        <v>63501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511</v>
      </c>
      <c r="T41" s="121">
        <v>0</v>
      </c>
      <c r="U41" s="121">
        <v>63501</v>
      </c>
      <c r="V41" s="121">
        <f>+SUM(D41,M41)</f>
        <v>635942</v>
      </c>
      <c r="W41" s="121">
        <f>+SUM(E41,N41)</f>
        <v>113278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113278</v>
      </c>
      <c r="AD41" s="121">
        <f>+SUM(L41,U41)</f>
        <v>522664</v>
      </c>
      <c r="AE41" s="121">
        <f>SUM(AF41,+AK41)</f>
        <v>141</v>
      </c>
      <c r="AF41" s="121">
        <f>SUM(AG41:AJ41)</f>
        <v>141</v>
      </c>
      <c r="AG41" s="121">
        <v>0</v>
      </c>
      <c r="AH41" s="121">
        <v>0</v>
      </c>
      <c r="AI41" s="121">
        <v>141</v>
      </c>
      <c r="AJ41" s="121">
        <v>0</v>
      </c>
      <c r="AK41" s="121">
        <v>0</v>
      </c>
      <c r="AL41" s="121">
        <v>0</v>
      </c>
      <c r="AM41" s="121">
        <f>SUM(AN41,AS41,AW41,AX41,BD41)</f>
        <v>230603</v>
      </c>
      <c r="AN41" s="121">
        <f>SUM(AO41:AR41)</f>
        <v>13157</v>
      </c>
      <c r="AO41" s="121">
        <v>13157</v>
      </c>
      <c r="AP41" s="121">
        <v>0</v>
      </c>
      <c r="AQ41" s="121">
        <v>0</v>
      </c>
      <c r="AR41" s="121">
        <v>0</v>
      </c>
      <c r="AS41" s="121">
        <f>SUM(AT41:AV41)</f>
        <v>532</v>
      </c>
      <c r="AT41" s="121">
        <v>0</v>
      </c>
      <c r="AU41" s="121">
        <v>32</v>
      </c>
      <c r="AV41" s="121">
        <v>500</v>
      </c>
      <c r="AW41" s="121">
        <v>0</v>
      </c>
      <c r="AX41" s="121">
        <f>SUM(AY41:BB41)</f>
        <v>216914</v>
      </c>
      <c r="AY41" s="121">
        <v>214766</v>
      </c>
      <c r="AZ41" s="121">
        <v>0</v>
      </c>
      <c r="BA41" s="121">
        <v>2148</v>
      </c>
      <c r="BB41" s="121">
        <v>0</v>
      </c>
      <c r="BC41" s="121">
        <v>339319</v>
      </c>
      <c r="BD41" s="121">
        <v>0</v>
      </c>
      <c r="BE41" s="121">
        <v>2378</v>
      </c>
      <c r="BF41" s="121">
        <f>SUM(AE41,+AM41,+BE41)</f>
        <v>233122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62158</v>
      </c>
      <c r="BP41" s="121">
        <f>SUM(BQ41:BT41)</f>
        <v>7508</v>
      </c>
      <c r="BQ41" s="121">
        <v>7508</v>
      </c>
      <c r="BR41" s="121">
        <v>0</v>
      </c>
      <c r="BS41" s="121">
        <v>0</v>
      </c>
      <c r="BT41" s="121">
        <v>0</v>
      </c>
      <c r="BU41" s="121">
        <f>SUM(BV41:BX41)</f>
        <v>500</v>
      </c>
      <c r="BV41" s="121">
        <v>0</v>
      </c>
      <c r="BW41" s="121">
        <v>500</v>
      </c>
      <c r="BX41" s="121">
        <v>0</v>
      </c>
      <c r="BY41" s="121">
        <v>0</v>
      </c>
      <c r="BZ41" s="121">
        <f>SUM(CA41:CD41)</f>
        <v>54150</v>
      </c>
      <c r="CA41" s="121">
        <v>22667</v>
      </c>
      <c r="CB41" s="121">
        <v>31483</v>
      </c>
      <c r="CC41" s="121">
        <v>0</v>
      </c>
      <c r="CD41" s="121">
        <v>0</v>
      </c>
      <c r="CE41" s="121">
        <v>0</v>
      </c>
      <c r="CF41" s="121">
        <v>0</v>
      </c>
      <c r="CG41" s="121">
        <v>1343</v>
      </c>
      <c r="CH41" s="121">
        <f>SUM(BG41,+BO41,+CG41)</f>
        <v>63501</v>
      </c>
      <c r="CI41" s="121">
        <f>SUM(AE41,+BG41)</f>
        <v>141</v>
      </c>
      <c r="CJ41" s="121">
        <f>SUM(AF41,+BH41)</f>
        <v>141</v>
      </c>
      <c r="CK41" s="121">
        <f>SUM(AG41,+BI41)</f>
        <v>0</v>
      </c>
      <c r="CL41" s="121">
        <f>SUM(AH41,+BJ41)</f>
        <v>0</v>
      </c>
      <c r="CM41" s="121">
        <f>SUM(AI41,+BK41)</f>
        <v>141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292761</v>
      </c>
      <c r="CR41" s="121">
        <f>SUM(AN41,+BP41)</f>
        <v>20665</v>
      </c>
      <c r="CS41" s="121">
        <f>SUM(AO41,+BQ41)</f>
        <v>20665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1032</v>
      </c>
      <c r="CX41" s="121">
        <f>SUM(AT41,+BV41)</f>
        <v>0</v>
      </c>
      <c r="CY41" s="121">
        <f>SUM(AU41,+BW41)</f>
        <v>532</v>
      </c>
      <c r="CZ41" s="121">
        <f>SUM(AV41,+BX41)</f>
        <v>500</v>
      </c>
      <c r="DA41" s="121">
        <f>SUM(AW41,+BY41)</f>
        <v>0</v>
      </c>
      <c r="DB41" s="121">
        <f>SUM(AX41,+BZ41)</f>
        <v>271064</v>
      </c>
      <c r="DC41" s="121">
        <f>SUM(AY41,+CA41)</f>
        <v>237433</v>
      </c>
      <c r="DD41" s="121">
        <f>SUM(AZ41,+CB41)</f>
        <v>31483</v>
      </c>
      <c r="DE41" s="121">
        <f>SUM(BA41,+CC41)</f>
        <v>2148</v>
      </c>
      <c r="DF41" s="121">
        <f>SUM(BB41,+CD41)</f>
        <v>0</v>
      </c>
      <c r="DG41" s="121">
        <f>SUM(BC41,+CE41)</f>
        <v>339319</v>
      </c>
      <c r="DH41" s="121">
        <f>SUM(BD41,+CF41)</f>
        <v>0</v>
      </c>
      <c r="DI41" s="121">
        <f>SUM(BE41,+CG41)</f>
        <v>3721</v>
      </c>
      <c r="DJ41" s="121">
        <f>SUM(BF41,+CH41)</f>
        <v>296623</v>
      </c>
    </row>
    <row r="42" spans="1:114" s="136" customFormat="1" ht="13.5" customHeight="1" x14ac:dyDescent="0.15">
      <c r="A42" s="119" t="s">
        <v>45</v>
      </c>
      <c r="B42" s="120" t="s">
        <v>444</v>
      </c>
      <c r="C42" s="119" t="s">
        <v>445</v>
      </c>
      <c r="D42" s="121">
        <f>SUM(E42,+L42)</f>
        <v>120072</v>
      </c>
      <c r="E42" s="121">
        <f>SUM(F42:I42,K42)</f>
        <v>71747</v>
      </c>
      <c r="F42" s="121">
        <v>0</v>
      </c>
      <c r="G42" s="121">
        <v>0</v>
      </c>
      <c r="H42" s="121">
        <v>0</v>
      </c>
      <c r="I42" s="121">
        <v>71747</v>
      </c>
      <c r="J42" s="122" t="s">
        <v>511</v>
      </c>
      <c r="K42" s="121">
        <v>0</v>
      </c>
      <c r="L42" s="121">
        <v>48325</v>
      </c>
      <c r="M42" s="121">
        <f>SUM(N42,+U42)</f>
        <v>35170</v>
      </c>
      <c r="N42" s="121">
        <f>SUM(O42:R42,T42)</f>
        <v>7673</v>
      </c>
      <c r="O42" s="121">
        <v>0</v>
      </c>
      <c r="P42" s="121">
        <v>0</v>
      </c>
      <c r="Q42" s="121">
        <v>0</v>
      </c>
      <c r="R42" s="121">
        <v>7673</v>
      </c>
      <c r="S42" s="122" t="s">
        <v>511</v>
      </c>
      <c r="T42" s="121">
        <v>0</v>
      </c>
      <c r="U42" s="121">
        <v>27497</v>
      </c>
      <c r="V42" s="121">
        <f>+SUM(D42,M42)</f>
        <v>155242</v>
      </c>
      <c r="W42" s="121">
        <f>+SUM(E42,N42)</f>
        <v>79420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79420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75822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120072</v>
      </c>
      <c r="AN42" s="121">
        <f>SUM(AO42:AR42)</f>
        <v>14702</v>
      </c>
      <c r="AO42" s="121">
        <v>14702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105370</v>
      </c>
      <c r="AY42" s="121">
        <v>47971</v>
      </c>
      <c r="AZ42" s="121">
        <v>0</v>
      </c>
      <c r="BA42" s="121">
        <v>57399</v>
      </c>
      <c r="BB42" s="121">
        <v>0</v>
      </c>
      <c r="BC42" s="121">
        <v>0</v>
      </c>
      <c r="BD42" s="121">
        <v>0</v>
      </c>
      <c r="BE42" s="121">
        <v>0</v>
      </c>
      <c r="BF42" s="121">
        <f>SUM(AE42,+AM42,+BE42)</f>
        <v>120072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35170</v>
      </c>
      <c r="BP42" s="121">
        <f>SUM(BQ42:BT42)</f>
        <v>3675</v>
      </c>
      <c r="BQ42" s="121">
        <v>3675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31495</v>
      </c>
      <c r="CA42" s="121">
        <v>4300</v>
      </c>
      <c r="CB42" s="121">
        <v>0</v>
      </c>
      <c r="CC42" s="121">
        <v>27195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35170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155242</v>
      </c>
      <c r="CR42" s="121">
        <f>SUM(AN42,+BP42)</f>
        <v>18377</v>
      </c>
      <c r="CS42" s="121">
        <f>SUM(AO42,+BQ42)</f>
        <v>18377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136865</v>
      </c>
      <c r="DC42" s="121">
        <f>SUM(AY42,+CA42)</f>
        <v>52271</v>
      </c>
      <c r="DD42" s="121">
        <f>SUM(AZ42,+CB42)</f>
        <v>0</v>
      </c>
      <c r="DE42" s="121">
        <f>SUM(BA42,+CC42)</f>
        <v>84594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0</v>
      </c>
      <c r="DJ42" s="121">
        <f>SUM(BF42,+CH42)</f>
        <v>155242</v>
      </c>
    </row>
    <row r="43" spans="1:114" s="136" customFormat="1" ht="13.5" customHeight="1" x14ac:dyDescent="0.15">
      <c r="A43" s="119" t="s">
        <v>45</v>
      </c>
      <c r="B43" s="120" t="s">
        <v>446</v>
      </c>
      <c r="C43" s="119" t="s">
        <v>447</v>
      </c>
      <c r="D43" s="121">
        <f>SUM(E43,+L43)</f>
        <v>838558</v>
      </c>
      <c r="E43" s="121">
        <f>SUM(F43:I43,K43)</f>
        <v>133050</v>
      </c>
      <c r="F43" s="121">
        <v>0</v>
      </c>
      <c r="G43" s="121">
        <v>0</v>
      </c>
      <c r="H43" s="121">
        <v>0</v>
      </c>
      <c r="I43" s="121">
        <v>133050</v>
      </c>
      <c r="J43" s="122" t="s">
        <v>511</v>
      </c>
      <c r="K43" s="121">
        <v>0</v>
      </c>
      <c r="L43" s="121">
        <v>705508</v>
      </c>
      <c r="M43" s="121">
        <f>SUM(N43,+U43)</f>
        <v>26713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511</v>
      </c>
      <c r="T43" s="121">
        <v>0</v>
      </c>
      <c r="U43" s="121">
        <v>26713</v>
      </c>
      <c r="V43" s="121">
        <f>+SUM(D43,M43)</f>
        <v>865271</v>
      </c>
      <c r="W43" s="121">
        <f>+SUM(E43,N43)</f>
        <v>133050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133050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732221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383372</v>
      </c>
      <c r="AN43" s="121">
        <f>SUM(AO43:AR43)</f>
        <v>31566</v>
      </c>
      <c r="AO43" s="121">
        <v>31566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351806</v>
      </c>
      <c r="AY43" s="121">
        <v>351806</v>
      </c>
      <c r="AZ43" s="121">
        <v>0</v>
      </c>
      <c r="BA43" s="121">
        <v>0</v>
      </c>
      <c r="BB43" s="121">
        <v>0</v>
      </c>
      <c r="BC43" s="121">
        <v>405756</v>
      </c>
      <c r="BD43" s="121">
        <v>0</v>
      </c>
      <c r="BE43" s="121">
        <v>49430</v>
      </c>
      <c r="BF43" s="121">
        <f>SUM(AE43,+AM43,+BE43)</f>
        <v>432802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7891</v>
      </c>
      <c r="BP43" s="121">
        <f>SUM(BQ43:BT43)</f>
        <v>7891</v>
      </c>
      <c r="BQ43" s="121">
        <v>7891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18822</v>
      </c>
      <c r="CF43" s="121">
        <v>0</v>
      </c>
      <c r="CG43" s="121">
        <v>0</v>
      </c>
      <c r="CH43" s="121">
        <f>SUM(BG43,+BO43,+CG43)</f>
        <v>7891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391263</v>
      </c>
      <c r="CR43" s="121">
        <f>SUM(AN43,+BP43)</f>
        <v>39457</v>
      </c>
      <c r="CS43" s="121">
        <f>SUM(AO43,+BQ43)</f>
        <v>39457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351806</v>
      </c>
      <c r="DC43" s="121">
        <f>SUM(AY43,+CA43)</f>
        <v>351806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424578</v>
      </c>
      <c r="DH43" s="121">
        <f>SUM(BD43,+CF43)</f>
        <v>0</v>
      </c>
      <c r="DI43" s="121">
        <f>SUM(BE43,+CG43)</f>
        <v>49430</v>
      </c>
      <c r="DJ43" s="121">
        <f>SUM(BF43,+CH43)</f>
        <v>440693</v>
      </c>
    </row>
    <row r="44" spans="1:114" s="136" customFormat="1" ht="13.5" customHeight="1" x14ac:dyDescent="0.15">
      <c r="A44" s="119" t="s">
        <v>45</v>
      </c>
      <c r="B44" s="120" t="s">
        <v>449</v>
      </c>
      <c r="C44" s="119" t="s">
        <v>450</v>
      </c>
      <c r="D44" s="121">
        <f>SUM(E44,+L44)</f>
        <v>180775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511</v>
      </c>
      <c r="K44" s="121">
        <v>0</v>
      </c>
      <c r="L44" s="121">
        <v>180775</v>
      </c>
      <c r="M44" s="121">
        <f>SUM(N44,+U44)</f>
        <v>13427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511</v>
      </c>
      <c r="T44" s="121">
        <v>0</v>
      </c>
      <c r="U44" s="121">
        <v>13427</v>
      </c>
      <c r="V44" s="121">
        <f>+SUM(D44,M44)</f>
        <v>194202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194202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20527</v>
      </c>
      <c r="AN44" s="121">
        <f>SUM(AO44:AR44)</f>
        <v>20527</v>
      </c>
      <c r="AO44" s="121">
        <v>20527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160248</v>
      </c>
      <c r="BD44" s="121">
        <v>0</v>
      </c>
      <c r="BE44" s="121">
        <v>0</v>
      </c>
      <c r="BF44" s="121">
        <f>SUM(AE44,+AM44,+BE44)</f>
        <v>20527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1179</v>
      </c>
      <c r="BP44" s="121">
        <f>SUM(BQ44:BT44)</f>
        <v>1179</v>
      </c>
      <c r="BQ44" s="121">
        <v>1179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12248</v>
      </c>
      <c r="CF44" s="121">
        <v>0</v>
      </c>
      <c r="CG44" s="121">
        <v>0</v>
      </c>
      <c r="CH44" s="121">
        <f>SUM(BG44,+BO44,+CG44)</f>
        <v>1179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21706</v>
      </c>
      <c r="CR44" s="121">
        <f>SUM(AN44,+BP44)</f>
        <v>21706</v>
      </c>
      <c r="CS44" s="121">
        <f>SUM(AO44,+BQ44)</f>
        <v>21706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172496</v>
      </c>
      <c r="DH44" s="121">
        <f>SUM(BD44,+CF44)</f>
        <v>0</v>
      </c>
      <c r="DI44" s="121">
        <f>SUM(BE44,+CG44)</f>
        <v>0</v>
      </c>
      <c r="DJ44" s="121">
        <f>SUM(BF44,+CH44)</f>
        <v>21706</v>
      </c>
    </row>
    <row r="45" spans="1:114" s="136" customFormat="1" ht="13.5" customHeight="1" x14ac:dyDescent="0.15">
      <c r="A45" s="119" t="s">
        <v>45</v>
      </c>
      <c r="B45" s="120" t="s">
        <v>451</v>
      </c>
      <c r="C45" s="119" t="s">
        <v>452</v>
      </c>
      <c r="D45" s="121">
        <f>SUM(E45,+L45)</f>
        <v>335936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511</v>
      </c>
      <c r="K45" s="121">
        <v>0</v>
      </c>
      <c r="L45" s="121">
        <v>335936</v>
      </c>
      <c r="M45" s="121">
        <f>SUM(N45,+U45)</f>
        <v>56581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511</v>
      </c>
      <c r="T45" s="121">
        <v>0</v>
      </c>
      <c r="U45" s="121">
        <v>56581</v>
      </c>
      <c r="V45" s="121">
        <f>+SUM(D45,M45)</f>
        <v>392517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392517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16183</v>
      </c>
      <c r="AN45" s="121">
        <f>SUM(AO45:AR45)</f>
        <v>14335</v>
      </c>
      <c r="AO45" s="121">
        <v>14335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1848</v>
      </c>
      <c r="AY45" s="121">
        <v>0</v>
      </c>
      <c r="AZ45" s="121">
        <v>0</v>
      </c>
      <c r="BA45" s="121">
        <v>0</v>
      </c>
      <c r="BB45" s="121">
        <v>1848</v>
      </c>
      <c r="BC45" s="121">
        <v>319753</v>
      </c>
      <c r="BD45" s="121">
        <v>0</v>
      </c>
      <c r="BE45" s="121">
        <v>0</v>
      </c>
      <c r="BF45" s="121">
        <f>SUM(AE45,+AM45,+BE45)</f>
        <v>16183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8417</v>
      </c>
      <c r="BP45" s="121">
        <f>SUM(BQ45:BT45)</f>
        <v>8417</v>
      </c>
      <c r="BQ45" s="121">
        <v>8417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48164</v>
      </c>
      <c r="CF45" s="121">
        <v>0</v>
      </c>
      <c r="CG45" s="121">
        <v>0</v>
      </c>
      <c r="CH45" s="121">
        <f>SUM(BG45,+BO45,+CG45)</f>
        <v>8417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24600</v>
      </c>
      <c r="CR45" s="121">
        <f>SUM(AN45,+BP45)</f>
        <v>22752</v>
      </c>
      <c r="CS45" s="121">
        <f>SUM(AO45,+BQ45)</f>
        <v>22752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1848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1848</v>
      </c>
      <c r="DG45" s="121">
        <f>SUM(BC45,+CE45)</f>
        <v>367917</v>
      </c>
      <c r="DH45" s="121">
        <f>SUM(BD45,+CF45)</f>
        <v>0</v>
      </c>
      <c r="DI45" s="121">
        <f>SUM(BE45,+CG45)</f>
        <v>0</v>
      </c>
      <c r="DJ45" s="121">
        <f>SUM(BF45,+CH45)</f>
        <v>24600</v>
      </c>
    </row>
    <row r="46" spans="1:114" s="136" customFormat="1" ht="13.5" customHeight="1" x14ac:dyDescent="0.15">
      <c r="A46" s="119" t="s">
        <v>45</v>
      </c>
      <c r="B46" s="120" t="s">
        <v>453</v>
      </c>
      <c r="C46" s="119" t="s">
        <v>454</v>
      </c>
      <c r="D46" s="121">
        <f>SUM(E46,+L46)</f>
        <v>349520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511</v>
      </c>
      <c r="K46" s="121">
        <v>0</v>
      </c>
      <c r="L46" s="121">
        <v>349520</v>
      </c>
      <c r="M46" s="121">
        <f>SUM(N46,+U46)</f>
        <v>42654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511</v>
      </c>
      <c r="T46" s="121">
        <v>0</v>
      </c>
      <c r="U46" s="121">
        <v>42654</v>
      </c>
      <c r="V46" s="121">
        <f>+SUM(D46,M46)</f>
        <v>392174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392174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10822</v>
      </c>
      <c r="AN46" s="121">
        <f>SUM(AO46:AR46)</f>
        <v>10822</v>
      </c>
      <c r="AO46" s="121">
        <v>10822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338698</v>
      </c>
      <c r="BD46" s="121">
        <v>0</v>
      </c>
      <c r="BE46" s="121">
        <v>0</v>
      </c>
      <c r="BF46" s="121">
        <f>SUM(AE46,+AM46,+BE46)</f>
        <v>10822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2291</v>
      </c>
      <c r="BP46" s="121">
        <f>SUM(BQ46:BT46)</f>
        <v>2291</v>
      </c>
      <c r="BQ46" s="121">
        <v>2291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40363</v>
      </c>
      <c r="CF46" s="121">
        <v>0</v>
      </c>
      <c r="CG46" s="121">
        <v>0</v>
      </c>
      <c r="CH46" s="121">
        <f>SUM(BG46,+BO46,+CG46)</f>
        <v>2291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13113</v>
      </c>
      <c r="CR46" s="121">
        <f>SUM(AN46,+BP46)</f>
        <v>13113</v>
      </c>
      <c r="CS46" s="121">
        <f>SUM(AO46,+BQ46)</f>
        <v>13113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379061</v>
      </c>
      <c r="DH46" s="121">
        <f>SUM(BD46,+CF46)</f>
        <v>0</v>
      </c>
      <c r="DI46" s="121">
        <f>SUM(BE46,+CG46)</f>
        <v>0</v>
      </c>
      <c r="DJ46" s="121">
        <f>SUM(BF46,+CH46)</f>
        <v>13113</v>
      </c>
    </row>
    <row r="47" spans="1:114" s="136" customFormat="1" ht="13.5" customHeight="1" x14ac:dyDescent="0.15">
      <c r="A47" s="119" t="s">
        <v>45</v>
      </c>
      <c r="B47" s="120" t="s">
        <v>455</v>
      </c>
      <c r="C47" s="119" t="s">
        <v>456</v>
      </c>
      <c r="D47" s="121">
        <f>SUM(E47,+L47)</f>
        <v>229897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511</v>
      </c>
      <c r="K47" s="121">
        <v>0</v>
      </c>
      <c r="L47" s="121">
        <v>229897</v>
      </c>
      <c r="M47" s="121">
        <f>SUM(N47,+U47)</f>
        <v>42256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511</v>
      </c>
      <c r="T47" s="121">
        <v>0</v>
      </c>
      <c r="U47" s="121">
        <v>42256</v>
      </c>
      <c r="V47" s="121">
        <f>+SUM(D47,M47)</f>
        <v>272153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272153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229897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42256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272153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45</v>
      </c>
      <c r="B48" s="120" t="s">
        <v>457</v>
      </c>
      <c r="C48" s="119" t="s">
        <v>458</v>
      </c>
      <c r="D48" s="121">
        <f>SUM(E48,+L48)</f>
        <v>157060</v>
      </c>
      <c r="E48" s="121">
        <f>SUM(F48:I48,K48)</f>
        <v>24536</v>
      </c>
      <c r="F48" s="121">
        <v>0</v>
      </c>
      <c r="G48" s="121">
        <v>0</v>
      </c>
      <c r="H48" s="121">
        <v>0</v>
      </c>
      <c r="I48" s="121">
        <v>24536</v>
      </c>
      <c r="J48" s="122" t="s">
        <v>511</v>
      </c>
      <c r="K48" s="121">
        <v>0</v>
      </c>
      <c r="L48" s="121">
        <v>132524</v>
      </c>
      <c r="M48" s="121">
        <f>SUM(N48,+U48)</f>
        <v>84267</v>
      </c>
      <c r="N48" s="121">
        <f>SUM(O48:R48,T48)</f>
        <v>2576</v>
      </c>
      <c r="O48" s="121">
        <v>1288</v>
      </c>
      <c r="P48" s="121">
        <v>1288</v>
      </c>
      <c r="Q48" s="121">
        <v>0</v>
      </c>
      <c r="R48" s="121">
        <v>0</v>
      </c>
      <c r="S48" s="122" t="s">
        <v>511</v>
      </c>
      <c r="T48" s="121">
        <v>0</v>
      </c>
      <c r="U48" s="121">
        <v>81691</v>
      </c>
      <c r="V48" s="121">
        <f>+SUM(D48,M48)</f>
        <v>241327</v>
      </c>
      <c r="W48" s="121">
        <f>+SUM(E48,N48)</f>
        <v>27112</v>
      </c>
      <c r="X48" s="121">
        <f>+SUM(F48,O48)</f>
        <v>1288</v>
      </c>
      <c r="Y48" s="121">
        <f>+SUM(G48,P48)</f>
        <v>1288</v>
      </c>
      <c r="Z48" s="121">
        <f>+SUM(H48,Q48)</f>
        <v>0</v>
      </c>
      <c r="AA48" s="121">
        <f>+SUM(I48,R48)</f>
        <v>24536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214215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69972</v>
      </c>
      <c r="AN48" s="121">
        <f>SUM(AO48:AR48)</f>
        <v>7593</v>
      </c>
      <c r="AO48" s="121">
        <v>7593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62379</v>
      </c>
      <c r="AY48" s="121">
        <v>54315</v>
      </c>
      <c r="AZ48" s="121">
        <v>0</v>
      </c>
      <c r="BA48" s="121">
        <v>0</v>
      </c>
      <c r="BB48" s="121">
        <v>8064</v>
      </c>
      <c r="BC48" s="121">
        <v>82176</v>
      </c>
      <c r="BD48" s="121">
        <v>0</v>
      </c>
      <c r="BE48" s="121">
        <v>4912</v>
      </c>
      <c r="BF48" s="121">
        <f>SUM(AE48,+AM48,+BE48)</f>
        <v>74884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11563</v>
      </c>
      <c r="BP48" s="121">
        <f>SUM(BQ48:BT48)</f>
        <v>7593</v>
      </c>
      <c r="BQ48" s="121">
        <v>7593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3970</v>
      </c>
      <c r="CA48" s="121">
        <v>3970</v>
      </c>
      <c r="CB48" s="121">
        <v>0</v>
      </c>
      <c r="CC48" s="121">
        <v>0</v>
      </c>
      <c r="CD48" s="121">
        <v>0</v>
      </c>
      <c r="CE48" s="121">
        <v>60683</v>
      </c>
      <c r="CF48" s="121">
        <v>0</v>
      </c>
      <c r="CG48" s="121">
        <v>12021</v>
      </c>
      <c r="CH48" s="121">
        <f>SUM(BG48,+BO48,+CG48)</f>
        <v>23584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81535</v>
      </c>
      <c r="CR48" s="121">
        <f>SUM(AN48,+BP48)</f>
        <v>15186</v>
      </c>
      <c r="CS48" s="121">
        <f>SUM(AO48,+BQ48)</f>
        <v>15186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66349</v>
      </c>
      <c r="DC48" s="121">
        <f>SUM(AY48,+CA48)</f>
        <v>58285</v>
      </c>
      <c r="DD48" s="121">
        <f>SUM(AZ48,+CB48)</f>
        <v>0</v>
      </c>
      <c r="DE48" s="121">
        <f>SUM(BA48,+CC48)</f>
        <v>0</v>
      </c>
      <c r="DF48" s="121">
        <f>SUM(BB48,+CD48)</f>
        <v>8064</v>
      </c>
      <c r="DG48" s="121">
        <f>SUM(BC48,+CE48)</f>
        <v>142859</v>
      </c>
      <c r="DH48" s="121">
        <f>SUM(BD48,+CF48)</f>
        <v>0</v>
      </c>
      <c r="DI48" s="121">
        <f>SUM(BE48,+CG48)</f>
        <v>16933</v>
      </c>
      <c r="DJ48" s="121">
        <f>SUM(BF48,+CH48)</f>
        <v>98468</v>
      </c>
    </row>
    <row r="49" spans="1:114" s="136" customFormat="1" ht="13.5" customHeight="1" x14ac:dyDescent="0.15">
      <c r="A49" s="119" t="s">
        <v>45</v>
      </c>
      <c r="B49" s="120" t="s">
        <v>459</v>
      </c>
      <c r="C49" s="119" t="s">
        <v>460</v>
      </c>
      <c r="D49" s="121">
        <f>SUM(E49,+L49)</f>
        <v>235138</v>
      </c>
      <c r="E49" s="121">
        <f>SUM(F49:I49,K49)</f>
        <v>57102</v>
      </c>
      <c r="F49" s="121">
        <v>0</v>
      </c>
      <c r="G49" s="121">
        <v>0</v>
      </c>
      <c r="H49" s="121">
        <v>0</v>
      </c>
      <c r="I49" s="121">
        <v>57102</v>
      </c>
      <c r="J49" s="122" t="s">
        <v>511</v>
      </c>
      <c r="K49" s="121">
        <v>0</v>
      </c>
      <c r="L49" s="121">
        <v>178036</v>
      </c>
      <c r="M49" s="121">
        <f>SUM(N49,+U49)</f>
        <v>105254</v>
      </c>
      <c r="N49" s="121">
        <f>SUM(O49:R49,T49)</f>
        <v>2</v>
      </c>
      <c r="O49" s="121">
        <v>0</v>
      </c>
      <c r="P49" s="121">
        <v>0</v>
      </c>
      <c r="Q49" s="121">
        <v>0</v>
      </c>
      <c r="R49" s="121">
        <v>2</v>
      </c>
      <c r="S49" s="122" t="s">
        <v>511</v>
      </c>
      <c r="T49" s="121">
        <v>0</v>
      </c>
      <c r="U49" s="121">
        <v>105252</v>
      </c>
      <c r="V49" s="121">
        <f>+SUM(D49,M49)</f>
        <v>340392</v>
      </c>
      <c r="W49" s="121">
        <f>+SUM(E49,N49)</f>
        <v>57104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57104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283288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100478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100478</v>
      </c>
      <c r="AY49" s="121">
        <v>98444</v>
      </c>
      <c r="AZ49" s="121">
        <v>0</v>
      </c>
      <c r="BA49" s="121">
        <v>0</v>
      </c>
      <c r="BB49" s="121">
        <v>2034</v>
      </c>
      <c r="BC49" s="121">
        <v>134660</v>
      </c>
      <c r="BD49" s="121">
        <v>0</v>
      </c>
      <c r="BE49" s="121">
        <v>0</v>
      </c>
      <c r="BF49" s="121">
        <f>SUM(AE49,+AM49,+BE49)</f>
        <v>100478</v>
      </c>
      <c r="BG49" s="121">
        <f>SUM(BH49,+BM49)</f>
        <v>16721</v>
      </c>
      <c r="BH49" s="121">
        <f>SUM(BI49:BL49)</f>
        <v>16721</v>
      </c>
      <c r="BI49" s="121">
        <v>0</v>
      </c>
      <c r="BJ49" s="121">
        <v>16721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88533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8148</v>
      </c>
      <c r="BV49" s="121">
        <v>102</v>
      </c>
      <c r="BW49" s="121">
        <v>8046</v>
      </c>
      <c r="BX49" s="121">
        <v>0</v>
      </c>
      <c r="BY49" s="121">
        <v>0</v>
      </c>
      <c r="BZ49" s="121">
        <f>SUM(CA49:CD49)</f>
        <v>80385</v>
      </c>
      <c r="CA49" s="121">
        <v>0</v>
      </c>
      <c r="CB49" s="121">
        <v>80385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105254</v>
      </c>
      <c r="CI49" s="121">
        <f>SUM(AE49,+BG49)</f>
        <v>16721</v>
      </c>
      <c r="CJ49" s="121">
        <f>SUM(AF49,+BH49)</f>
        <v>16721</v>
      </c>
      <c r="CK49" s="121">
        <f>SUM(AG49,+BI49)</f>
        <v>0</v>
      </c>
      <c r="CL49" s="121">
        <f>SUM(AH49,+BJ49)</f>
        <v>16721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189011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8148</v>
      </c>
      <c r="CX49" s="121">
        <f>SUM(AT49,+BV49)</f>
        <v>102</v>
      </c>
      <c r="CY49" s="121">
        <f>SUM(AU49,+BW49)</f>
        <v>8046</v>
      </c>
      <c r="CZ49" s="121">
        <f>SUM(AV49,+BX49)</f>
        <v>0</v>
      </c>
      <c r="DA49" s="121">
        <f>SUM(AW49,+BY49)</f>
        <v>0</v>
      </c>
      <c r="DB49" s="121">
        <f>SUM(AX49,+BZ49)</f>
        <v>180863</v>
      </c>
      <c r="DC49" s="121">
        <f>SUM(AY49,+CA49)</f>
        <v>98444</v>
      </c>
      <c r="DD49" s="121">
        <f>SUM(AZ49,+CB49)</f>
        <v>80385</v>
      </c>
      <c r="DE49" s="121">
        <f>SUM(BA49,+CC49)</f>
        <v>0</v>
      </c>
      <c r="DF49" s="121">
        <f>SUM(BB49,+CD49)</f>
        <v>2034</v>
      </c>
      <c r="DG49" s="121">
        <f>SUM(BC49,+CE49)</f>
        <v>134660</v>
      </c>
      <c r="DH49" s="121">
        <f>SUM(BD49,+CF49)</f>
        <v>0</v>
      </c>
      <c r="DI49" s="121">
        <f>SUM(BE49,+CG49)</f>
        <v>0</v>
      </c>
      <c r="DJ49" s="121">
        <f>SUM(BF49,+CH49)</f>
        <v>205732</v>
      </c>
    </row>
    <row r="50" spans="1:114" s="136" customFormat="1" ht="13.5" customHeight="1" x14ac:dyDescent="0.15">
      <c r="A50" s="119" t="s">
        <v>45</v>
      </c>
      <c r="B50" s="120" t="s">
        <v>462</v>
      </c>
      <c r="C50" s="119" t="s">
        <v>463</v>
      </c>
      <c r="D50" s="121">
        <f>SUM(E50,+L50)</f>
        <v>240603</v>
      </c>
      <c r="E50" s="121">
        <f>SUM(F50:I50,K50)</f>
        <v>43465</v>
      </c>
      <c r="F50" s="121">
        <v>0</v>
      </c>
      <c r="G50" s="121">
        <v>0</v>
      </c>
      <c r="H50" s="121">
        <v>0</v>
      </c>
      <c r="I50" s="121">
        <v>43465</v>
      </c>
      <c r="J50" s="122" t="s">
        <v>511</v>
      </c>
      <c r="K50" s="121">
        <v>0</v>
      </c>
      <c r="L50" s="121">
        <v>197138</v>
      </c>
      <c r="M50" s="121">
        <f>SUM(N50,+U50)</f>
        <v>58468</v>
      </c>
      <c r="N50" s="121">
        <f>SUM(O50:R50,T50)</f>
        <v>2560</v>
      </c>
      <c r="O50" s="121">
        <v>0</v>
      </c>
      <c r="P50" s="121">
        <v>0</v>
      </c>
      <c r="Q50" s="121">
        <v>0</v>
      </c>
      <c r="R50" s="121">
        <v>2560</v>
      </c>
      <c r="S50" s="122" t="s">
        <v>511</v>
      </c>
      <c r="T50" s="121">
        <v>0</v>
      </c>
      <c r="U50" s="121">
        <v>55908</v>
      </c>
      <c r="V50" s="121">
        <f>+SUM(D50,M50)</f>
        <v>299071</v>
      </c>
      <c r="W50" s="121">
        <f>+SUM(E50,N50)</f>
        <v>46025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46025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253046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97002</v>
      </c>
      <c r="AN50" s="121">
        <f>SUM(AO50:AR50)</f>
        <v>5572</v>
      </c>
      <c r="AO50" s="121">
        <v>5572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91430</v>
      </c>
      <c r="AY50" s="121">
        <v>85959</v>
      </c>
      <c r="AZ50" s="121">
        <v>0</v>
      </c>
      <c r="BA50" s="121">
        <v>0</v>
      </c>
      <c r="BB50" s="121">
        <v>5471</v>
      </c>
      <c r="BC50" s="121">
        <v>129169</v>
      </c>
      <c r="BD50" s="121">
        <v>0</v>
      </c>
      <c r="BE50" s="121">
        <v>14432</v>
      </c>
      <c r="BF50" s="121">
        <f>SUM(AE50,+AM50,+BE50)</f>
        <v>111434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7244</v>
      </c>
      <c r="BP50" s="121">
        <f>SUM(BQ50:BT50)</f>
        <v>3265</v>
      </c>
      <c r="BQ50" s="121">
        <v>3265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3979</v>
      </c>
      <c r="CA50" s="121">
        <v>0</v>
      </c>
      <c r="CB50" s="121">
        <v>0</v>
      </c>
      <c r="CC50" s="121">
        <v>0</v>
      </c>
      <c r="CD50" s="121">
        <v>3979</v>
      </c>
      <c r="CE50" s="121">
        <v>51224</v>
      </c>
      <c r="CF50" s="121">
        <v>0</v>
      </c>
      <c r="CG50" s="121">
        <v>0</v>
      </c>
      <c r="CH50" s="121">
        <f>SUM(BG50,+BO50,+CG50)</f>
        <v>7244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104246</v>
      </c>
      <c r="CR50" s="121">
        <f>SUM(AN50,+BP50)</f>
        <v>8837</v>
      </c>
      <c r="CS50" s="121">
        <f>SUM(AO50,+BQ50)</f>
        <v>8837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95409</v>
      </c>
      <c r="DC50" s="121">
        <f>SUM(AY50,+CA50)</f>
        <v>85959</v>
      </c>
      <c r="DD50" s="121">
        <f>SUM(AZ50,+CB50)</f>
        <v>0</v>
      </c>
      <c r="DE50" s="121">
        <f>SUM(BA50,+CC50)</f>
        <v>0</v>
      </c>
      <c r="DF50" s="121">
        <f>SUM(BB50,+CD50)</f>
        <v>9450</v>
      </c>
      <c r="DG50" s="121">
        <f>SUM(BC50,+CE50)</f>
        <v>180393</v>
      </c>
      <c r="DH50" s="121">
        <f>SUM(BD50,+CF50)</f>
        <v>0</v>
      </c>
      <c r="DI50" s="121">
        <f>SUM(BE50,+CG50)</f>
        <v>14432</v>
      </c>
      <c r="DJ50" s="121">
        <f>SUM(BF50,+CH50)</f>
        <v>118678</v>
      </c>
    </row>
    <row r="51" spans="1:114" s="136" customFormat="1" ht="13.5" customHeight="1" x14ac:dyDescent="0.15">
      <c r="A51" s="119" t="s">
        <v>45</v>
      </c>
      <c r="B51" s="120" t="s">
        <v>464</v>
      </c>
      <c r="C51" s="119" t="s">
        <v>465</v>
      </c>
      <c r="D51" s="121">
        <f>SUM(E51,+L51)</f>
        <v>593838</v>
      </c>
      <c r="E51" s="121">
        <f>SUM(F51:I51,K51)</f>
        <v>76462</v>
      </c>
      <c r="F51" s="121">
        <v>0</v>
      </c>
      <c r="G51" s="121">
        <v>0</v>
      </c>
      <c r="H51" s="121">
        <v>0</v>
      </c>
      <c r="I51" s="121">
        <v>76462</v>
      </c>
      <c r="J51" s="122" t="s">
        <v>511</v>
      </c>
      <c r="K51" s="121">
        <v>0</v>
      </c>
      <c r="L51" s="121">
        <v>517376</v>
      </c>
      <c r="M51" s="121">
        <f>SUM(N51,+U51)</f>
        <v>44893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511</v>
      </c>
      <c r="T51" s="121">
        <v>0</v>
      </c>
      <c r="U51" s="121">
        <v>44893</v>
      </c>
      <c r="V51" s="121">
        <f>+SUM(D51,M51)</f>
        <v>638731</v>
      </c>
      <c r="W51" s="121">
        <f>+SUM(E51,N51)</f>
        <v>76462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76462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562269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143724</v>
      </c>
      <c r="AM51" s="121">
        <f>SUM(AN51,AS51,AW51,AX51,BD51)</f>
        <v>277070</v>
      </c>
      <c r="AN51" s="121">
        <f>SUM(AO51:AR51)</f>
        <v>19128</v>
      </c>
      <c r="AO51" s="121">
        <v>19128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257942</v>
      </c>
      <c r="AY51" s="121">
        <v>253247</v>
      </c>
      <c r="AZ51" s="121">
        <v>0</v>
      </c>
      <c r="BA51" s="121">
        <v>0</v>
      </c>
      <c r="BB51" s="121">
        <v>4695</v>
      </c>
      <c r="BC51" s="121">
        <v>162262</v>
      </c>
      <c r="BD51" s="121">
        <v>0</v>
      </c>
      <c r="BE51" s="121">
        <v>10782</v>
      </c>
      <c r="BF51" s="121">
        <f>SUM(AE51,+AM51,+BE51)</f>
        <v>287852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26648</v>
      </c>
      <c r="BP51" s="121">
        <f>SUM(BQ51:BT51)</f>
        <v>9564</v>
      </c>
      <c r="BQ51" s="121">
        <v>9564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17084</v>
      </c>
      <c r="CA51" s="121">
        <v>15038</v>
      </c>
      <c r="CB51" s="121">
        <v>0</v>
      </c>
      <c r="CC51" s="121">
        <v>0</v>
      </c>
      <c r="CD51" s="121">
        <v>2046</v>
      </c>
      <c r="CE51" s="121">
        <v>15350</v>
      </c>
      <c r="CF51" s="121">
        <v>0</v>
      </c>
      <c r="CG51" s="121">
        <v>2895</v>
      </c>
      <c r="CH51" s="121">
        <f>SUM(BG51,+BO51,+CG51)</f>
        <v>29543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143724</v>
      </c>
      <c r="CQ51" s="121">
        <f>SUM(AM51,+BO51)</f>
        <v>303718</v>
      </c>
      <c r="CR51" s="121">
        <f>SUM(AN51,+BP51)</f>
        <v>28692</v>
      </c>
      <c r="CS51" s="121">
        <f>SUM(AO51,+BQ51)</f>
        <v>28692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275026</v>
      </c>
      <c r="DC51" s="121">
        <f>SUM(AY51,+CA51)</f>
        <v>268285</v>
      </c>
      <c r="DD51" s="121">
        <f>SUM(AZ51,+CB51)</f>
        <v>0</v>
      </c>
      <c r="DE51" s="121">
        <f>SUM(BA51,+CC51)</f>
        <v>0</v>
      </c>
      <c r="DF51" s="121">
        <f>SUM(BB51,+CD51)</f>
        <v>6741</v>
      </c>
      <c r="DG51" s="121">
        <f>SUM(BC51,+CE51)</f>
        <v>177612</v>
      </c>
      <c r="DH51" s="121">
        <f>SUM(BD51,+CF51)</f>
        <v>0</v>
      </c>
      <c r="DI51" s="121">
        <f>SUM(BE51,+CG51)</f>
        <v>13677</v>
      </c>
      <c r="DJ51" s="121">
        <f>SUM(BF51,+CH51)</f>
        <v>317395</v>
      </c>
    </row>
    <row r="52" spans="1:114" s="136" customFormat="1" ht="13.5" customHeight="1" x14ac:dyDescent="0.15">
      <c r="A52" s="119" t="s">
        <v>45</v>
      </c>
      <c r="B52" s="120" t="s">
        <v>466</v>
      </c>
      <c r="C52" s="119" t="s">
        <v>467</v>
      </c>
      <c r="D52" s="121">
        <f>SUM(E52,+L52)</f>
        <v>40749</v>
      </c>
      <c r="E52" s="121">
        <f>SUM(F52:I52,K52)</f>
        <v>3468</v>
      </c>
      <c r="F52" s="121">
        <v>0</v>
      </c>
      <c r="G52" s="121">
        <v>0</v>
      </c>
      <c r="H52" s="121">
        <v>0</v>
      </c>
      <c r="I52" s="121">
        <v>3468</v>
      </c>
      <c r="J52" s="122" t="s">
        <v>511</v>
      </c>
      <c r="K52" s="121">
        <v>0</v>
      </c>
      <c r="L52" s="121">
        <v>37281</v>
      </c>
      <c r="M52" s="121">
        <f>SUM(N52,+U52)</f>
        <v>41580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511</v>
      </c>
      <c r="T52" s="121">
        <v>0</v>
      </c>
      <c r="U52" s="121">
        <v>41580</v>
      </c>
      <c r="V52" s="121">
        <f>+SUM(D52,M52)</f>
        <v>82329</v>
      </c>
      <c r="W52" s="121">
        <f>+SUM(E52,N52)</f>
        <v>3468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3468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78861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8703</v>
      </c>
      <c r="AM52" s="121">
        <f>SUM(AN52,AS52,AW52,AX52,BD52)</f>
        <v>22221</v>
      </c>
      <c r="AN52" s="121">
        <f>SUM(AO52:AR52)</f>
        <v>2917</v>
      </c>
      <c r="AO52" s="121">
        <v>2917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19304</v>
      </c>
      <c r="AY52" s="121">
        <v>18161</v>
      </c>
      <c r="AZ52" s="121">
        <v>0</v>
      </c>
      <c r="BA52" s="121">
        <v>0</v>
      </c>
      <c r="BB52" s="121">
        <v>1143</v>
      </c>
      <c r="BC52" s="121">
        <v>9825</v>
      </c>
      <c r="BD52" s="121">
        <v>0</v>
      </c>
      <c r="BE52" s="121">
        <v>0</v>
      </c>
      <c r="BF52" s="121">
        <f>SUM(AE52,+AM52,+BE52)</f>
        <v>22221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41580</v>
      </c>
      <c r="BP52" s="121">
        <f>SUM(BQ52:BT52)</f>
        <v>2917</v>
      </c>
      <c r="BQ52" s="121">
        <v>2917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38663</v>
      </c>
      <c r="CA52" s="121">
        <v>5333</v>
      </c>
      <c r="CB52" s="121">
        <v>0</v>
      </c>
      <c r="CC52" s="121">
        <v>0</v>
      </c>
      <c r="CD52" s="121">
        <v>33330</v>
      </c>
      <c r="CE52" s="121">
        <v>0</v>
      </c>
      <c r="CF52" s="121">
        <v>0</v>
      </c>
      <c r="CG52" s="121">
        <v>0</v>
      </c>
      <c r="CH52" s="121">
        <f>SUM(BG52,+BO52,+CG52)</f>
        <v>41580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8703</v>
      </c>
      <c r="CQ52" s="121">
        <f>SUM(AM52,+BO52)</f>
        <v>63801</v>
      </c>
      <c r="CR52" s="121">
        <f>SUM(AN52,+BP52)</f>
        <v>5834</v>
      </c>
      <c r="CS52" s="121">
        <f>SUM(AO52,+BQ52)</f>
        <v>5834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57967</v>
      </c>
      <c r="DC52" s="121">
        <f>SUM(AY52,+CA52)</f>
        <v>23494</v>
      </c>
      <c r="DD52" s="121">
        <f>SUM(AZ52,+CB52)</f>
        <v>0</v>
      </c>
      <c r="DE52" s="121">
        <f>SUM(BA52,+CC52)</f>
        <v>0</v>
      </c>
      <c r="DF52" s="121">
        <f>SUM(BB52,+CD52)</f>
        <v>34473</v>
      </c>
      <c r="DG52" s="121">
        <f>SUM(BC52,+CE52)</f>
        <v>9825</v>
      </c>
      <c r="DH52" s="121">
        <f>SUM(BD52,+CF52)</f>
        <v>0</v>
      </c>
      <c r="DI52" s="121">
        <f>SUM(BE52,+CG52)</f>
        <v>0</v>
      </c>
      <c r="DJ52" s="121">
        <f>SUM(BF52,+CH52)</f>
        <v>63801</v>
      </c>
    </row>
    <row r="53" spans="1:114" s="136" customFormat="1" ht="13.5" customHeight="1" x14ac:dyDescent="0.15">
      <c r="A53" s="119" t="s">
        <v>45</v>
      </c>
      <c r="B53" s="120" t="s">
        <v>468</v>
      </c>
      <c r="C53" s="119" t="s">
        <v>469</v>
      </c>
      <c r="D53" s="121">
        <f>SUM(E53,+L53)</f>
        <v>302615</v>
      </c>
      <c r="E53" s="121">
        <f>SUM(F53:I53,K53)</f>
        <v>49837</v>
      </c>
      <c r="F53" s="121">
        <v>0</v>
      </c>
      <c r="G53" s="121">
        <v>0</v>
      </c>
      <c r="H53" s="121">
        <v>0</v>
      </c>
      <c r="I53" s="121">
        <v>49581</v>
      </c>
      <c r="J53" s="122" t="s">
        <v>511</v>
      </c>
      <c r="K53" s="121">
        <v>256</v>
      </c>
      <c r="L53" s="121">
        <v>252778</v>
      </c>
      <c r="M53" s="121">
        <f>SUM(N53,+U53)</f>
        <v>8315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511</v>
      </c>
      <c r="T53" s="121">
        <v>0</v>
      </c>
      <c r="U53" s="121">
        <v>8315</v>
      </c>
      <c r="V53" s="121">
        <f>+SUM(D53,M53)</f>
        <v>310930</v>
      </c>
      <c r="W53" s="121">
        <f>+SUM(E53,N53)</f>
        <v>49837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49581</v>
      </c>
      <c r="AB53" s="122" t="str">
        <f>IF(+SUM(J53,S53)=0,"-",+SUM(J53,S53))</f>
        <v>-</v>
      </c>
      <c r="AC53" s="121">
        <f>+SUM(K53,T53)</f>
        <v>256</v>
      </c>
      <c r="AD53" s="121">
        <f>+SUM(L53,U53)</f>
        <v>261093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66603</v>
      </c>
      <c r="AM53" s="121">
        <f>SUM(AN53,AS53,AW53,AX53,BD53)</f>
        <v>115311</v>
      </c>
      <c r="AN53" s="121">
        <f>SUM(AO53:AR53)</f>
        <v>6962</v>
      </c>
      <c r="AO53" s="121">
        <v>6962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108349</v>
      </c>
      <c r="AY53" s="121">
        <v>103805</v>
      </c>
      <c r="AZ53" s="121">
        <v>0</v>
      </c>
      <c r="BA53" s="121">
        <v>0</v>
      </c>
      <c r="BB53" s="121">
        <v>4544</v>
      </c>
      <c r="BC53" s="121">
        <v>75194</v>
      </c>
      <c r="BD53" s="121">
        <v>0</v>
      </c>
      <c r="BE53" s="121">
        <v>45507</v>
      </c>
      <c r="BF53" s="121">
        <f>SUM(AE53,+AM53,+BE53)</f>
        <v>160818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1392</v>
      </c>
      <c r="BP53" s="121">
        <f>SUM(BQ53:BT53)</f>
        <v>1392</v>
      </c>
      <c r="BQ53" s="121">
        <v>1392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6673</v>
      </c>
      <c r="CF53" s="121">
        <v>0</v>
      </c>
      <c r="CG53" s="121">
        <v>250</v>
      </c>
      <c r="CH53" s="121">
        <f>SUM(BG53,+BO53,+CG53)</f>
        <v>1642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66603</v>
      </c>
      <c r="CQ53" s="121">
        <f>SUM(AM53,+BO53)</f>
        <v>116703</v>
      </c>
      <c r="CR53" s="121">
        <f>SUM(AN53,+BP53)</f>
        <v>8354</v>
      </c>
      <c r="CS53" s="121">
        <f>SUM(AO53,+BQ53)</f>
        <v>8354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108349</v>
      </c>
      <c r="DC53" s="121">
        <f>SUM(AY53,+CA53)</f>
        <v>103805</v>
      </c>
      <c r="DD53" s="121">
        <f>SUM(AZ53,+CB53)</f>
        <v>0</v>
      </c>
      <c r="DE53" s="121">
        <f>SUM(BA53,+CC53)</f>
        <v>0</v>
      </c>
      <c r="DF53" s="121">
        <f>SUM(BB53,+CD53)</f>
        <v>4544</v>
      </c>
      <c r="DG53" s="121">
        <f>SUM(BC53,+CE53)</f>
        <v>81867</v>
      </c>
      <c r="DH53" s="121">
        <f>SUM(BD53,+CF53)</f>
        <v>0</v>
      </c>
      <c r="DI53" s="121">
        <f>SUM(BE53,+CG53)</f>
        <v>45757</v>
      </c>
      <c r="DJ53" s="121">
        <f>SUM(BF53,+CH53)</f>
        <v>162460</v>
      </c>
    </row>
    <row r="54" spans="1:114" s="136" customFormat="1" ht="13.5" customHeight="1" x14ac:dyDescent="0.15">
      <c r="A54" s="119" t="s">
        <v>45</v>
      </c>
      <c r="B54" s="120" t="s">
        <v>470</v>
      </c>
      <c r="C54" s="119" t="s">
        <v>471</v>
      </c>
      <c r="D54" s="121">
        <f>SUM(E54,+L54)</f>
        <v>193556</v>
      </c>
      <c r="E54" s="121">
        <f>SUM(F54:I54,K54)</f>
        <v>28740</v>
      </c>
      <c r="F54" s="121">
        <v>0</v>
      </c>
      <c r="G54" s="121">
        <v>0</v>
      </c>
      <c r="H54" s="121">
        <v>0</v>
      </c>
      <c r="I54" s="121">
        <v>25919</v>
      </c>
      <c r="J54" s="122" t="s">
        <v>511</v>
      </c>
      <c r="K54" s="121">
        <v>2821</v>
      </c>
      <c r="L54" s="121">
        <v>164816</v>
      </c>
      <c r="M54" s="121">
        <f>SUM(N54,+U54)</f>
        <v>58974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511</v>
      </c>
      <c r="T54" s="121">
        <v>0</v>
      </c>
      <c r="U54" s="121">
        <v>58974</v>
      </c>
      <c r="V54" s="121">
        <f>+SUM(D54,M54)</f>
        <v>252530</v>
      </c>
      <c r="W54" s="121">
        <f>+SUM(E54,N54)</f>
        <v>28740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25919</v>
      </c>
      <c r="AB54" s="122" t="str">
        <f>IF(+SUM(J54,S54)=0,"-",+SUM(J54,S54))</f>
        <v>-</v>
      </c>
      <c r="AC54" s="121">
        <f>+SUM(K54,T54)</f>
        <v>2821</v>
      </c>
      <c r="AD54" s="121">
        <f>+SUM(L54,U54)</f>
        <v>223790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165049</v>
      </c>
      <c r="AN54" s="121">
        <f>SUM(AO54:AR54)</f>
        <v>19825</v>
      </c>
      <c r="AO54" s="121">
        <v>19825</v>
      </c>
      <c r="AP54" s="121">
        <v>0</v>
      </c>
      <c r="AQ54" s="121">
        <v>0</v>
      </c>
      <c r="AR54" s="121">
        <v>0</v>
      </c>
      <c r="AS54" s="121">
        <f>SUM(AT54:AV54)</f>
        <v>32814</v>
      </c>
      <c r="AT54" s="121">
        <v>17402</v>
      </c>
      <c r="AU54" s="121">
        <v>15412</v>
      </c>
      <c r="AV54" s="121">
        <v>0</v>
      </c>
      <c r="AW54" s="121">
        <v>0</v>
      </c>
      <c r="AX54" s="121">
        <f>SUM(AY54:BB54)</f>
        <v>112410</v>
      </c>
      <c r="AY54" s="121">
        <v>35406</v>
      </c>
      <c r="AZ54" s="121">
        <v>62929</v>
      </c>
      <c r="BA54" s="121">
        <v>0</v>
      </c>
      <c r="BB54" s="121">
        <v>14075</v>
      </c>
      <c r="BC54" s="121">
        <v>22599</v>
      </c>
      <c r="BD54" s="121">
        <v>0</v>
      </c>
      <c r="BE54" s="121">
        <v>5908</v>
      </c>
      <c r="BF54" s="121">
        <f>SUM(AE54,+AM54,+BE54)</f>
        <v>170957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58974</v>
      </c>
      <c r="BP54" s="121">
        <f>SUM(BQ54:BT54)</f>
        <v>16953</v>
      </c>
      <c r="BQ54" s="121">
        <v>16953</v>
      </c>
      <c r="BR54" s="121">
        <v>0</v>
      </c>
      <c r="BS54" s="121">
        <v>0</v>
      </c>
      <c r="BT54" s="121">
        <v>0</v>
      </c>
      <c r="BU54" s="121">
        <f>SUM(BV54:BX54)</f>
        <v>41743</v>
      </c>
      <c r="BV54" s="121">
        <v>0</v>
      </c>
      <c r="BW54" s="121">
        <v>41743</v>
      </c>
      <c r="BX54" s="121">
        <v>0</v>
      </c>
      <c r="BY54" s="121">
        <v>0</v>
      </c>
      <c r="BZ54" s="121">
        <f>SUM(CA54:CD54)</f>
        <v>278</v>
      </c>
      <c r="CA54" s="121">
        <v>189</v>
      </c>
      <c r="CB54" s="121">
        <v>69</v>
      </c>
      <c r="CC54" s="121">
        <v>0</v>
      </c>
      <c r="CD54" s="121">
        <v>20</v>
      </c>
      <c r="CE54" s="121">
        <v>0</v>
      </c>
      <c r="CF54" s="121">
        <v>0</v>
      </c>
      <c r="CG54" s="121">
        <v>0</v>
      </c>
      <c r="CH54" s="121">
        <f>SUM(BG54,+BO54,+CG54)</f>
        <v>58974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224023</v>
      </c>
      <c r="CR54" s="121">
        <f>SUM(AN54,+BP54)</f>
        <v>36778</v>
      </c>
      <c r="CS54" s="121">
        <f>SUM(AO54,+BQ54)</f>
        <v>36778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74557</v>
      </c>
      <c r="CX54" s="121">
        <f>SUM(AT54,+BV54)</f>
        <v>17402</v>
      </c>
      <c r="CY54" s="121">
        <f>SUM(AU54,+BW54)</f>
        <v>57155</v>
      </c>
      <c r="CZ54" s="121">
        <f>SUM(AV54,+BX54)</f>
        <v>0</v>
      </c>
      <c r="DA54" s="121">
        <f>SUM(AW54,+BY54)</f>
        <v>0</v>
      </c>
      <c r="DB54" s="121">
        <f>SUM(AX54,+BZ54)</f>
        <v>112688</v>
      </c>
      <c r="DC54" s="121">
        <f>SUM(AY54,+CA54)</f>
        <v>35595</v>
      </c>
      <c r="DD54" s="121">
        <f>SUM(AZ54,+CB54)</f>
        <v>62998</v>
      </c>
      <c r="DE54" s="121">
        <f>SUM(BA54,+CC54)</f>
        <v>0</v>
      </c>
      <c r="DF54" s="121">
        <f>SUM(BB54,+CD54)</f>
        <v>14095</v>
      </c>
      <c r="DG54" s="121">
        <f>SUM(BC54,+CE54)</f>
        <v>22599</v>
      </c>
      <c r="DH54" s="121">
        <f>SUM(BD54,+CF54)</f>
        <v>0</v>
      </c>
      <c r="DI54" s="121">
        <f>SUM(BE54,+CG54)</f>
        <v>5908</v>
      </c>
      <c r="DJ54" s="121">
        <f>SUM(BF54,+CH54)</f>
        <v>229931</v>
      </c>
    </row>
    <row r="55" spans="1:114" s="136" customFormat="1" ht="13.5" customHeight="1" x14ac:dyDescent="0.15">
      <c r="A55" s="119" t="s">
        <v>45</v>
      </c>
      <c r="B55" s="120" t="s">
        <v>472</v>
      </c>
      <c r="C55" s="119" t="s">
        <v>473</v>
      </c>
      <c r="D55" s="121">
        <f>SUM(E55,+L55)</f>
        <v>166729</v>
      </c>
      <c r="E55" s="121">
        <f>SUM(F55:I55,K55)</f>
        <v>23837</v>
      </c>
      <c r="F55" s="121">
        <v>0</v>
      </c>
      <c r="G55" s="121">
        <v>0</v>
      </c>
      <c r="H55" s="121">
        <v>0</v>
      </c>
      <c r="I55" s="121">
        <v>23799</v>
      </c>
      <c r="J55" s="122" t="s">
        <v>511</v>
      </c>
      <c r="K55" s="121">
        <v>38</v>
      </c>
      <c r="L55" s="121">
        <v>142892</v>
      </c>
      <c r="M55" s="121">
        <f>SUM(N55,+U55)</f>
        <v>53341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511</v>
      </c>
      <c r="T55" s="121">
        <v>0</v>
      </c>
      <c r="U55" s="121">
        <v>53341</v>
      </c>
      <c r="V55" s="121">
        <f>+SUM(D55,M55)</f>
        <v>220070</v>
      </c>
      <c r="W55" s="121">
        <f>+SUM(E55,N55)</f>
        <v>23837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23799</v>
      </c>
      <c r="AB55" s="122" t="str">
        <f>IF(+SUM(J55,S55)=0,"-",+SUM(J55,S55))</f>
        <v>-</v>
      </c>
      <c r="AC55" s="121">
        <f>+SUM(K55,T55)</f>
        <v>38</v>
      </c>
      <c r="AD55" s="121">
        <f>+SUM(L55,U55)</f>
        <v>196233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23837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23837</v>
      </c>
      <c r="AT55" s="121">
        <v>23837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142892</v>
      </c>
      <c r="BD55" s="121">
        <v>0</v>
      </c>
      <c r="BE55" s="121">
        <v>0</v>
      </c>
      <c r="BF55" s="121">
        <f>SUM(AE55,+AM55,+BE55)</f>
        <v>23837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53341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23837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23837</v>
      </c>
      <c r="CX55" s="121">
        <f>SUM(AT55,+BV55)</f>
        <v>23837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196233</v>
      </c>
      <c r="DH55" s="121">
        <f>SUM(BD55,+CF55)</f>
        <v>0</v>
      </c>
      <c r="DI55" s="121">
        <f>SUM(BE55,+CG55)</f>
        <v>0</v>
      </c>
      <c r="DJ55" s="121">
        <f>SUM(BF55,+CH55)</f>
        <v>23837</v>
      </c>
    </row>
    <row r="56" spans="1:114" s="136" customFormat="1" ht="13.5" customHeight="1" x14ac:dyDescent="0.15">
      <c r="A56" s="119" t="s">
        <v>45</v>
      </c>
      <c r="B56" s="120" t="s">
        <v>474</v>
      </c>
      <c r="C56" s="119" t="s">
        <v>475</v>
      </c>
      <c r="D56" s="121">
        <f>SUM(E56,+L56)</f>
        <v>200721</v>
      </c>
      <c r="E56" s="121">
        <f>SUM(F56:I56,K56)</f>
        <v>27492</v>
      </c>
      <c r="F56" s="121">
        <v>0</v>
      </c>
      <c r="G56" s="121">
        <v>0</v>
      </c>
      <c r="H56" s="121">
        <v>0</v>
      </c>
      <c r="I56" s="121">
        <v>27492</v>
      </c>
      <c r="J56" s="122" t="s">
        <v>511</v>
      </c>
      <c r="K56" s="121">
        <v>0</v>
      </c>
      <c r="L56" s="121">
        <v>173229</v>
      </c>
      <c r="M56" s="121">
        <f>SUM(N56,+U56)</f>
        <v>39477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511</v>
      </c>
      <c r="T56" s="121">
        <v>0</v>
      </c>
      <c r="U56" s="121">
        <v>39477</v>
      </c>
      <c r="V56" s="121">
        <f>+SUM(D56,M56)</f>
        <v>240198</v>
      </c>
      <c r="W56" s="121">
        <f>+SUM(E56,N56)</f>
        <v>27492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27492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212706</v>
      </c>
      <c r="AE56" s="121">
        <f>SUM(AF56,+AK56)</f>
        <v>7645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7645</v>
      </c>
      <c r="AL56" s="121">
        <v>0</v>
      </c>
      <c r="AM56" s="121">
        <f>SUM(AN56,AS56,AW56,AX56,BD56)</f>
        <v>75984</v>
      </c>
      <c r="AN56" s="121">
        <f>SUM(AO56:AR56)</f>
        <v>5379</v>
      </c>
      <c r="AO56" s="121">
        <v>5379</v>
      </c>
      <c r="AP56" s="121">
        <v>0</v>
      </c>
      <c r="AQ56" s="121">
        <v>0</v>
      </c>
      <c r="AR56" s="121">
        <v>0</v>
      </c>
      <c r="AS56" s="121">
        <f>SUM(AT56:AV56)</f>
        <v>1242</v>
      </c>
      <c r="AT56" s="121">
        <v>0</v>
      </c>
      <c r="AU56" s="121">
        <v>0</v>
      </c>
      <c r="AV56" s="121">
        <v>1242</v>
      </c>
      <c r="AW56" s="121">
        <v>0</v>
      </c>
      <c r="AX56" s="121">
        <f>SUM(AY56:BB56)</f>
        <v>69363</v>
      </c>
      <c r="AY56" s="121">
        <v>69363</v>
      </c>
      <c r="AZ56" s="121">
        <v>0</v>
      </c>
      <c r="BA56" s="121">
        <v>0</v>
      </c>
      <c r="BB56" s="121">
        <v>0</v>
      </c>
      <c r="BC56" s="121">
        <v>76436</v>
      </c>
      <c r="BD56" s="121">
        <v>0</v>
      </c>
      <c r="BE56" s="121">
        <v>40656</v>
      </c>
      <c r="BF56" s="121">
        <f>SUM(AE56,+AM56,+BE56)</f>
        <v>124285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6385</v>
      </c>
      <c r="BP56" s="121">
        <f>SUM(BQ56:BT56)</f>
        <v>6385</v>
      </c>
      <c r="BQ56" s="121">
        <v>6385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33061</v>
      </c>
      <c r="CF56" s="121">
        <v>0</v>
      </c>
      <c r="CG56" s="121">
        <v>31</v>
      </c>
      <c r="CH56" s="121">
        <f>SUM(BG56,+BO56,+CG56)</f>
        <v>6416</v>
      </c>
      <c r="CI56" s="121">
        <f>SUM(AE56,+BG56)</f>
        <v>7645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7645</v>
      </c>
      <c r="CP56" s="121">
        <f>SUM(AL56,+BN56)</f>
        <v>0</v>
      </c>
      <c r="CQ56" s="121">
        <f>SUM(AM56,+BO56)</f>
        <v>82369</v>
      </c>
      <c r="CR56" s="121">
        <f>SUM(AN56,+BP56)</f>
        <v>11764</v>
      </c>
      <c r="CS56" s="121">
        <f>SUM(AO56,+BQ56)</f>
        <v>11764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1242</v>
      </c>
      <c r="CX56" s="121">
        <f>SUM(AT56,+BV56)</f>
        <v>0</v>
      </c>
      <c r="CY56" s="121">
        <f>SUM(AU56,+BW56)</f>
        <v>0</v>
      </c>
      <c r="CZ56" s="121">
        <f>SUM(AV56,+BX56)</f>
        <v>1242</v>
      </c>
      <c r="DA56" s="121">
        <f>SUM(AW56,+BY56)</f>
        <v>0</v>
      </c>
      <c r="DB56" s="121">
        <f>SUM(AX56,+BZ56)</f>
        <v>69363</v>
      </c>
      <c r="DC56" s="121">
        <f>SUM(AY56,+CA56)</f>
        <v>69363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109497</v>
      </c>
      <c r="DH56" s="121">
        <f>SUM(BD56,+CF56)</f>
        <v>0</v>
      </c>
      <c r="DI56" s="121">
        <f>SUM(BE56,+CG56)</f>
        <v>40687</v>
      </c>
      <c r="DJ56" s="121">
        <f>SUM(BF56,+CH56)</f>
        <v>130701</v>
      </c>
    </row>
    <row r="57" spans="1:114" s="136" customFormat="1" ht="13.5" customHeight="1" x14ac:dyDescent="0.15">
      <c r="A57" s="119" t="s">
        <v>45</v>
      </c>
      <c r="B57" s="120" t="s">
        <v>477</v>
      </c>
      <c r="C57" s="119" t="s">
        <v>478</v>
      </c>
      <c r="D57" s="121">
        <f>SUM(E57,+L57)</f>
        <v>157406</v>
      </c>
      <c r="E57" s="121">
        <f>SUM(F57:I57,K57)</f>
        <v>22311</v>
      </c>
      <c r="F57" s="121">
        <v>0</v>
      </c>
      <c r="G57" s="121">
        <v>0</v>
      </c>
      <c r="H57" s="121">
        <v>0</v>
      </c>
      <c r="I57" s="121">
        <v>22311</v>
      </c>
      <c r="J57" s="122" t="s">
        <v>511</v>
      </c>
      <c r="K57" s="121">
        <v>0</v>
      </c>
      <c r="L57" s="121">
        <v>135095</v>
      </c>
      <c r="M57" s="121">
        <f>SUM(N57,+U57)</f>
        <v>40090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511</v>
      </c>
      <c r="T57" s="121">
        <v>0</v>
      </c>
      <c r="U57" s="121">
        <v>40090</v>
      </c>
      <c r="V57" s="121">
        <f>+SUM(D57,M57)</f>
        <v>197496</v>
      </c>
      <c r="W57" s="121">
        <f>+SUM(E57,N57)</f>
        <v>22311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22311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175185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f>SUM(AN57,AS57,AW57,AX57,BD57)</f>
        <v>61807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61807</v>
      </c>
      <c r="AY57" s="121">
        <v>61807</v>
      </c>
      <c r="AZ57" s="121">
        <v>0</v>
      </c>
      <c r="BA57" s="121">
        <v>0</v>
      </c>
      <c r="BB57" s="121">
        <v>0</v>
      </c>
      <c r="BC57" s="121">
        <v>68193</v>
      </c>
      <c r="BD57" s="121">
        <v>0</v>
      </c>
      <c r="BE57" s="121">
        <v>27406</v>
      </c>
      <c r="BF57" s="121">
        <f>SUM(AE57,+AM57,+BE57)</f>
        <v>89213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30504</v>
      </c>
      <c r="CF57" s="121">
        <v>0</v>
      </c>
      <c r="CG57" s="121">
        <v>9586</v>
      </c>
      <c r="CH57" s="121">
        <f>SUM(BG57,+BO57,+CG57)</f>
        <v>9586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0</v>
      </c>
      <c r="CQ57" s="121">
        <f>SUM(AM57,+BO57)</f>
        <v>61807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61807</v>
      </c>
      <c r="DC57" s="121">
        <f>SUM(AY57,+CA57)</f>
        <v>61807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98697</v>
      </c>
      <c r="DH57" s="121">
        <f>SUM(BD57,+CF57)</f>
        <v>0</v>
      </c>
      <c r="DI57" s="121">
        <f>SUM(BE57,+CG57)</f>
        <v>36992</v>
      </c>
      <c r="DJ57" s="121">
        <f>SUM(BF57,+CH57)</f>
        <v>98799</v>
      </c>
    </row>
    <row r="58" spans="1:114" s="136" customFormat="1" ht="13.5" customHeight="1" x14ac:dyDescent="0.15">
      <c r="A58" s="119" t="s">
        <v>45</v>
      </c>
      <c r="B58" s="120" t="s">
        <v>480</v>
      </c>
      <c r="C58" s="119" t="s">
        <v>481</v>
      </c>
      <c r="D58" s="121">
        <f>SUM(E58,+L58)</f>
        <v>242270</v>
      </c>
      <c r="E58" s="121">
        <f>SUM(F58:I58,K58)</f>
        <v>29728</v>
      </c>
      <c r="F58" s="121">
        <v>0</v>
      </c>
      <c r="G58" s="121">
        <v>0</v>
      </c>
      <c r="H58" s="121">
        <v>0</v>
      </c>
      <c r="I58" s="121">
        <v>29728</v>
      </c>
      <c r="J58" s="122" t="s">
        <v>511</v>
      </c>
      <c r="K58" s="121">
        <v>0</v>
      </c>
      <c r="L58" s="121">
        <v>212542</v>
      </c>
      <c r="M58" s="121">
        <f>SUM(N58,+U58)</f>
        <v>26169</v>
      </c>
      <c r="N58" s="121">
        <f>SUM(O58:R58,T58)</f>
        <v>4630</v>
      </c>
      <c r="O58" s="121">
        <v>1554</v>
      </c>
      <c r="P58" s="121">
        <v>3076</v>
      </c>
      <c r="Q58" s="121">
        <v>0</v>
      </c>
      <c r="R58" s="121">
        <v>0</v>
      </c>
      <c r="S58" s="122" t="s">
        <v>511</v>
      </c>
      <c r="T58" s="121">
        <v>0</v>
      </c>
      <c r="U58" s="121">
        <v>21539</v>
      </c>
      <c r="V58" s="121">
        <f>+SUM(D58,M58)</f>
        <v>268439</v>
      </c>
      <c r="W58" s="121">
        <f>+SUM(E58,N58)</f>
        <v>34358</v>
      </c>
      <c r="X58" s="121">
        <f>+SUM(F58,O58)</f>
        <v>1554</v>
      </c>
      <c r="Y58" s="121">
        <f>+SUM(G58,P58)</f>
        <v>3076</v>
      </c>
      <c r="Z58" s="121">
        <f>+SUM(H58,Q58)</f>
        <v>0</v>
      </c>
      <c r="AA58" s="121">
        <f>+SUM(I58,R58)</f>
        <v>29728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234081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71236</v>
      </c>
      <c r="AN58" s="121">
        <f>SUM(AO58:AR58)</f>
        <v>13131</v>
      </c>
      <c r="AO58" s="121">
        <v>13131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58105</v>
      </c>
      <c r="AY58" s="121">
        <v>58105</v>
      </c>
      <c r="AZ58" s="121">
        <v>0</v>
      </c>
      <c r="BA58" s="121">
        <v>0</v>
      </c>
      <c r="BB58" s="121">
        <v>0</v>
      </c>
      <c r="BC58" s="121">
        <v>149803</v>
      </c>
      <c r="BD58" s="121">
        <v>0</v>
      </c>
      <c r="BE58" s="121">
        <v>21231</v>
      </c>
      <c r="BF58" s="121">
        <f>SUM(AE58,+AM58,+BE58)</f>
        <v>92467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26169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71236</v>
      </c>
      <c r="CR58" s="121">
        <f>SUM(AN58,+BP58)</f>
        <v>13131</v>
      </c>
      <c r="CS58" s="121">
        <f>SUM(AO58,+BQ58)</f>
        <v>13131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58105</v>
      </c>
      <c r="DC58" s="121">
        <f>SUM(AY58,+CA58)</f>
        <v>58105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175972</v>
      </c>
      <c r="DH58" s="121">
        <f>SUM(BD58,+CF58)</f>
        <v>0</v>
      </c>
      <c r="DI58" s="121">
        <f>SUM(BE58,+CG58)</f>
        <v>21231</v>
      </c>
      <c r="DJ58" s="121">
        <f>SUM(BF58,+CH58)</f>
        <v>92467</v>
      </c>
    </row>
    <row r="59" spans="1:114" s="136" customFormat="1" ht="13.5" customHeight="1" x14ac:dyDescent="0.15">
      <c r="A59" s="119" t="s">
        <v>45</v>
      </c>
      <c r="B59" s="120" t="s">
        <v>484</v>
      </c>
      <c r="C59" s="119" t="s">
        <v>485</v>
      </c>
      <c r="D59" s="121">
        <f>SUM(E59,+L59)</f>
        <v>239123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511</v>
      </c>
      <c r="K59" s="121">
        <v>0</v>
      </c>
      <c r="L59" s="121">
        <v>239123</v>
      </c>
      <c r="M59" s="121">
        <f>SUM(N59,+U59)</f>
        <v>54359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511</v>
      </c>
      <c r="T59" s="121">
        <v>0</v>
      </c>
      <c r="U59" s="121">
        <v>54359</v>
      </c>
      <c r="V59" s="121">
        <f>+SUM(D59,M59)</f>
        <v>293482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293482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89979</v>
      </c>
      <c r="AN59" s="121">
        <f>SUM(AO59:AR59)</f>
        <v>27175</v>
      </c>
      <c r="AO59" s="121">
        <v>27175</v>
      </c>
      <c r="AP59" s="121">
        <v>0</v>
      </c>
      <c r="AQ59" s="121">
        <v>0</v>
      </c>
      <c r="AR59" s="121">
        <v>0</v>
      </c>
      <c r="AS59" s="121">
        <f>SUM(AT59:AV59)</f>
        <v>1223</v>
      </c>
      <c r="AT59" s="121">
        <v>1223</v>
      </c>
      <c r="AU59" s="121">
        <v>0</v>
      </c>
      <c r="AV59" s="121">
        <v>0</v>
      </c>
      <c r="AW59" s="121">
        <v>0</v>
      </c>
      <c r="AX59" s="121">
        <f>SUM(AY59:BB59)</f>
        <v>61581</v>
      </c>
      <c r="AY59" s="121">
        <v>59348</v>
      </c>
      <c r="AZ59" s="121">
        <v>2233</v>
      </c>
      <c r="BA59" s="121">
        <v>0</v>
      </c>
      <c r="BB59" s="121">
        <v>0</v>
      </c>
      <c r="BC59" s="121">
        <v>149128</v>
      </c>
      <c r="BD59" s="121">
        <v>0</v>
      </c>
      <c r="BE59" s="121">
        <v>16</v>
      </c>
      <c r="BF59" s="121">
        <f>SUM(AE59,+AM59,+BE59)</f>
        <v>89995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54359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89979</v>
      </c>
      <c r="CR59" s="121">
        <f>SUM(AN59,+BP59)</f>
        <v>27175</v>
      </c>
      <c r="CS59" s="121">
        <f>SUM(AO59,+BQ59)</f>
        <v>27175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1223</v>
      </c>
      <c r="CX59" s="121">
        <f>SUM(AT59,+BV59)</f>
        <v>1223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61581</v>
      </c>
      <c r="DC59" s="121">
        <f>SUM(AY59,+CA59)</f>
        <v>59348</v>
      </c>
      <c r="DD59" s="121">
        <f>SUM(AZ59,+CB59)</f>
        <v>2233</v>
      </c>
      <c r="DE59" s="121">
        <f>SUM(BA59,+CC59)</f>
        <v>0</v>
      </c>
      <c r="DF59" s="121">
        <f>SUM(BB59,+CD59)</f>
        <v>0</v>
      </c>
      <c r="DG59" s="121">
        <f>SUM(BC59,+CE59)</f>
        <v>203487</v>
      </c>
      <c r="DH59" s="121">
        <f>SUM(BD59,+CF59)</f>
        <v>0</v>
      </c>
      <c r="DI59" s="121">
        <f>SUM(BE59,+CG59)</f>
        <v>16</v>
      </c>
      <c r="DJ59" s="121">
        <f>SUM(BF59,+CH59)</f>
        <v>89995</v>
      </c>
    </row>
    <row r="60" spans="1:114" s="136" customFormat="1" ht="13.5" customHeight="1" x14ac:dyDescent="0.15">
      <c r="A60" s="119" t="s">
        <v>45</v>
      </c>
      <c r="B60" s="120" t="s">
        <v>486</v>
      </c>
      <c r="C60" s="119" t="s">
        <v>487</v>
      </c>
      <c r="D60" s="121">
        <f>SUM(E60,+L60)</f>
        <v>1218892</v>
      </c>
      <c r="E60" s="121">
        <f>SUM(F60:I60,K60)</f>
        <v>1018425</v>
      </c>
      <c r="F60" s="121">
        <v>501775</v>
      </c>
      <c r="G60" s="121">
        <v>0</v>
      </c>
      <c r="H60" s="121">
        <v>506100</v>
      </c>
      <c r="I60" s="121">
        <v>6950</v>
      </c>
      <c r="J60" s="122" t="s">
        <v>511</v>
      </c>
      <c r="K60" s="121">
        <v>3600</v>
      </c>
      <c r="L60" s="121">
        <v>200467</v>
      </c>
      <c r="M60" s="121">
        <f>SUM(N60,+U60)</f>
        <v>21217</v>
      </c>
      <c r="N60" s="121">
        <f>SUM(O60:R60,T60)</f>
        <v>400</v>
      </c>
      <c r="O60" s="121">
        <v>0</v>
      </c>
      <c r="P60" s="121">
        <v>0</v>
      </c>
      <c r="Q60" s="121">
        <v>0</v>
      </c>
      <c r="R60" s="121">
        <v>0</v>
      </c>
      <c r="S60" s="122" t="s">
        <v>511</v>
      </c>
      <c r="T60" s="121">
        <v>400</v>
      </c>
      <c r="U60" s="121">
        <v>20817</v>
      </c>
      <c r="V60" s="121">
        <f>+SUM(D60,M60)</f>
        <v>1240109</v>
      </c>
      <c r="W60" s="121">
        <f>+SUM(E60,N60)</f>
        <v>1018825</v>
      </c>
      <c r="X60" s="121">
        <f>+SUM(F60,O60)</f>
        <v>501775</v>
      </c>
      <c r="Y60" s="121">
        <f>+SUM(G60,P60)</f>
        <v>0</v>
      </c>
      <c r="Z60" s="121">
        <f>+SUM(H60,Q60)</f>
        <v>506100</v>
      </c>
      <c r="AA60" s="121">
        <f>+SUM(I60,R60)</f>
        <v>6950</v>
      </c>
      <c r="AB60" s="122" t="str">
        <f>IF(+SUM(J60,S60)=0,"-",+SUM(J60,S60))</f>
        <v>-</v>
      </c>
      <c r="AC60" s="121">
        <f>+SUM(K60,T60)</f>
        <v>4000</v>
      </c>
      <c r="AD60" s="121">
        <f>+SUM(L60,U60)</f>
        <v>221284</v>
      </c>
      <c r="AE60" s="121">
        <f>SUM(AF60,+AK60)</f>
        <v>1154899</v>
      </c>
      <c r="AF60" s="121">
        <f>SUM(AG60:AJ60)</f>
        <v>1084613</v>
      </c>
      <c r="AG60" s="121">
        <v>556053</v>
      </c>
      <c r="AH60" s="121">
        <v>0</v>
      </c>
      <c r="AI60" s="121">
        <v>528560</v>
      </c>
      <c r="AJ60" s="121">
        <v>0</v>
      </c>
      <c r="AK60" s="121">
        <v>70286</v>
      </c>
      <c r="AL60" s="121">
        <v>0</v>
      </c>
      <c r="AM60" s="121">
        <f>SUM(AN60,AS60,AW60,AX60,BD60)</f>
        <v>21027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21027</v>
      </c>
      <c r="AY60" s="121">
        <v>21027</v>
      </c>
      <c r="AZ60" s="121">
        <v>0</v>
      </c>
      <c r="BA60" s="121">
        <v>0</v>
      </c>
      <c r="BB60" s="121">
        <v>0</v>
      </c>
      <c r="BC60" s="121">
        <v>42966</v>
      </c>
      <c r="BD60" s="121">
        <v>0</v>
      </c>
      <c r="BE60" s="121">
        <v>0</v>
      </c>
      <c r="BF60" s="121">
        <f>SUM(AE60,+AM60,+BE60)</f>
        <v>1175926</v>
      </c>
      <c r="BG60" s="121">
        <f>SUM(BH60,+BM60)</f>
        <v>4519</v>
      </c>
      <c r="BH60" s="121">
        <f>SUM(BI60:BL60)</f>
        <v>2678</v>
      </c>
      <c r="BI60" s="121">
        <v>0</v>
      </c>
      <c r="BJ60" s="121">
        <v>0</v>
      </c>
      <c r="BK60" s="121">
        <v>0</v>
      </c>
      <c r="BL60" s="121">
        <v>2678</v>
      </c>
      <c r="BM60" s="121">
        <v>1841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16698</v>
      </c>
      <c r="CF60" s="121">
        <v>0</v>
      </c>
      <c r="CG60" s="121">
        <v>0</v>
      </c>
      <c r="CH60" s="121">
        <f>SUM(BG60,+BO60,+CG60)</f>
        <v>4519</v>
      </c>
      <c r="CI60" s="121">
        <f>SUM(AE60,+BG60)</f>
        <v>1159418</v>
      </c>
      <c r="CJ60" s="121">
        <f>SUM(AF60,+BH60)</f>
        <v>1087291</v>
      </c>
      <c r="CK60" s="121">
        <f>SUM(AG60,+BI60)</f>
        <v>556053</v>
      </c>
      <c r="CL60" s="121">
        <f>SUM(AH60,+BJ60)</f>
        <v>0</v>
      </c>
      <c r="CM60" s="121">
        <f>SUM(AI60,+BK60)</f>
        <v>528560</v>
      </c>
      <c r="CN60" s="121">
        <f>SUM(AJ60,+BL60)</f>
        <v>2678</v>
      </c>
      <c r="CO60" s="121">
        <f>SUM(AK60,+BM60)</f>
        <v>72127</v>
      </c>
      <c r="CP60" s="121">
        <f>SUM(AL60,+BN60)</f>
        <v>0</v>
      </c>
      <c r="CQ60" s="121">
        <f>SUM(AM60,+BO60)</f>
        <v>21027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21027</v>
      </c>
      <c r="DC60" s="121">
        <f>SUM(AY60,+CA60)</f>
        <v>21027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59664</v>
      </c>
      <c r="DH60" s="121">
        <f>SUM(BD60,+CF60)</f>
        <v>0</v>
      </c>
      <c r="DI60" s="121">
        <f>SUM(BE60,+CG60)</f>
        <v>0</v>
      </c>
      <c r="DJ60" s="121">
        <f>SUM(BF60,+CH60)</f>
        <v>1180445</v>
      </c>
    </row>
    <row r="61" spans="1:114" s="136" customFormat="1" ht="13.5" customHeight="1" x14ac:dyDescent="0.15">
      <c r="A61" s="119" t="s">
        <v>45</v>
      </c>
      <c r="B61" s="120" t="s">
        <v>488</v>
      </c>
      <c r="C61" s="119" t="s">
        <v>489</v>
      </c>
      <c r="D61" s="121">
        <f>SUM(E61,+L61)</f>
        <v>54193</v>
      </c>
      <c r="E61" s="121">
        <f>SUM(F61:I61,K61)</f>
        <v>5718</v>
      </c>
      <c r="F61" s="121">
        <v>0</v>
      </c>
      <c r="G61" s="121">
        <v>0</v>
      </c>
      <c r="H61" s="121">
        <v>0</v>
      </c>
      <c r="I61" s="121">
        <v>5718</v>
      </c>
      <c r="J61" s="122" t="s">
        <v>511</v>
      </c>
      <c r="K61" s="121">
        <v>0</v>
      </c>
      <c r="L61" s="121">
        <v>48475</v>
      </c>
      <c r="M61" s="121">
        <f>SUM(N61,+U61)</f>
        <v>10698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511</v>
      </c>
      <c r="T61" s="121">
        <v>0</v>
      </c>
      <c r="U61" s="121">
        <v>10698</v>
      </c>
      <c r="V61" s="121">
        <f>+SUM(D61,M61)</f>
        <v>64891</v>
      </c>
      <c r="W61" s="121">
        <f>+SUM(E61,N61)</f>
        <v>5718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5718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59173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14729</v>
      </c>
      <c r="AN61" s="121">
        <f>SUM(AO61:AR61)</f>
        <v>3424</v>
      </c>
      <c r="AO61" s="121">
        <v>3424</v>
      </c>
      <c r="AP61" s="121">
        <v>0</v>
      </c>
      <c r="AQ61" s="121">
        <v>0</v>
      </c>
      <c r="AR61" s="121">
        <v>0</v>
      </c>
      <c r="AS61" s="121">
        <f>SUM(AT61:AV61)</f>
        <v>10608</v>
      </c>
      <c r="AT61" s="121">
        <v>10608</v>
      </c>
      <c r="AU61" s="121">
        <v>0</v>
      </c>
      <c r="AV61" s="121">
        <v>0</v>
      </c>
      <c r="AW61" s="121">
        <v>0</v>
      </c>
      <c r="AX61" s="121">
        <f>SUM(AY61:BB61)</f>
        <v>697</v>
      </c>
      <c r="AY61" s="121">
        <v>0</v>
      </c>
      <c r="AZ61" s="121">
        <v>0</v>
      </c>
      <c r="BA61" s="121">
        <v>0</v>
      </c>
      <c r="BB61" s="121">
        <v>697</v>
      </c>
      <c r="BC61" s="121">
        <v>29864</v>
      </c>
      <c r="BD61" s="121">
        <v>0</v>
      </c>
      <c r="BE61" s="121">
        <v>9600</v>
      </c>
      <c r="BF61" s="121">
        <f>SUM(AE61,+AM61,+BE61)</f>
        <v>24329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1467</v>
      </c>
      <c r="BP61" s="121">
        <f>SUM(BQ61:BT61)</f>
        <v>1467</v>
      </c>
      <c r="BQ61" s="121">
        <v>1467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9231</v>
      </c>
      <c r="CF61" s="121">
        <v>0</v>
      </c>
      <c r="CG61" s="121">
        <v>0</v>
      </c>
      <c r="CH61" s="121">
        <f>SUM(BG61,+BO61,+CG61)</f>
        <v>1467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16196</v>
      </c>
      <c r="CR61" s="121">
        <f>SUM(AN61,+BP61)</f>
        <v>4891</v>
      </c>
      <c r="CS61" s="121">
        <f>SUM(AO61,+BQ61)</f>
        <v>4891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10608</v>
      </c>
      <c r="CX61" s="121">
        <f>SUM(AT61,+BV61)</f>
        <v>10608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697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697</v>
      </c>
      <c r="DG61" s="121">
        <f>SUM(BC61,+CE61)</f>
        <v>39095</v>
      </c>
      <c r="DH61" s="121">
        <f>SUM(BD61,+CF61)</f>
        <v>0</v>
      </c>
      <c r="DI61" s="121">
        <f>SUM(BE61,+CG61)</f>
        <v>9600</v>
      </c>
      <c r="DJ61" s="121">
        <f>SUM(BF61,+CH61)</f>
        <v>25796</v>
      </c>
    </row>
    <row r="62" spans="1:114" s="136" customFormat="1" ht="13.5" customHeight="1" x14ac:dyDescent="0.15">
      <c r="A62" s="119" t="s">
        <v>45</v>
      </c>
      <c r="B62" s="120" t="s">
        <v>490</v>
      </c>
      <c r="C62" s="119" t="s">
        <v>491</v>
      </c>
      <c r="D62" s="121">
        <f>SUM(E62,+L62)</f>
        <v>564093</v>
      </c>
      <c r="E62" s="121">
        <f>SUM(F62:I62,K62)</f>
        <v>75003</v>
      </c>
      <c r="F62" s="121">
        <v>0</v>
      </c>
      <c r="G62" s="121">
        <v>53</v>
      </c>
      <c r="H62" s="121">
        <v>0</v>
      </c>
      <c r="I62" s="121">
        <v>74950</v>
      </c>
      <c r="J62" s="122" t="s">
        <v>511</v>
      </c>
      <c r="K62" s="121">
        <v>0</v>
      </c>
      <c r="L62" s="121">
        <v>489090</v>
      </c>
      <c r="M62" s="121">
        <f>SUM(N62,+U62)</f>
        <v>146468</v>
      </c>
      <c r="N62" s="121">
        <f>SUM(O62:R62,T62)</f>
        <v>37131</v>
      </c>
      <c r="O62" s="121">
        <v>6613</v>
      </c>
      <c r="P62" s="121">
        <v>7442</v>
      </c>
      <c r="Q62" s="121">
        <v>0</v>
      </c>
      <c r="R62" s="121">
        <v>23076</v>
      </c>
      <c r="S62" s="122" t="s">
        <v>511</v>
      </c>
      <c r="T62" s="121">
        <v>0</v>
      </c>
      <c r="U62" s="121">
        <v>109337</v>
      </c>
      <c r="V62" s="121">
        <f>+SUM(D62,M62)</f>
        <v>710561</v>
      </c>
      <c r="W62" s="121">
        <f>+SUM(E62,N62)</f>
        <v>112134</v>
      </c>
      <c r="X62" s="121">
        <f>+SUM(F62,O62)</f>
        <v>6613</v>
      </c>
      <c r="Y62" s="121">
        <f>+SUM(G62,P62)</f>
        <v>7495</v>
      </c>
      <c r="Z62" s="121">
        <f>+SUM(H62,Q62)</f>
        <v>0</v>
      </c>
      <c r="AA62" s="121">
        <f>+SUM(I62,R62)</f>
        <v>98026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598427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163135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163135</v>
      </c>
      <c r="AY62" s="121">
        <v>163069</v>
      </c>
      <c r="AZ62" s="121">
        <v>0</v>
      </c>
      <c r="BA62" s="121">
        <v>0</v>
      </c>
      <c r="BB62" s="121">
        <v>66</v>
      </c>
      <c r="BC62" s="121">
        <v>400958</v>
      </c>
      <c r="BD62" s="121">
        <v>0</v>
      </c>
      <c r="BE62" s="121">
        <v>0</v>
      </c>
      <c r="BF62" s="121">
        <f>SUM(AE62,+AM62,+BE62)</f>
        <v>163135</v>
      </c>
      <c r="BG62" s="121">
        <f>SUM(BH62,+BM62)</f>
        <v>63530</v>
      </c>
      <c r="BH62" s="121">
        <f>SUM(BI62:BL62)</f>
        <v>63530</v>
      </c>
      <c r="BI62" s="121">
        <v>0</v>
      </c>
      <c r="BJ62" s="121">
        <v>0</v>
      </c>
      <c r="BK62" s="121">
        <v>0</v>
      </c>
      <c r="BL62" s="121">
        <v>63530</v>
      </c>
      <c r="BM62" s="121">
        <v>0</v>
      </c>
      <c r="BN62" s="121">
        <v>0</v>
      </c>
      <c r="BO62" s="121">
        <f>SUM(BP62,BU62,BY62,BZ62,CF62)</f>
        <v>13940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13940</v>
      </c>
      <c r="CA62" s="121">
        <v>0</v>
      </c>
      <c r="CB62" s="121">
        <v>0</v>
      </c>
      <c r="CC62" s="121">
        <v>0</v>
      </c>
      <c r="CD62" s="121">
        <v>13940</v>
      </c>
      <c r="CE62" s="121">
        <v>68998</v>
      </c>
      <c r="CF62" s="121">
        <v>0</v>
      </c>
      <c r="CG62" s="121">
        <v>0</v>
      </c>
      <c r="CH62" s="121">
        <f>SUM(BG62,+BO62,+CG62)</f>
        <v>77470</v>
      </c>
      <c r="CI62" s="121">
        <f>SUM(AE62,+BG62)</f>
        <v>63530</v>
      </c>
      <c r="CJ62" s="121">
        <f>SUM(AF62,+BH62)</f>
        <v>63530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63530</v>
      </c>
      <c r="CO62" s="121">
        <f>SUM(AK62,+BM62)</f>
        <v>0</v>
      </c>
      <c r="CP62" s="121">
        <f>SUM(AL62,+BN62)</f>
        <v>0</v>
      </c>
      <c r="CQ62" s="121">
        <f>SUM(AM62,+BO62)</f>
        <v>177075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177075</v>
      </c>
      <c r="DC62" s="121">
        <f>SUM(AY62,+CA62)</f>
        <v>163069</v>
      </c>
      <c r="DD62" s="121">
        <f>SUM(AZ62,+CB62)</f>
        <v>0</v>
      </c>
      <c r="DE62" s="121">
        <f>SUM(BA62,+CC62)</f>
        <v>0</v>
      </c>
      <c r="DF62" s="121">
        <f>SUM(BB62,+CD62)</f>
        <v>14006</v>
      </c>
      <c r="DG62" s="121">
        <f>SUM(BC62,+CE62)</f>
        <v>469956</v>
      </c>
      <c r="DH62" s="121">
        <f>SUM(BD62,+CF62)</f>
        <v>0</v>
      </c>
      <c r="DI62" s="121">
        <f>SUM(BE62,+CG62)</f>
        <v>0</v>
      </c>
      <c r="DJ62" s="121">
        <f>SUM(BF62,+CH62)</f>
        <v>240605</v>
      </c>
    </row>
    <row r="63" spans="1:114" s="136" customFormat="1" ht="13.5" customHeight="1" x14ac:dyDescent="0.15">
      <c r="A63" s="119" t="s">
        <v>45</v>
      </c>
      <c r="B63" s="120" t="s">
        <v>492</v>
      </c>
      <c r="C63" s="119" t="s">
        <v>493</v>
      </c>
      <c r="D63" s="121">
        <f>SUM(E63,+L63)</f>
        <v>773581</v>
      </c>
      <c r="E63" s="121">
        <f>SUM(F63:I63,K63)</f>
        <v>75852</v>
      </c>
      <c r="F63" s="121">
        <v>0</v>
      </c>
      <c r="G63" s="121">
        <v>0</v>
      </c>
      <c r="H63" s="121">
        <v>0</v>
      </c>
      <c r="I63" s="121">
        <v>49813</v>
      </c>
      <c r="J63" s="122" t="s">
        <v>511</v>
      </c>
      <c r="K63" s="121">
        <v>26039</v>
      </c>
      <c r="L63" s="121">
        <v>697729</v>
      </c>
      <c r="M63" s="121">
        <f>SUM(N63,+U63)</f>
        <v>192859</v>
      </c>
      <c r="N63" s="121">
        <f>SUM(O63:R63,T63)</f>
        <v>10</v>
      </c>
      <c r="O63" s="121">
        <v>0</v>
      </c>
      <c r="P63" s="121">
        <v>0</v>
      </c>
      <c r="Q63" s="121">
        <v>0</v>
      </c>
      <c r="R63" s="121">
        <v>10</v>
      </c>
      <c r="S63" s="122" t="s">
        <v>511</v>
      </c>
      <c r="T63" s="121">
        <v>0</v>
      </c>
      <c r="U63" s="121">
        <v>192849</v>
      </c>
      <c r="V63" s="121">
        <f>+SUM(D63,M63)</f>
        <v>966440</v>
      </c>
      <c r="W63" s="121">
        <f>+SUM(E63,N63)</f>
        <v>75862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49823</v>
      </c>
      <c r="AB63" s="122" t="str">
        <f>IF(+SUM(J63,S63)=0,"-",+SUM(J63,S63))</f>
        <v>-</v>
      </c>
      <c r="AC63" s="121">
        <f>+SUM(K63,T63)</f>
        <v>26039</v>
      </c>
      <c r="AD63" s="121">
        <f>+SUM(L63,U63)</f>
        <v>890578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773581</v>
      </c>
      <c r="AN63" s="121">
        <f>SUM(AO63:AR63)</f>
        <v>37776</v>
      </c>
      <c r="AO63" s="121">
        <v>37776</v>
      </c>
      <c r="AP63" s="121">
        <v>0</v>
      </c>
      <c r="AQ63" s="121">
        <v>0</v>
      </c>
      <c r="AR63" s="121">
        <v>0</v>
      </c>
      <c r="AS63" s="121">
        <f>SUM(AT63:AV63)</f>
        <v>28967</v>
      </c>
      <c r="AT63" s="121">
        <v>0</v>
      </c>
      <c r="AU63" s="121">
        <v>28967</v>
      </c>
      <c r="AV63" s="121">
        <v>0</v>
      </c>
      <c r="AW63" s="121">
        <v>0</v>
      </c>
      <c r="AX63" s="121">
        <f>SUM(AY63:BB63)</f>
        <v>706838</v>
      </c>
      <c r="AY63" s="121">
        <v>188640</v>
      </c>
      <c r="AZ63" s="121">
        <v>518198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f>SUM(AE63,+AM63,+BE63)</f>
        <v>773581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192859</v>
      </c>
      <c r="BP63" s="121">
        <f>SUM(BQ63:BT63)</f>
        <v>8426</v>
      </c>
      <c r="BQ63" s="121">
        <v>8426</v>
      </c>
      <c r="BR63" s="121">
        <v>0</v>
      </c>
      <c r="BS63" s="121">
        <v>0</v>
      </c>
      <c r="BT63" s="121">
        <v>0</v>
      </c>
      <c r="BU63" s="121">
        <f>SUM(BV63:BX63)</f>
        <v>12173</v>
      </c>
      <c r="BV63" s="121">
        <v>0</v>
      </c>
      <c r="BW63" s="121">
        <v>12173</v>
      </c>
      <c r="BX63" s="121">
        <v>0</v>
      </c>
      <c r="BY63" s="121">
        <v>0</v>
      </c>
      <c r="BZ63" s="121">
        <f>SUM(CA63:CD63)</f>
        <v>172260</v>
      </c>
      <c r="CA63" s="121">
        <v>0</v>
      </c>
      <c r="CB63" s="121">
        <v>172260</v>
      </c>
      <c r="CC63" s="121">
        <v>0</v>
      </c>
      <c r="CD63" s="121">
        <v>0</v>
      </c>
      <c r="CE63" s="121">
        <v>0</v>
      </c>
      <c r="CF63" s="121">
        <v>0</v>
      </c>
      <c r="CG63" s="121">
        <v>0</v>
      </c>
      <c r="CH63" s="121">
        <f>SUM(BG63,+BO63,+CG63)</f>
        <v>192859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966440</v>
      </c>
      <c r="CR63" s="121">
        <f>SUM(AN63,+BP63)</f>
        <v>46202</v>
      </c>
      <c r="CS63" s="121">
        <f>SUM(AO63,+BQ63)</f>
        <v>46202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41140</v>
      </c>
      <c r="CX63" s="121">
        <f>SUM(AT63,+BV63)</f>
        <v>0</v>
      </c>
      <c r="CY63" s="121">
        <f>SUM(AU63,+BW63)</f>
        <v>41140</v>
      </c>
      <c r="CZ63" s="121">
        <f>SUM(AV63,+BX63)</f>
        <v>0</v>
      </c>
      <c r="DA63" s="121">
        <f>SUM(AW63,+BY63)</f>
        <v>0</v>
      </c>
      <c r="DB63" s="121">
        <f>SUM(AX63,+BZ63)</f>
        <v>879098</v>
      </c>
      <c r="DC63" s="121">
        <f>SUM(AY63,+CA63)</f>
        <v>188640</v>
      </c>
      <c r="DD63" s="121">
        <f>SUM(AZ63,+CB63)</f>
        <v>690458</v>
      </c>
      <c r="DE63" s="121">
        <f>SUM(BA63,+CC63)</f>
        <v>0</v>
      </c>
      <c r="DF63" s="121">
        <f>SUM(BB63,+CD63)</f>
        <v>0</v>
      </c>
      <c r="DG63" s="121">
        <f>SUM(BC63,+CE63)</f>
        <v>0</v>
      </c>
      <c r="DH63" s="121">
        <f>SUM(BD63,+CF63)</f>
        <v>0</v>
      </c>
      <c r="DI63" s="121">
        <f>SUM(BE63,+CG63)</f>
        <v>0</v>
      </c>
      <c r="DJ63" s="121">
        <f>SUM(BF63,+CH63)</f>
        <v>966440</v>
      </c>
    </row>
    <row r="64" spans="1:114" s="136" customFormat="1" ht="13.5" customHeight="1" x14ac:dyDescent="0.15">
      <c r="A64" s="119" t="s">
        <v>45</v>
      </c>
      <c r="B64" s="120" t="s">
        <v>494</v>
      </c>
      <c r="C64" s="119" t="s">
        <v>495</v>
      </c>
      <c r="D64" s="121">
        <f>SUM(E64,+L64)</f>
        <v>365228</v>
      </c>
      <c r="E64" s="121">
        <f>SUM(F64:I64,K64)</f>
        <v>24877</v>
      </c>
      <c r="F64" s="121">
        <v>0</v>
      </c>
      <c r="G64" s="121">
        <v>0</v>
      </c>
      <c r="H64" s="121">
        <v>0</v>
      </c>
      <c r="I64" s="121">
        <v>21078</v>
      </c>
      <c r="J64" s="122" t="s">
        <v>511</v>
      </c>
      <c r="K64" s="121">
        <v>3799</v>
      </c>
      <c r="L64" s="121">
        <v>340351</v>
      </c>
      <c r="M64" s="121">
        <f>SUM(N64,+U64)</f>
        <v>79682</v>
      </c>
      <c r="N64" s="121">
        <f>SUM(O64:R64,T64)</f>
        <v>13977</v>
      </c>
      <c r="O64" s="121">
        <v>7713</v>
      </c>
      <c r="P64" s="121">
        <v>6264</v>
      </c>
      <c r="Q64" s="121">
        <v>0</v>
      </c>
      <c r="R64" s="121">
        <v>0</v>
      </c>
      <c r="S64" s="122" t="s">
        <v>511</v>
      </c>
      <c r="T64" s="121">
        <v>0</v>
      </c>
      <c r="U64" s="121">
        <v>65705</v>
      </c>
      <c r="V64" s="121">
        <f>+SUM(D64,M64)</f>
        <v>444910</v>
      </c>
      <c r="W64" s="121">
        <f>+SUM(E64,N64)</f>
        <v>38854</v>
      </c>
      <c r="X64" s="121">
        <f>+SUM(F64,O64)</f>
        <v>7713</v>
      </c>
      <c r="Y64" s="121">
        <f>+SUM(G64,P64)</f>
        <v>6264</v>
      </c>
      <c r="Z64" s="121">
        <f>+SUM(H64,Q64)</f>
        <v>0</v>
      </c>
      <c r="AA64" s="121">
        <f>+SUM(I64,R64)</f>
        <v>21078</v>
      </c>
      <c r="AB64" s="122" t="str">
        <f>IF(+SUM(J64,S64)=0,"-",+SUM(J64,S64))</f>
        <v>-</v>
      </c>
      <c r="AC64" s="121">
        <f>+SUM(K64,T64)</f>
        <v>3799</v>
      </c>
      <c r="AD64" s="121">
        <f>+SUM(L64,U64)</f>
        <v>406056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197671</v>
      </c>
      <c r="AN64" s="121">
        <f>SUM(AO64:AR64)</f>
        <v>11970</v>
      </c>
      <c r="AO64" s="121">
        <v>11970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185701</v>
      </c>
      <c r="AY64" s="121">
        <v>174536</v>
      </c>
      <c r="AZ64" s="121">
        <v>10967</v>
      </c>
      <c r="BA64" s="121">
        <v>0</v>
      </c>
      <c r="BB64" s="121">
        <v>198</v>
      </c>
      <c r="BC64" s="121">
        <v>167557</v>
      </c>
      <c r="BD64" s="121">
        <v>0</v>
      </c>
      <c r="BE64" s="121">
        <v>0</v>
      </c>
      <c r="BF64" s="121">
        <f>SUM(AE64,+AM64,+BE64)</f>
        <v>197671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79682</v>
      </c>
      <c r="BP64" s="121">
        <f>SUM(BQ64:BT64)</f>
        <v>14740</v>
      </c>
      <c r="BQ64" s="121">
        <v>14740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64942</v>
      </c>
      <c r="CA64" s="121">
        <v>0</v>
      </c>
      <c r="CB64" s="121">
        <v>0</v>
      </c>
      <c r="CC64" s="121">
        <v>64942</v>
      </c>
      <c r="CD64" s="121">
        <v>0</v>
      </c>
      <c r="CE64" s="121">
        <v>0</v>
      </c>
      <c r="CF64" s="121">
        <v>0</v>
      </c>
      <c r="CG64" s="121">
        <v>0</v>
      </c>
      <c r="CH64" s="121">
        <f>SUM(BG64,+BO64,+CG64)</f>
        <v>79682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277353</v>
      </c>
      <c r="CR64" s="121">
        <f>SUM(AN64,+BP64)</f>
        <v>26710</v>
      </c>
      <c r="CS64" s="121">
        <f>SUM(AO64,+BQ64)</f>
        <v>26710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250643</v>
      </c>
      <c r="DC64" s="121">
        <f>SUM(AY64,+CA64)</f>
        <v>174536</v>
      </c>
      <c r="DD64" s="121">
        <f>SUM(AZ64,+CB64)</f>
        <v>10967</v>
      </c>
      <c r="DE64" s="121">
        <f>SUM(BA64,+CC64)</f>
        <v>64942</v>
      </c>
      <c r="DF64" s="121">
        <f>SUM(BB64,+CD64)</f>
        <v>198</v>
      </c>
      <c r="DG64" s="121">
        <f>SUM(BC64,+CE64)</f>
        <v>167557</v>
      </c>
      <c r="DH64" s="121">
        <f>SUM(BD64,+CF64)</f>
        <v>0</v>
      </c>
      <c r="DI64" s="121">
        <f>SUM(BE64,+CG64)</f>
        <v>0</v>
      </c>
      <c r="DJ64" s="121">
        <f>SUM(BF64,+CH64)</f>
        <v>277353</v>
      </c>
    </row>
    <row r="65" spans="1:114" s="136" customFormat="1" ht="13.5" customHeight="1" x14ac:dyDescent="0.15">
      <c r="A65" s="119" t="s">
        <v>45</v>
      </c>
      <c r="B65" s="120" t="s">
        <v>497</v>
      </c>
      <c r="C65" s="119" t="s">
        <v>498</v>
      </c>
      <c r="D65" s="121">
        <f>SUM(E65,+L65)</f>
        <v>84982</v>
      </c>
      <c r="E65" s="121">
        <f>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2" t="s">
        <v>511</v>
      </c>
      <c r="K65" s="121">
        <v>0</v>
      </c>
      <c r="L65" s="121">
        <v>84982</v>
      </c>
      <c r="M65" s="121">
        <f>SUM(N65,+U65)</f>
        <v>14592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511</v>
      </c>
      <c r="T65" s="121">
        <v>0</v>
      </c>
      <c r="U65" s="121">
        <v>14592</v>
      </c>
      <c r="V65" s="121">
        <f>+SUM(D65,M65)</f>
        <v>99574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99574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8680</v>
      </c>
      <c r="AM65" s="121">
        <f>SUM(AN65,AS65,AW65,AX65,BD65)</f>
        <v>24782</v>
      </c>
      <c r="AN65" s="121">
        <f>SUM(AO65:AR65)</f>
        <v>576</v>
      </c>
      <c r="AO65" s="121">
        <v>576</v>
      </c>
      <c r="AP65" s="121">
        <v>0</v>
      </c>
      <c r="AQ65" s="121">
        <v>0</v>
      </c>
      <c r="AR65" s="121">
        <v>0</v>
      </c>
      <c r="AS65" s="121">
        <f>SUM(AT65:AV65)</f>
        <v>380</v>
      </c>
      <c r="AT65" s="121">
        <v>380</v>
      </c>
      <c r="AU65" s="121">
        <v>0</v>
      </c>
      <c r="AV65" s="121">
        <v>0</v>
      </c>
      <c r="AW65" s="121">
        <v>0</v>
      </c>
      <c r="AX65" s="121">
        <f>SUM(AY65:BB65)</f>
        <v>23826</v>
      </c>
      <c r="AY65" s="121">
        <v>23826</v>
      </c>
      <c r="AZ65" s="121">
        <v>0</v>
      </c>
      <c r="BA65" s="121">
        <v>0</v>
      </c>
      <c r="BB65" s="121">
        <v>0</v>
      </c>
      <c r="BC65" s="121">
        <v>51520</v>
      </c>
      <c r="BD65" s="121">
        <v>0</v>
      </c>
      <c r="BE65" s="121">
        <v>0</v>
      </c>
      <c r="BF65" s="121">
        <f>SUM(AE65,+AM65,+BE65)</f>
        <v>24782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14592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8680</v>
      </c>
      <c r="CQ65" s="121">
        <f>SUM(AM65,+BO65)</f>
        <v>24782</v>
      </c>
      <c r="CR65" s="121">
        <f>SUM(AN65,+BP65)</f>
        <v>576</v>
      </c>
      <c r="CS65" s="121">
        <f>SUM(AO65,+BQ65)</f>
        <v>576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380</v>
      </c>
      <c r="CX65" s="121">
        <f>SUM(AT65,+BV65)</f>
        <v>380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23826</v>
      </c>
      <c r="DC65" s="121">
        <f>SUM(AY65,+CA65)</f>
        <v>23826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66112</v>
      </c>
      <c r="DH65" s="121">
        <f>SUM(BD65,+CF65)</f>
        <v>0</v>
      </c>
      <c r="DI65" s="121">
        <f>SUM(BE65,+CG65)</f>
        <v>0</v>
      </c>
      <c r="DJ65" s="121">
        <f>SUM(BF65,+CH65)</f>
        <v>24782</v>
      </c>
    </row>
    <row r="66" spans="1:114" s="136" customFormat="1" ht="13.5" customHeight="1" x14ac:dyDescent="0.15">
      <c r="A66" s="119" t="s">
        <v>45</v>
      </c>
      <c r="B66" s="120" t="s">
        <v>501</v>
      </c>
      <c r="C66" s="119" t="s">
        <v>502</v>
      </c>
      <c r="D66" s="121">
        <f>SUM(E66,+L66)</f>
        <v>88347</v>
      </c>
      <c r="E66" s="121">
        <f>SUM(F66:I66,K66)</f>
        <v>9374</v>
      </c>
      <c r="F66" s="121">
        <v>0</v>
      </c>
      <c r="G66" s="121">
        <v>0</v>
      </c>
      <c r="H66" s="121">
        <v>0</v>
      </c>
      <c r="I66" s="121">
        <v>9374</v>
      </c>
      <c r="J66" s="122" t="s">
        <v>511</v>
      </c>
      <c r="K66" s="121">
        <v>0</v>
      </c>
      <c r="L66" s="121">
        <v>78973</v>
      </c>
      <c r="M66" s="121">
        <f>SUM(N66,+U66)</f>
        <v>21201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511</v>
      </c>
      <c r="T66" s="121">
        <v>0</v>
      </c>
      <c r="U66" s="121">
        <v>21201</v>
      </c>
      <c r="V66" s="121">
        <f>+SUM(D66,M66)</f>
        <v>109548</v>
      </c>
      <c r="W66" s="121">
        <f>+SUM(E66,N66)</f>
        <v>9374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9374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100174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9374</v>
      </c>
      <c r="AM66" s="121">
        <f>SUM(AN66,AS66,AW66,AX66,BD66)</f>
        <v>23159</v>
      </c>
      <c r="AN66" s="121">
        <f>SUM(AO66:AR66)</f>
        <v>800</v>
      </c>
      <c r="AO66" s="121">
        <v>800</v>
      </c>
      <c r="AP66" s="121">
        <v>0</v>
      </c>
      <c r="AQ66" s="121">
        <v>0</v>
      </c>
      <c r="AR66" s="121">
        <v>0</v>
      </c>
      <c r="AS66" s="121">
        <f>SUM(AT66:AV66)</f>
        <v>7258</v>
      </c>
      <c r="AT66" s="121">
        <v>7258</v>
      </c>
      <c r="AU66" s="121">
        <v>0</v>
      </c>
      <c r="AV66" s="121">
        <v>0</v>
      </c>
      <c r="AW66" s="121">
        <v>0</v>
      </c>
      <c r="AX66" s="121">
        <f>SUM(AY66:BB66)</f>
        <v>15101</v>
      </c>
      <c r="AY66" s="121">
        <v>15101</v>
      </c>
      <c r="AZ66" s="121">
        <v>0</v>
      </c>
      <c r="BA66" s="121">
        <v>0</v>
      </c>
      <c r="BB66" s="121">
        <v>0</v>
      </c>
      <c r="BC66" s="121">
        <v>55642</v>
      </c>
      <c r="BD66" s="121">
        <v>0</v>
      </c>
      <c r="BE66" s="121">
        <v>172</v>
      </c>
      <c r="BF66" s="121">
        <f>SUM(AE66,+AM66,+BE66)</f>
        <v>23331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21201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9374</v>
      </c>
      <c r="CQ66" s="121">
        <f>SUM(AM66,+BO66)</f>
        <v>23159</v>
      </c>
      <c r="CR66" s="121">
        <f>SUM(AN66,+BP66)</f>
        <v>800</v>
      </c>
      <c r="CS66" s="121">
        <f>SUM(AO66,+BQ66)</f>
        <v>800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7258</v>
      </c>
      <c r="CX66" s="121">
        <f>SUM(AT66,+BV66)</f>
        <v>7258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15101</v>
      </c>
      <c r="DC66" s="121">
        <f>SUM(AY66,+CA66)</f>
        <v>15101</v>
      </c>
      <c r="DD66" s="121">
        <f>SUM(AZ66,+CB66)</f>
        <v>0</v>
      </c>
      <c r="DE66" s="121">
        <f>SUM(BA66,+CC66)</f>
        <v>0</v>
      </c>
      <c r="DF66" s="121">
        <f>SUM(BB66,+CD66)</f>
        <v>0</v>
      </c>
      <c r="DG66" s="121">
        <f>SUM(BC66,+CE66)</f>
        <v>76843</v>
      </c>
      <c r="DH66" s="121">
        <f>SUM(BD66,+CF66)</f>
        <v>0</v>
      </c>
      <c r="DI66" s="121">
        <f>SUM(BE66,+CG66)</f>
        <v>172</v>
      </c>
      <c r="DJ66" s="121">
        <f>SUM(BF66,+CH66)</f>
        <v>23331</v>
      </c>
    </row>
    <row r="67" spans="1:114" s="136" customFormat="1" ht="13.5" customHeight="1" x14ac:dyDescent="0.15">
      <c r="A67" s="119" t="s">
        <v>45</v>
      </c>
      <c r="B67" s="120" t="s">
        <v>503</v>
      </c>
      <c r="C67" s="119" t="s">
        <v>504</v>
      </c>
      <c r="D67" s="121">
        <f>SUM(E67,+L67)</f>
        <v>479220</v>
      </c>
      <c r="E67" s="121">
        <f>SUM(F67:I67,K67)</f>
        <v>264667</v>
      </c>
      <c r="F67" s="121">
        <v>159630</v>
      </c>
      <c r="G67" s="121">
        <v>0</v>
      </c>
      <c r="H67" s="121">
        <v>65700</v>
      </c>
      <c r="I67" s="121">
        <v>1296</v>
      </c>
      <c r="J67" s="122" t="s">
        <v>511</v>
      </c>
      <c r="K67" s="121">
        <v>38041</v>
      </c>
      <c r="L67" s="121">
        <v>214553</v>
      </c>
      <c r="M67" s="121">
        <f>SUM(N67,+U67)</f>
        <v>37694</v>
      </c>
      <c r="N67" s="121">
        <f>SUM(O67:R67,T67)</f>
        <v>12900</v>
      </c>
      <c r="O67" s="121">
        <v>12900</v>
      </c>
      <c r="P67" s="121">
        <v>0</v>
      </c>
      <c r="Q67" s="121">
        <v>0</v>
      </c>
      <c r="R67" s="121">
        <v>0</v>
      </c>
      <c r="S67" s="122" t="s">
        <v>511</v>
      </c>
      <c r="T67" s="121">
        <v>0</v>
      </c>
      <c r="U67" s="121">
        <v>24794</v>
      </c>
      <c r="V67" s="121">
        <f>+SUM(D67,M67)</f>
        <v>516914</v>
      </c>
      <c r="W67" s="121">
        <f>+SUM(E67,N67)</f>
        <v>277567</v>
      </c>
      <c r="X67" s="121">
        <f>+SUM(F67,O67)</f>
        <v>172530</v>
      </c>
      <c r="Y67" s="121">
        <f>+SUM(G67,P67)</f>
        <v>0</v>
      </c>
      <c r="Z67" s="121">
        <f>+SUM(H67,Q67)</f>
        <v>65700</v>
      </c>
      <c r="AA67" s="121">
        <f>+SUM(I67,R67)</f>
        <v>1296</v>
      </c>
      <c r="AB67" s="122" t="str">
        <f>IF(+SUM(J67,S67)=0,"-",+SUM(J67,S67))</f>
        <v>-</v>
      </c>
      <c r="AC67" s="121">
        <f>+SUM(K67,T67)</f>
        <v>38041</v>
      </c>
      <c r="AD67" s="121">
        <f>+SUM(L67,U67)</f>
        <v>239347</v>
      </c>
      <c r="AE67" s="121">
        <f>SUM(AF67,+AK67)</f>
        <v>96144</v>
      </c>
      <c r="AF67" s="121">
        <f>SUM(AG67:AJ67)</f>
        <v>96144</v>
      </c>
      <c r="AG67" s="121">
        <v>0</v>
      </c>
      <c r="AH67" s="121">
        <v>0</v>
      </c>
      <c r="AI67" s="121">
        <v>0</v>
      </c>
      <c r="AJ67" s="121">
        <v>96144</v>
      </c>
      <c r="AK67" s="121">
        <v>0</v>
      </c>
      <c r="AL67" s="121">
        <v>0</v>
      </c>
      <c r="AM67" s="121">
        <f>SUM(AN67,AS67,AW67,AX67,BD67)</f>
        <v>383076</v>
      </c>
      <c r="AN67" s="121">
        <f>SUM(AO67:AR67)</f>
        <v>26152</v>
      </c>
      <c r="AO67" s="121">
        <v>14106</v>
      </c>
      <c r="AP67" s="121">
        <v>0</v>
      </c>
      <c r="AQ67" s="121">
        <v>12046</v>
      </c>
      <c r="AR67" s="121">
        <v>0</v>
      </c>
      <c r="AS67" s="121">
        <f>SUM(AT67:AV67)</f>
        <v>200360</v>
      </c>
      <c r="AT67" s="121">
        <v>0</v>
      </c>
      <c r="AU67" s="121">
        <v>196485</v>
      </c>
      <c r="AV67" s="121">
        <v>3875</v>
      </c>
      <c r="AW67" s="121">
        <v>0</v>
      </c>
      <c r="AX67" s="121">
        <f>SUM(AY67:BB67)</f>
        <v>156564</v>
      </c>
      <c r="AY67" s="121">
        <v>97643</v>
      </c>
      <c r="AZ67" s="121">
        <v>58921</v>
      </c>
      <c r="BA67" s="121">
        <v>0</v>
      </c>
      <c r="BB67" s="121">
        <v>0</v>
      </c>
      <c r="BC67" s="121">
        <v>0</v>
      </c>
      <c r="BD67" s="121">
        <v>0</v>
      </c>
      <c r="BE67" s="121">
        <v>0</v>
      </c>
      <c r="BF67" s="121">
        <f>SUM(AE67,+AM67,+BE67)</f>
        <v>479220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37694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37694</v>
      </c>
      <c r="BV67" s="121">
        <v>0</v>
      </c>
      <c r="BW67" s="121">
        <v>0</v>
      </c>
      <c r="BX67" s="121">
        <v>37694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0</v>
      </c>
      <c r="CF67" s="121">
        <v>0</v>
      </c>
      <c r="CG67" s="121">
        <v>0</v>
      </c>
      <c r="CH67" s="121">
        <f>SUM(BG67,+BO67,+CG67)</f>
        <v>37694</v>
      </c>
      <c r="CI67" s="121">
        <f>SUM(AE67,+BG67)</f>
        <v>96144</v>
      </c>
      <c r="CJ67" s="121">
        <f>SUM(AF67,+BH67)</f>
        <v>96144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96144</v>
      </c>
      <c r="CO67" s="121">
        <f>SUM(AK67,+BM67)</f>
        <v>0</v>
      </c>
      <c r="CP67" s="121">
        <f>SUM(AL67,+BN67)</f>
        <v>0</v>
      </c>
      <c r="CQ67" s="121">
        <f>SUM(AM67,+BO67)</f>
        <v>420770</v>
      </c>
      <c r="CR67" s="121">
        <f>SUM(AN67,+BP67)</f>
        <v>26152</v>
      </c>
      <c r="CS67" s="121">
        <f>SUM(AO67,+BQ67)</f>
        <v>14106</v>
      </c>
      <c r="CT67" s="121">
        <f>SUM(AP67,+BR67)</f>
        <v>0</v>
      </c>
      <c r="CU67" s="121">
        <f>SUM(AQ67,+BS67)</f>
        <v>12046</v>
      </c>
      <c r="CV67" s="121">
        <f>SUM(AR67,+BT67)</f>
        <v>0</v>
      </c>
      <c r="CW67" s="121">
        <f>SUM(AS67,+BU67)</f>
        <v>238054</v>
      </c>
      <c r="CX67" s="121">
        <f>SUM(AT67,+BV67)</f>
        <v>0</v>
      </c>
      <c r="CY67" s="121">
        <f>SUM(AU67,+BW67)</f>
        <v>196485</v>
      </c>
      <c r="CZ67" s="121">
        <f>SUM(AV67,+BX67)</f>
        <v>41569</v>
      </c>
      <c r="DA67" s="121">
        <f>SUM(AW67,+BY67)</f>
        <v>0</v>
      </c>
      <c r="DB67" s="121">
        <f>SUM(AX67,+BZ67)</f>
        <v>156564</v>
      </c>
      <c r="DC67" s="121">
        <f>SUM(AY67,+CA67)</f>
        <v>97643</v>
      </c>
      <c r="DD67" s="121">
        <f>SUM(AZ67,+CB67)</f>
        <v>58921</v>
      </c>
      <c r="DE67" s="121">
        <f>SUM(BA67,+CC67)</f>
        <v>0</v>
      </c>
      <c r="DF67" s="121">
        <f>SUM(BB67,+CD67)</f>
        <v>0</v>
      </c>
      <c r="DG67" s="121">
        <f>SUM(BC67,+CE67)</f>
        <v>0</v>
      </c>
      <c r="DH67" s="121">
        <f>SUM(BD67,+CF67)</f>
        <v>0</v>
      </c>
      <c r="DI67" s="121">
        <f>SUM(BE67,+CG67)</f>
        <v>0</v>
      </c>
      <c r="DJ67" s="121">
        <f>SUM(BF67,+CH67)</f>
        <v>516914</v>
      </c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7">
    <sortCondition ref="A8:A67"/>
    <sortCondition ref="B8:B67"/>
    <sortCondition ref="C8:C6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66" man="1"/>
    <brk id="30" min="1" max="66" man="1"/>
    <brk id="38" min="1" max="66" man="1"/>
    <brk id="66" min="1" max="66" man="1"/>
    <brk id="94" min="1" max="6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SUM(E7,+L7)</f>
        <v>7475447</v>
      </c>
      <c r="E7" s="140">
        <f>SUM(F7:I7)+K7</f>
        <v>5088067</v>
      </c>
      <c r="F7" s="140">
        <f t="shared" ref="F7:L7" si="0">SUM(F$8:F$57)</f>
        <v>1626749</v>
      </c>
      <c r="G7" s="140">
        <f t="shared" si="0"/>
        <v>0</v>
      </c>
      <c r="H7" s="140">
        <f t="shared" si="0"/>
        <v>80900</v>
      </c>
      <c r="I7" s="140">
        <f t="shared" si="0"/>
        <v>1779750</v>
      </c>
      <c r="J7" s="140">
        <f t="shared" si="0"/>
        <v>22434662</v>
      </c>
      <c r="K7" s="140">
        <f t="shared" si="0"/>
        <v>1600668</v>
      </c>
      <c r="L7" s="140">
        <f t="shared" si="0"/>
        <v>2387380</v>
      </c>
      <c r="M7" s="140">
        <f>SUM(N7,+U7)</f>
        <v>463785</v>
      </c>
      <c r="N7" s="140">
        <f>SUM(O7:R7,T7)</f>
        <v>308017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22900</v>
      </c>
      <c r="R7" s="140">
        <f t="shared" si="1"/>
        <v>154611</v>
      </c>
      <c r="S7" s="140">
        <f t="shared" si="1"/>
        <v>2520212</v>
      </c>
      <c r="T7" s="140">
        <f t="shared" si="1"/>
        <v>130506</v>
      </c>
      <c r="U7" s="140">
        <f t="shared" si="1"/>
        <v>155768</v>
      </c>
      <c r="V7" s="140">
        <f t="shared" ref="V7:AD7" si="2">+SUM(D7,M7)</f>
        <v>7939232</v>
      </c>
      <c r="W7" s="140">
        <f t="shared" si="2"/>
        <v>5396084</v>
      </c>
      <c r="X7" s="140">
        <f t="shared" si="2"/>
        <v>1626749</v>
      </c>
      <c r="Y7" s="140">
        <f t="shared" si="2"/>
        <v>0</v>
      </c>
      <c r="Z7" s="140">
        <f t="shared" si="2"/>
        <v>103800</v>
      </c>
      <c r="AA7" s="140">
        <f t="shared" si="2"/>
        <v>1934361</v>
      </c>
      <c r="AB7" s="140">
        <f t="shared" si="2"/>
        <v>24954874</v>
      </c>
      <c r="AC7" s="140">
        <f t="shared" si="2"/>
        <v>1731174</v>
      </c>
      <c r="AD7" s="140">
        <f t="shared" si="2"/>
        <v>2543148</v>
      </c>
      <c r="AE7" s="140">
        <f>SUM(AF7,+AK7)</f>
        <v>7863223</v>
      </c>
      <c r="AF7" s="140">
        <f>SUM(AG7:AJ7)</f>
        <v>7786390</v>
      </c>
      <c r="AG7" s="140">
        <f>SUM(AG$8:AG$57)</f>
        <v>0</v>
      </c>
      <c r="AH7" s="140">
        <f>SUM(AH$8:AH$57)</f>
        <v>7742438</v>
      </c>
      <c r="AI7" s="140">
        <f>SUM(AI$8:AI$57)</f>
        <v>38734</v>
      </c>
      <c r="AJ7" s="140">
        <f>SUM(AJ$8:AJ$57)</f>
        <v>5218</v>
      </c>
      <c r="AK7" s="140">
        <f>SUM(AK$8:AK$57)</f>
        <v>76833</v>
      </c>
      <c r="AL7" s="143" t="s">
        <v>314</v>
      </c>
      <c r="AM7" s="140">
        <f>SUM(AN7,AS7,AW7,AX7,BD7)</f>
        <v>18131990</v>
      </c>
      <c r="AN7" s="140">
        <f>SUM(AO7:AR7)</f>
        <v>1174465</v>
      </c>
      <c r="AO7" s="140">
        <f>SUM(AO$8:AO$57)</f>
        <v>822424</v>
      </c>
      <c r="AP7" s="140">
        <f>SUM(AP$8:AP$57)</f>
        <v>0</v>
      </c>
      <c r="AQ7" s="140">
        <f>SUM(AQ$8:AQ$57)</f>
        <v>341787</v>
      </c>
      <c r="AR7" s="140">
        <f>SUM(AR$8:AR$57)</f>
        <v>10254</v>
      </c>
      <c r="AS7" s="140">
        <f>SUM(AT7:AV7)</f>
        <v>5179483</v>
      </c>
      <c r="AT7" s="140">
        <f>SUM(AT$8:AT$57)</f>
        <v>0</v>
      </c>
      <c r="AU7" s="140">
        <f>SUM(AU$8:AU$57)</f>
        <v>5091611</v>
      </c>
      <c r="AV7" s="140">
        <f>SUM(AV$8:AV$57)</f>
        <v>87872</v>
      </c>
      <c r="AW7" s="140">
        <f>SUM(AW$8:AW$57)</f>
        <v>70508</v>
      </c>
      <c r="AX7" s="140">
        <f>SUM(AY7:BB7)</f>
        <v>11691606</v>
      </c>
      <c r="AY7" s="140">
        <f>SUM(AY$8:AY$57)</f>
        <v>766334</v>
      </c>
      <c r="AZ7" s="140">
        <f>SUM(AZ$8:AZ$57)</f>
        <v>9247085</v>
      </c>
      <c r="BA7" s="140">
        <f>SUM(BA$8:BA$57)</f>
        <v>1571726</v>
      </c>
      <c r="BB7" s="140">
        <f>SUM(BB$8:BB$57)</f>
        <v>106461</v>
      </c>
      <c r="BC7" s="143" t="s">
        <v>315</v>
      </c>
      <c r="BD7" s="140">
        <f>SUM(BD$8:BD$57)</f>
        <v>15928</v>
      </c>
      <c r="BE7" s="140">
        <f>SUM(BE$8:BE$57)</f>
        <v>3914896</v>
      </c>
      <c r="BF7" s="140">
        <f>SUM(AE7,+AM7,+BE7)</f>
        <v>29910109</v>
      </c>
      <c r="BG7" s="140">
        <f>SUM(BH7,+BM7)</f>
        <v>131276</v>
      </c>
      <c r="BH7" s="140">
        <f>SUM(BI7:BL7)</f>
        <v>131276</v>
      </c>
      <c r="BI7" s="140">
        <f>SUM(BI$8:BI$57)</f>
        <v>0</v>
      </c>
      <c r="BJ7" s="140">
        <f>SUM(BJ$8:BJ$57)</f>
        <v>131276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2702330</v>
      </c>
      <c r="BP7" s="140">
        <f>SUM(BQ7:BT7)</f>
        <v>413657</v>
      </c>
      <c r="BQ7" s="140">
        <f>SUM(BQ$8:BQ$57)</f>
        <v>239272</v>
      </c>
      <c r="BR7" s="140">
        <f>SUM(BR$8:BR$57)</f>
        <v>0</v>
      </c>
      <c r="BS7" s="140">
        <f>SUM(BS$8:BS$57)</f>
        <v>174385</v>
      </c>
      <c r="BT7" s="140">
        <f>SUM(BT$8:BT$57)</f>
        <v>0</v>
      </c>
      <c r="BU7" s="140">
        <f>SUM(BV7:BX7)</f>
        <v>1463014</v>
      </c>
      <c r="BV7" s="140">
        <f>SUM(BV$8:BV$57)</f>
        <v>380</v>
      </c>
      <c r="BW7" s="140">
        <f>SUM(BW$8:BW$57)</f>
        <v>1462634</v>
      </c>
      <c r="BX7" s="140">
        <f>SUM(BX$8:BX$57)</f>
        <v>0</v>
      </c>
      <c r="BY7" s="140">
        <f>SUM(BY$8:BY$57)</f>
        <v>8003</v>
      </c>
      <c r="BZ7" s="140">
        <f>SUM(CA7:CD7)</f>
        <v>817656</v>
      </c>
      <c r="CA7" s="140">
        <f>SUM(CA$8:CA$57)</f>
        <v>148190</v>
      </c>
      <c r="CB7" s="140">
        <f>SUM(CB$8:CB$57)</f>
        <v>642127</v>
      </c>
      <c r="CC7" s="140">
        <f>SUM(CC$8:CC$57)</f>
        <v>6024</v>
      </c>
      <c r="CD7" s="140">
        <f>SUM(CD$8:CD$57)</f>
        <v>21315</v>
      </c>
      <c r="CE7" s="143" t="s">
        <v>314</v>
      </c>
      <c r="CF7" s="140">
        <f>SUM(CF$8:CF$57)</f>
        <v>0</v>
      </c>
      <c r="CG7" s="140">
        <f>SUM(CG$8:CG$57)</f>
        <v>150391</v>
      </c>
      <c r="CH7" s="140">
        <f>SUM(BG7,+BO7,+CG7)</f>
        <v>2983997</v>
      </c>
      <c r="CI7" s="140">
        <f t="shared" ref="CI7:CO7" si="3">SUM(AE7,+BG7)</f>
        <v>7994499</v>
      </c>
      <c r="CJ7" s="140">
        <f t="shared" si="3"/>
        <v>7917666</v>
      </c>
      <c r="CK7" s="140">
        <f t="shared" si="3"/>
        <v>0</v>
      </c>
      <c r="CL7" s="140">
        <f t="shared" si="3"/>
        <v>7873714</v>
      </c>
      <c r="CM7" s="140">
        <f t="shared" si="3"/>
        <v>38734</v>
      </c>
      <c r="CN7" s="140">
        <f t="shared" si="3"/>
        <v>5218</v>
      </c>
      <c r="CO7" s="140">
        <f t="shared" si="3"/>
        <v>76833</v>
      </c>
      <c r="CP7" s="143" t="s">
        <v>314</v>
      </c>
      <c r="CQ7" s="140">
        <f t="shared" ref="CQ7:DF7" si="4">SUM(AM7,+BO7)</f>
        <v>20834320</v>
      </c>
      <c r="CR7" s="140">
        <f t="shared" si="4"/>
        <v>1588122</v>
      </c>
      <c r="CS7" s="140">
        <f t="shared" si="4"/>
        <v>1061696</v>
      </c>
      <c r="CT7" s="140">
        <f t="shared" si="4"/>
        <v>0</v>
      </c>
      <c r="CU7" s="140">
        <f t="shared" si="4"/>
        <v>516172</v>
      </c>
      <c r="CV7" s="140">
        <f t="shared" si="4"/>
        <v>10254</v>
      </c>
      <c r="CW7" s="140">
        <f t="shared" si="4"/>
        <v>6642497</v>
      </c>
      <c r="CX7" s="140">
        <f t="shared" si="4"/>
        <v>380</v>
      </c>
      <c r="CY7" s="140">
        <f t="shared" si="4"/>
        <v>6554245</v>
      </c>
      <c r="CZ7" s="140">
        <f t="shared" si="4"/>
        <v>87872</v>
      </c>
      <c r="DA7" s="140">
        <f t="shared" si="4"/>
        <v>78511</v>
      </c>
      <c r="DB7" s="140">
        <f t="shared" si="4"/>
        <v>12509262</v>
      </c>
      <c r="DC7" s="140">
        <f t="shared" si="4"/>
        <v>914524</v>
      </c>
      <c r="DD7" s="140">
        <f t="shared" si="4"/>
        <v>9889212</v>
      </c>
      <c r="DE7" s="140">
        <f t="shared" si="4"/>
        <v>1577750</v>
      </c>
      <c r="DF7" s="140">
        <f t="shared" si="4"/>
        <v>127776</v>
      </c>
      <c r="DG7" s="143" t="s">
        <v>314</v>
      </c>
      <c r="DH7" s="140">
        <f>SUM(BD7,+CF7)</f>
        <v>15928</v>
      </c>
      <c r="DI7" s="140">
        <f>SUM(BE7,+CG7)</f>
        <v>4065287</v>
      </c>
      <c r="DJ7" s="140">
        <f>SUM(BF7,+CH7)</f>
        <v>32894106</v>
      </c>
    </row>
    <row r="8" spans="1:114" s="136" customFormat="1" ht="13.5" customHeight="1" x14ac:dyDescent="0.15">
      <c r="A8" s="119" t="s">
        <v>45</v>
      </c>
      <c r="B8" s="120" t="s">
        <v>499</v>
      </c>
      <c r="C8" s="119" t="s">
        <v>505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1354</v>
      </c>
      <c r="N8" s="121">
        <f>SUM(O8:R8,T8)</f>
        <v>1354</v>
      </c>
      <c r="O8" s="121">
        <v>0</v>
      </c>
      <c r="P8" s="121">
        <v>0</v>
      </c>
      <c r="Q8" s="121">
        <v>0</v>
      </c>
      <c r="R8" s="121">
        <v>1354</v>
      </c>
      <c r="S8" s="121">
        <v>35793</v>
      </c>
      <c r="T8" s="121">
        <v>0</v>
      </c>
      <c r="U8" s="121">
        <v>0</v>
      </c>
      <c r="V8" s="121">
        <f>+SUM(D8,M8)</f>
        <v>1354</v>
      </c>
      <c r="W8" s="121">
        <f>+SUM(E8,N8)</f>
        <v>1354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1354</v>
      </c>
      <c r="AB8" s="121">
        <f>+SUM(J8,S8)</f>
        <v>35793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511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511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511</v>
      </c>
      <c r="BO8" s="121">
        <f>SUM(BP8,BU8,BY8,BZ8,CF8)</f>
        <v>37147</v>
      </c>
      <c r="BP8" s="121">
        <f>SUM(BQ8:BT8)</f>
        <v>6917</v>
      </c>
      <c r="BQ8" s="121">
        <v>6917</v>
      </c>
      <c r="BR8" s="121">
        <v>0</v>
      </c>
      <c r="BS8" s="121">
        <v>0</v>
      </c>
      <c r="BT8" s="121">
        <v>0</v>
      </c>
      <c r="BU8" s="121">
        <f>SUM(BV8:BX8)</f>
        <v>30230</v>
      </c>
      <c r="BV8" s="121">
        <v>0</v>
      </c>
      <c r="BW8" s="121">
        <v>30230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511</v>
      </c>
      <c r="CF8" s="121">
        <v>0</v>
      </c>
      <c r="CG8" s="121">
        <v>0</v>
      </c>
      <c r="CH8" s="121">
        <f>SUM(BG8,+BO8,+CG8)</f>
        <v>37147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511</v>
      </c>
      <c r="CQ8" s="121">
        <f>SUM(AM8,+BO8)</f>
        <v>37147</v>
      </c>
      <c r="CR8" s="121">
        <f>SUM(AN8,+BP8)</f>
        <v>6917</v>
      </c>
      <c r="CS8" s="121">
        <f>SUM(AO8,+BQ8)</f>
        <v>6917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30230</v>
      </c>
      <c r="CX8" s="121">
        <f>SUM(AT8,+BV8)</f>
        <v>0</v>
      </c>
      <c r="CY8" s="121">
        <f>SUM(AU8,+BW8)</f>
        <v>30230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511</v>
      </c>
      <c r="DH8" s="121">
        <f>SUM(BD8,+CF8)</f>
        <v>0</v>
      </c>
      <c r="DI8" s="121">
        <f>SUM(BE8,+CG8)</f>
        <v>0</v>
      </c>
      <c r="DJ8" s="121">
        <f>SUM(BF8,+CH8)</f>
        <v>37147</v>
      </c>
    </row>
    <row r="9" spans="1:114" s="136" customFormat="1" ht="13.5" customHeight="1" x14ac:dyDescent="0.15">
      <c r="A9" s="119" t="s">
        <v>45</v>
      </c>
      <c r="B9" s="120" t="s">
        <v>402</v>
      </c>
      <c r="C9" s="119" t="s">
        <v>403</v>
      </c>
      <c r="D9" s="121">
        <f>SUM(E9,+L9)</f>
        <v>735236</v>
      </c>
      <c r="E9" s="121">
        <f>SUM(F9:I9)+K9</f>
        <v>458013</v>
      </c>
      <c r="F9" s="121">
        <v>0</v>
      </c>
      <c r="G9" s="121">
        <v>0</v>
      </c>
      <c r="H9" s="121">
        <v>0</v>
      </c>
      <c r="I9" s="121">
        <v>272996</v>
      </c>
      <c r="J9" s="121">
        <v>2433417</v>
      </c>
      <c r="K9" s="121">
        <v>185017</v>
      </c>
      <c r="L9" s="121">
        <v>277223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735236</v>
      </c>
      <c r="W9" s="121">
        <f>+SUM(E9,N9)</f>
        <v>458013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272996</v>
      </c>
      <c r="AB9" s="121">
        <f>+SUM(J9,S9)</f>
        <v>2433417</v>
      </c>
      <c r="AC9" s="121">
        <f>+SUM(K9,T9)</f>
        <v>185017</v>
      </c>
      <c r="AD9" s="121">
        <f>+SUM(L9,U9)</f>
        <v>277223</v>
      </c>
      <c r="AE9" s="121">
        <f>SUM(AF9,+AK9)</f>
        <v>130789</v>
      </c>
      <c r="AF9" s="121">
        <f>SUM(AG9:AJ9)</f>
        <v>130789</v>
      </c>
      <c r="AG9" s="121">
        <v>0</v>
      </c>
      <c r="AH9" s="121">
        <v>121697</v>
      </c>
      <c r="AI9" s="121">
        <v>9092</v>
      </c>
      <c r="AJ9" s="121">
        <v>0</v>
      </c>
      <c r="AK9" s="121">
        <v>0</v>
      </c>
      <c r="AL9" s="122" t="s">
        <v>511</v>
      </c>
      <c r="AM9" s="121">
        <f>SUM(AN9,AS9,AW9,AX9,BD9)</f>
        <v>2846617</v>
      </c>
      <c r="AN9" s="121">
        <f>SUM(AO9:AR9)</f>
        <v>147360</v>
      </c>
      <c r="AO9" s="121">
        <v>147360</v>
      </c>
      <c r="AP9" s="121">
        <v>0</v>
      </c>
      <c r="AQ9" s="121">
        <v>0</v>
      </c>
      <c r="AR9" s="121">
        <v>0</v>
      </c>
      <c r="AS9" s="121">
        <f>SUM(AT9:AV9)</f>
        <v>547551</v>
      </c>
      <c r="AT9" s="121">
        <v>0</v>
      </c>
      <c r="AU9" s="121">
        <v>547001</v>
      </c>
      <c r="AV9" s="121">
        <v>550</v>
      </c>
      <c r="AW9" s="121">
        <v>0</v>
      </c>
      <c r="AX9" s="121">
        <f>SUM(AY9:BB9)</f>
        <v>2151706</v>
      </c>
      <c r="AY9" s="121">
        <v>0</v>
      </c>
      <c r="AZ9" s="121">
        <v>2137289</v>
      </c>
      <c r="BA9" s="121">
        <v>14417</v>
      </c>
      <c r="BB9" s="121">
        <v>0</v>
      </c>
      <c r="BC9" s="122" t="s">
        <v>511</v>
      </c>
      <c r="BD9" s="121">
        <v>0</v>
      </c>
      <c r="BE9" s="121">
        <v>191247</v>
      </c>
      <c r="BF9" s="121">
        <f>SUM(AE9,+AM9,+BE9)</f>
        <v>3168653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511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511</v>
      </c>
      <c r="CF9" s="121">
        <v>0</v>
      </c>
      <c r="CG9" s="121">
        <v>0</v>
      </c>
      <c r="CH9" s="121">
        <f>SUM(BG9,+BO9,+CG9)</f>
        <v>0</v>
      </c>
      <c r="CI9" s="121">
        <f>SUM(AE9,+BG9)</f>
        <v>130789</v>
      </c>
      <c r="CJ9" s="121">
        <f>SUM(AF9,+BH9)</f>
        <v>130789</v>
      </c>
      <c r="CK9" s="121">
        <f>SUM(AG9,+BI9)</f>
        <v>0</v>
      </c>
      <c r="CL9" s="121">
        <f>SUM(AH9,+BJ9)</f>
        <v>121697</v>
      </c>
      <c r="CM9" s="121">
        <f>SUM(AI9,+BK9)</f>
        <v>9092</v>
      </c>
      <c r="CN9" s="121">
        <f>SUM(AJ9,+BL9)</f>
        <v>0</v>
      </c>
      <c r="CO9" s="121">
        <f>SUM(AK9,+BM9)</f>
        <v>0</v>
      </c>
      <c r="CP9" s="122" t="s">
        <v>511</v>
      </c>
      <c r="CQ9" s="121">
        <f>SUM(AM9,+BO9)</f>
        <v>2846617</v>
      </c>
      <c r="CR9" s="121">
        <f>SUM(AN9,+BP9)</f>
        <v>147360</v>
      </c>
      <c r="CS9" s="121">
        <f>SUM(AO9,+BQ9)</f>
        <v>147360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547551</v>
      </c>
      <c r="CX9" s="121">
        <f>SUM(AT9,+BV9)</f>
        <v>0</v>
      </c>
      <c r="CY9" s="121">
        <f>SUM(AU9,+BW9)</f>
        <v>547001</v>
      </c>
      <c r="CZ9" s="121">
        <f>SUM(AV9,+BX9)</f>
        <v>550</v>
      </c>
      <c r="DA9" s="121">
        <f>SUM(AW9,+BY9)</f>
        <v>0</v>
      </c>
      <c r="DB9" s="121">
        <f>SUM(AX9,+BZ9)</f>
        <v>2151706</v>
      </c>
      <c r="DC9" s="121">
        <f>SUM(AY9,+CA9)</f>
        <v>0</v>
      </c>
      <c r="DD9" s="121">
        <f>SUM(AZ9,+CB9)</f>
        <v>2137289</v>
      </c>
      <c r="DE9" s="121">
        <f>SUM(BA9,+CC9)</f>
        <v>14417</v>
      </c>
      <c r="DF9" s="121">
        <f>SUM(BB9,+CD9)</f>
        <v>0</v>
      </c>
      <c r="DG9" s="122" t="s">
        <v>511</v>
      </c>
      <c r="DH9" s="121">
        <f>SUM(BD9,+CF9)</f>
        <v>0</v>
      </c>
      <c r="DI9" s="121">
        <f>SUM(BE9,+CG9)</f>
        <v>191247</v>
      </c>
      <c r="DJ9" s="121">
        <f>SUM(BF9,+CH9)</f>
        <v>3168653</v>
      </c>
    </row>
    <row r="10" spans="1:114" s="136" customFormat="1" ht="13.5" customHeight="1" x14ac:dyDescent="0.15">
      <c r="A10" s="119" t="s">
        <v>45</v>
      </c>
      <c r="B10" s="120" t="s">
        <v>361</v>
      </c>
      <c r="C10" s="119" t="s">
        <v>362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191892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191892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511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511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511</v>
      </c>
      <c r="BO10" s="121">
        <f>SUM(BP10,BU10,BY10,BZ10,CF10)</f>
        <v>185330</v>
      </c>
      <c r="BP10" s="121">
        <f>SUM(BQ10:BT10)</f>
        <v>31878</v>
      </c>
      <c r="BQ10" s="121">
        <v>0</v>
      </c>
      <c r="BR10" s="121">
        <v>0</v>
      </c>
      <c r="BS10" s="121">
        <v>31878</v>
      </c>
      <c r="BT10" s="121">
        <v>0</v>
      </c>
      <c r="BU10" s="121">
        <f>SUM(BV10:BX10)</f>
        <v>82426</v>
      </c>
      <c r="BV10" s="121">
        <v>0</v>
      </c>
      <c r="BW10" s="121">
        <v>82426</v>
      </c>
      <c r="BX10" s="121">
        <v>0</v>
      </c>
      <c r="BY10" s="121">
        <v>0</v>
      </c>
      <c r="BZ10" s="121">
        <f>SUM(CA10:CD10)</f>
        <v>71026</v>
      </c>
      <c r="CA10" s="121">
        <v>0</v>
      </c>
      <c r="CB10" s="121">
        <v>68594</v>
      </c>
      <c r="CC10" s="121">
        <v>2432</v>
      </c>
      <c r="CD10" s="121">
        <v>0</v>
      </c>
      <c r="CE10" s="122" t="s">
        <v>511</v>
      </c>
      <c r="CF10" s="121">
        <v>0</v>
      </c>
      <c r="CG10" s="121">
        <v>6562</v>
      </c>
      <c r="CH10" s="121">
        <f>SUM(BG10,+BO10,+CG10)</f>
        <v>191892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511</v>
      </c>
      <c r="CQ10" s="121">
        <f>SUM(AM10,+BO10)</f>
        <v>185330</v>
      </c>
      <c r="CR10" s="121">
        <f>SUM(AN10,+BP10)</f>
        <v>31878</v>
      </c>
      <c r="CS10" s="121">
        <f>SUM(AO10,+BQ10)</f>
        <v>0</v>
      </c>
      <c r="CT10" s="121">
        <f>SUM(AP10,+BR10)</f>
        <v>0</v>
      </c>
      <c r="CU10" s="121">
        <f>SUM(AQ10,+BS10)</f>
        <v>31878</v>
      </c>
      <c r="CV10" s="121">
        <f>SUM(AR10,+BT10)</f>
        <v>0</v>
      </c>
      <c r="CW10" s="121">
        <f>SUM(AS10,+BU10)</f>
        <v>82426</v>
      </c>
      <c r="CX10" s="121">
        <f>SUM(AT10,+BV10)</f>
        <v>0</v>
      </c>
      <c r="CY10" s="121">
        <f>SUM(AU10,+BW10)</f>
        <v>82426</v>
      </c>
      <c r="CZ10" s="121">
        <f>SUM(AV10,+BX10)</f>
        <v>0</v>
      </c>
      <c r="DA10" s="121">
        <f>SUM(AW10,+BY10)</f>
        <v>0</v>
      </c>
      <c r="DB10" s="121">
        <f>SUM(AX10,+BZ10)</f>
        <v>71026</v>
      </c>
      <c r="DC10" s="121">
        <f>SUM(AY10,+CA10)</f>
        <v>0</v>
      </c>
      <c r="DD10" s="121">
        <f>SUM(AZ10,+CB10)</f>
        <v>68594</v>
      </c>
      <c r="DE10" s="121">
        <f>SUM(BA10,+CC10)</f>
        <v>2432</v>
      </c>
      <c r="DF10" s="121">
        <f>SUM(BB10,+CD10)</f>
        <v>0</v>
      </c>
      <c r="DG10" s="122" t="s">
        <v>511</v>
      </c>
      <c r="DH10" s="121">
        <f>SUM(BD10,+CF10)</f>
        <v>0</v>
      </c>
      <c r="DI10" s="121">
        <f>SUM(BE10,+CG10)</f>
        <v>6562</v>
      </c>
      <c r="DJ10" s="121">
        <f>SUM(BF10,+CH10)</f>
        <v>191892</v>
      </c>
    </row>
    <row r="11" spans="1:114" s="136" customFormat="1" ht="13.5" customHeight="1" x14ac:dyDescent="0.15">
      <c r="A11" s="119" t="s">
        <v>45</v>
      </c>
      <c r="B11" s="120" t="s">
        <v>337</v>
      </c>
      <c r="C11" s="119" t="s">
        <v>338</v>
      </c>
      <c r="D11" s="121">
        <f>SUM(E11,+L11)</f>
        <v>53206</v>
      </c>
      <c r="E11" s="121">
        <f>SUM(F11:I11)+K11</f>
        <v>53206</v>
      </c>
      <c r="F11" s="121">
        <v>0</v>
      </c>
      <c r="G11" s="121">
        <v>0</v>
      </c>
      <c r="H11" s="121">
        <v>0</v>
      </c>
      <c r="I11" s="121">
        <v>51244</v>
      </c>
      <c r="J11" s="121">
        <v>588402</v>
      </c>
      <c r="K11" s="121">
        <v>1962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168353</v>
      </c>
      <c r="T11" s="121">
        <v>0</v>
      </c>
      <c r="U11" s="121">
        <v>0</v>
      </c>
      <c r="V11" s="121">
        <f>+SUM(D11,M11)</f>
        <v>53206</v>
      </c>
      <c r="W11" s="121">
        <f>+SUM(E11,N11)</f>
        <v>53206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51244</v>
      </c>
      <c r="AB11" s="121">
        <f>+SUM(J11,S11)</f>
        <v>756755</v>
      </c>
      <c r="AC11" s="121">
        <f>+SUM(K11,T11)</f>
        <v>1962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511</v>
      </c>
      <c r="AM11" s="121">
        <f>SUM(AN11,AS11,AW11,AX11,BD11)</f>
        <v>640556</v>
      </c>
      <c r="AN11" s="121">
        <f>SUM(AO11:AR11)</f>
        <v>34389</v>
      </c>
      <c r="AO11" s="121">
        <v>27139</v>
      </c>
      <c r="AP11" s="121">
        <v>0</v>
      </c>
      <c r="AQ11" s="121">
        <v>7250</v>
      </c>
      <c r="AR11" s="121">
        <v>0</v>
      </c>
      <c r="AS11" s="121">
        <f>SUM(AT11:AV11)</f>
        <v>248908</v>
      </c>
      <c r="AT11" s="121">
        <v>0</v>
      </c>
      <c r="AU11" s="121">
        <v>248908</v>
      </c>
      <c r="AV11" s="121">
        <v>0</v>
      </c>
      <c r="AW11" s="121">
        <v>0</v>
      </c>
      <c r="AX11" s="121">
        <f>SUM(AY11:BB11)</f>
        <v>357259</v>
      </c>
      <c r="AY11" s="121">
        <v>0</v>
      </c>
      <c r="AZ11" s="121">
        <v>357259</v>
      </c>
      <c r="BA11" s="121">
        <v>0</v>
      </c>
      <c r="BB11" s="121">
        <v>0</v>
      </c>
      <c r="BC11" s="122" t="s">
        <v>511</v>
      </c>
      <c r="BD11" s="121">
        <v>0</v>
      </c>
      <c r="BE11" s="121">
        <v>1052</v>
      </c>
      <c r="BF11" s="121">
        <f>SUM(AE11,+AM11,+BE11)</f>
        <v>641608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511</v>
      </c>
      <c r="BO11" s="121">
        <f>SUM(BP11,BU11,BY11,BZ11,CF11)</f>
        <v>167301</v>
      </c>
      <c r="BP11" s="121">
        <f>SUM(BQ11:BT11)</f>
        <v>10576</v>
      </c>
      <c r="BQ11" s="121">
        <v>10576</v>
      </c>
      <c r="BR11" s="121">
        <v>0</v>
      </c>
      <c r="BS11" s="121">
        <v>0</v>
      </c>
      <c r="BT11" s="121">
        <v>0</v>
      </c>
      <c r="BU11" s="121">
        <f>SUM(BV11:BX11)</f>
        <v>111325</v>
      </c>
      <c r="BV11" s="121">
        <v>0</v>
      </c>
      <c r="BW11" s="121">
        <v>111325</v>
      </c>
      <c r="BX11" s="121">
        <v>0</v>
      </c>
      <c r="BY11" s="121">
        <v>0</v>
      </c>
      <c r="BZ11" s="121">
        <f>SUM(CA11:CD11)</f>
        <v>45400</v>
      </c>
      <c r="CA11" s="121">
        <v>0</v>
      </c>
      <c r="CB11" s="121">
        <v>45400</v>
      </c>
      <c r="CC11" s="121">
        <v>0</v>
      </c>
      <c r="CD11" s="121">
        <v>0</v>
      </c>
      <c r="CE11" s="122" t="s">
        <v>511</v>
      </c>
      <c r="CF11" s="121">
        <v>0</v>
      </c>
      <c r="CG11" s="121">
        <v>1052</v>
      </c>
      <c r="CH11" s="121">
        <f>SUM(BG11,+BO11,+CG11)</f>
        <v>168353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511</v>
      </c>
      <c r="CQ11" s="121">
        <f>SUM(AM11,+BO11)</f>
        <v>807857</v>
      </c>
      <c r="CR11" s="121">
        <f>SUM(AN11,+BP11)</f>
        <v>44965</v>
      </c>
      <c r="CS11" s="121">
        <f>SUM(AO11,+BQ11)</f>
        <v>37715</v>
      </c>
      <c r="CT11" s="121">
        <f>SUM(AP11,+BR11)</f>
        <v>0</v>
      </c>
      <c r="CU11" s="121">
        <f>SUM(AQ11,+BS11)</f>
        <v>7250</v>
      </c>
      <c r="CV11" s="121">
        <f>SUM(AR11,+BT11)</f>
        <v>0</v>
      </c>
      <c r="CW11" s="121">
        <f>SUM(AS11,+BU11)</f>
        <v>360233</v>
      </c>
      <c r="CX11" s="121">
        <f>SUM(AT11,+BV11)</f>
        <v>0</v>
      </c>
      <c r="CY11" s="121">
        <f>SUM(AU11,+BW11)</f>
        <v>360233</v>
      </c>
      <c r="CZ11" s="121">
        <f>SUM(AV11,+BX11)</f>
        <v>0</v>
      </c>
      <c r="DA11" s="121">
        <f>SUM(AW11,+BY11)</f>
        <v>0</v>
      </c>
      <c r="DB11" s="121">
        <f>SUM(AX11,+BZ11)</f>
        <v>402659</v>
      </c>
      <c r="DC11" s="121">
        <f>SUM(AY11,+CA11)</f>
        <v>0</v>
      </c>
      <c r="DD11" s="121">
        <f>SUM(AZ11,+CB11)</f>
        <v>402659</v>
      </c>
      <c r="DE11" s="121">
        <f>SUM(BA11,+CC11)</f>
        <v>0</v>
      </c>
      <c r="DF11" s="121">
        <f>SUM(BB11,+CD11)</f>
        <v>0</v>
      </c>
      <c r="DG11" s="122" t="s">
        <v>511</v>
      </c>
      <c r="DH11" s="121">
        <f>SUM(BD11,+CF11)</f>
        <v>0</v>
      </c>
      <c r="DI11" s="121">
        <f>SUM(BE11,+CG11)</f>
        <v>2104</v>
      </c>
      <c r="DJ11" s="121">
        <f>SUM(BF11,+CH11)</f>
        <v>809961</v>
      </c>
    </row>
    <row r="12" spans="1:114" s="136" customFormat="1" ht="13.5" customHeight="1" x14ac:dyDescent="0.15">
      <c r="A12" s="119" t="s">
        <v>45</v>
      </c>
      <c r="B12" s="120" t="s">
        <v>339</v>
      </c>
      <c r="C12" s="119" t="s">
        <v>387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50220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97838</v>
      </c>
      <c r="T12" s="121">
        <v>0</v>
      </c>
      <c r="U12" s="121">
        <v>50220</v>
      </c>
      <c r="V12" s="121">
        <f>+SUM(D12,M12)</f>
        <v>50220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97838</v>
      </c>
      <c r="AC12" s="121">
        <f>+SUM(K12,T12)</f>
        <v>0</v>
      </c>
      <c r="AD12" s="121">
        <f>+SUM(L12,U12)</f>
        <v>50220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511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511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511</v>
      </c>
      <c r="BO12" s="121">
        <f>SUM(BP12,BU12,BY12,BZ12,CF12)</f>
        <v>148058</v>
      </c>
      <c r="BP12" s="121">
        <f>SUM(BQ12:BT12)</f>
        <v>64633</v>
      </c>
      <c r="BQ12" s="121">
        <v>64633</v>
      </c>
      <c r="BR12" s="121">
        <v>0</v>
      </c>
      <c r="BS12" s="121">
        <v>0</v>
      </c>
      <c r="BT12" s="121">
        <v>0</v>
      </c>
      <c r="BU12" s="121">
        <f>SUM(BV12:BX12)</f>
        <v>73174</v>
      </c>
      <c r="BV12" s="121">
        <v>0</v>
      </c>
      <c r="BW12" s="121">
        <v>73174</v>
      </c>
      <c r="BX12" s="121">
        <v>0</v>
      </c>
      <c r="BY12" s="121">
        <v>0</v>
      </c>
      <c r="BZ12" s="121">
        <f>SUM(CA12:CD12)</f>
        <v>10251</v>
      </c>
      <c r="CA12" s="121">
        <v>0</v>
      </c>
      <c r="CB12" s="121">
        <v>10251</v>
      </c>
      <c r="CC12" s="121">
        <v>0</v>
      </c>
      <c r="CD12" s="121">
        <v>0</v>
      </c>
      <c r="CE12" s="122" t="s">
        <v>511</v>
      </c>
      <c r="CF12" s="121">
        <v>0</v>
      </c>
      <c r="CG12" s="121">
        <v>0</v>
      </c>
      <c r="CH12" s="121">
        <f>SUM(BG12,+BO12,+CG12)</f>
        <v>148058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511</v>
      </c>
      <c r="CQ12" s="121">
        <f>SUM(AM12,+BO12)</f>
        <v>148058</v>
      </c>
      <c r="CR12" s="121">
        <f>SUM(AN12,+BP12)</f>
        <v>64633</v>
      </c>
      <c r="CS12" s="121">
        <f>SUM(AO12,+BQ12)</f>
        <v>64633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73174</v>
      </c>
      <c r="CX12" s="121">
        <f>SUM(AT12,+BV12)</f>
        <v>0</v>
      </c>
      <c r="CY12" s="121">
        <f>SUM(AU12,+BW12)</f>
        <v>73174</v>
      </c>
      <c r="CZ12" s="121">
        <f>SUM(AV12,+BX12)</f>
        <v>0</v>
      </c>
      <c r="DA12" s="121">
        <f>SUM(AW12,+BY12)</f>
        <v>0</v>
      </c>
      <c r="DB12" s="121">
        <f>SUM(AX12,+BZ12)</f>
        <v>10251</v>
      </c>
      <c r="DC12" s="121">
        <f>SUM(AY12,+CA12)</f>
        <v>0</v>
      </c>
      <c r="DD12" s="121">
        <f>SUM(AZ12,+CB12)</f>
        <v>10251</v>
      </c>
      <c r="DE12" s="121">
        <f>SUM(BA12,+CC12)</f>
        <v>0</v>
      </c>
      <c r="DF12" s="121">
        <f>SUM(BB12,+CD12)</f>
        <v>0</v>
      </c>
      <c r="DG12" s="122" t="s">
        <v>511</v>
      </c>
      <c r="DH12" s="121">
        <f>SUM(BD12,+CF12)</f>
        <v>0</v>
      </c>
      <c r="DI12" s="121">
        <f>SUM(BE12,+CG12)</f>
        <v>0</v>
      </c>
      <c r="DJ12" s="121">
        <f>SUM(BF12,+CH12)</f>
        <v>148058</v>
      </c>
    </row>
    <row r="13" spans="1:114" s="136" customFormat="1" ht="13.5" customHeight="1" x14ac:dyDescent="0.15">
      <c r="A13" s="119" t="s">
        <v>45</v>
      </c>
      <c r="B13" s="120" t="s">
        <v>416</v>
      </c>
      <c r="C13" s="119" t="s">
        <v>417</v>
      </c>
      <c r="D13" s="121">
        <f>SUM(E13,+L13)</f>
        <v>54619</v>
      </c>
      <c r="E13" s="121">
        <f>SUM(F13:I13)+K13</f>
        <v>3</v>
      </c>
      <c r="F13" s="121">
        <v>0</v>
      </c>
      <c r="G13" s="121">
        <v>0</v>
      </c>
      <c r="H13" s="121">
        <v>0</v>
      </c>
      <c r="I13" s="121">
        <v>0</v>
      </c>
      <c r="J13" s="121">
        <v>431760</v>
      </c>
      <c r="K13" s="121">
        <v>3</v>
      </c>
      <c r="L13" s="121">
        <v>54616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54619</v>
      </c>
      <c r="W13" s="121">
        <f>+SUM(E13,N13)</f>
        <v>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431760</v>
      </c>
      <c r="AC13" s="121">
        <f>+SUM(K13,T13)</f>
        <v>3</v>
      </c>
      <c r="AD13" s="121">
        <f>+SUM(L13,U13)</f>
        <v>54616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511</v>
      </c>
      <c r="AM13" s="121">
        <f>SUM(AN13,AS13,AW13,AX13,BD13)</f>
        <v>396873</v>
      </c>
      <c r="AN13" s="121">
        <f>SUM(AO13:AR13)</f>
        <v>2504</v>
      </c>
      <c r="AO13" s="121">
        <v>2504</v>
      </c>
      <c r="AP13" s="121">
        <v>0</v>
      </c>
      <c r="AQ13" s="121">
        <v>0</v>
      </c>
      <c r="AR13" s="121">
        <v>0</v>
      </c>
      <c r="AS13" s="121">
        <f>SUM(AT13:AV13)</f>
        <v>174995</v>
      </c>
      <c r="AT13" s="121">
        <v>0</v>
      </c>
      <c r="AU13" s="121">
        <v>161300</v>
      </c>
      <c r="AV13" s="121">
        <v>13695</v>
      </c>
      <c r="AW13" s="121">
        <v>0</v>
      </c>
      <c r="AX13" s="121">
        <f>SUM(AY13:BB13)</f>
        <v>219374</v>
      </c>
      <c r="AY13" s="121">
        <v>0</v>
      </c>
      <c r="AZ13" s="121">
        <v>173135</v>
      </c>
      <c r="BA13" s="121">
        <v>46239</v>
      </c>
      <c r="BB13" s="121">
        <v>0</v>
      </c>
      <c r="BC13" s="122" t="s">
        <v>511</v>
      </c>
      <c r="BD13" s="121">
        <v>0</v>
      </c>
      <c r="BE13" s="121">
        <v>89506</v>
      </c>
      <c r="BF13" s="121">
        <f>SUM(AE13,+AM13,+BE13)</f>
        <v>486379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511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511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511</v>
      </c>
      <c r="CQ13" s="121">
        <f>SUM(AM13,+BO13)</f>
        <v>396873</v>
      </c>
      <c r="CR13" s="121">
        <f>SUM(AN13,+BP13)</f>
        <v>2504</v>
      </c>
      <c r="CS13" s="121">
        <f>SUM(AO13,+BQ13)</f>
        <v>2504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174995</v>
      </c>
      <c r="CX13" s="121">
        <f>SUM(AT13,+BV13)</f>
        <v>0</v>
      </c>
      <c r="CY13" s="121">
        <f>SUM(AU13,+BW13)</f>
        <v>161300</v>
      </c>
      <c r="CZ13" s="121">
        <f>SUM(AV13,+BX13)</f>
        <v>13695</v>
      </c>
      <c r="DA13" s="121">
        <f>SUM(AW13,+BY13)</f>
        <v>0</v>
      </c>
      <c r="DB13" s="121">
        <f>SUM(AX13,+BZ13)</f>
        <v>219374</v>
      </c>
      <c r="DC13" s="121">
        <f>SUM(AY13,+CA13)</f>
        <v>0</v>
      </c>
      <c r="DD13" s="121">
        <f>SUM(AZ13,+CB13)</f>
        <v>173135</v>
      </c>
      <c r="DE13" s="121">
        <f>SUM(BA13,+CC13)</f>
        <v>46239</v>
      </c>
      <c r="DF13" s="121">
        <f>SUM(BB13,+CD13)</f>
        <v>0</v>
      </c>
      <c r="DG13" s="122" t="s">
        <v>511</v>
      </c>
      <c r="DH13" s="121">
        <f>SUM(BD13,+CF13)</f>
        <v>0</v>
      </c>
      <c r="DI13" s="121">
        <f>SUM(BE13,+CG13)</f>
        <v>89506</v>
      </c>
      <c r="DJ13" s="121">
        <f>SUM(BF13,+CH13)</f>
        <v>486379</v>
      </c>
    </row>
    <row r="14" spans="1:114" s="136" customFormat="1" ht="13.5" customHeight="1" x14ac:dyDescent="0.15">
      <c r="A14" s="119" t="s">
        <v>45</v>
      </c>
      <c r="B14" s="120" t="s">
        <v>341</v>
      </c>
      <c r="C14" s="119" t="s">
        <v>342</v>
      </c>
      <c r="D14" s="121">
        <f>SUM(E14,+L14)</f>
        <v>369156</v>
      </c>
      <c r="E14" s="121">
        <f>SUM(F14:I14)+K14</f>
        <v>188939</v>
      </c>
      <c r="F14" s="121">
        <v>0</v>
      </c>
      <c r="G14" s="121">
        <v>0</v>
      </c>
      <c r="H14" s="121">
        <v>0</v>
      </c>
      <c r="I14" s="121">
        <v>188939</v>
      </c>
      <c r="J14" s="121">
        <v>1015709</v>
      </c>
      <c r="K14" s="121">
        <v>0</v>
      </c>
      <c r="L14" s="121">
        <v>180217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369156</v>
      </c>
      <c r="W14" s="121">
        <f>+SUM(E14,N14)</f>
        <v>188939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188939</v>
      </c>
      <c r="AB14" s="121">
        <f>+SUM(J14,S14)</f>
        <v>1015709</v>
      </c>
      <c r="AC14" s="121">
        <f>+SUM(K14,T14)</f>
        <v>0</v>
      </c>
      <c r="AD14" s="121">
        <f>+SUM(L14,U14)</f>
        <v>180217</v>
      </c>
      <c r="AE14" s="121">
        <f>SUM(AF14,+AK14)</f>
        <v>28820</v>
      </c>
      <c r="AF14" s="121">
        <f>SUM(AG14:AJ14)</f>
        <v>28820</v>
      </c>
      <c r="AG14" s="121">
        <v>0</v>
      </c>
      <c r="AH14" s="121">
        <v>0</v>
      </c>
      <c r="AI14" s="121">
        <v>28820</v>
      </c>
      <c r="AJ14" s="121">
        <v>0</v>
      </c>
      <c r="AK14" s="121">
        <v>0</v>
      </c>
      <c r="AL14" s="122" t="s">
        <v>511</v>
      </c>
      <c r="AM14" s="121">
        <f>SUM(AN14,AS14,AW14,AX14,BD14)</f>
        <v>1227715</v>
      </c>
      <c r="AN14" s="121">
        <f>SUM(AO14:AR14)</f>
        <v>54274</v>
      </c>
      <c r="AO14" s="121">
        <v>53954</v>
      </c>
      <c r="AP14" s="121">
        <v>0</v>
      </c>
      <c r="AQ14" s="121">
        <v>320</v>
      </c>
      <c r="AR14" s="121">
        <v>0</v>
      </c>
      <c r="AS14" s="121">
        <f>SUM(AT14:AV14)</f>
        <v>763659</v>
      </c>
      <c r="AT14" s="121">
        <v>0</v>
      </c>
      <c r="AU14" s="121">
        <v>757478</v>
      </c>
      <c r="AV14" s="121">
        <v>6181</v>
      </c>
      <c r="AW14" s="121">
        <v>0</v>
      </c>
      <c r="AX14" s="121">
        <f>SUM(AY14:BB14)</f>
        <v>409782</v>
      </c>
      <c r="AY14" s="121">
        <v>0</v>
      </c>
      <c r="AZ14" s="121">
        <v>362325</v>
      </c>
      <c r="BA14" s="121">
        <v>19140</v>
      </c>
      <c r="BB14" s="121">
        <v>28317</v>
      </c>
      <c r="BC14" s="122" t="s">
        <v>511</v>
      </c>
      <c r="BD14" s="121">
        <v>0</v>
      </c>
      <c r="BE14" s="121">
        <v>128330</v>
      </c>
      <c r="BF14" s="121">
        <f>SUM(AE14,+AM14,+BE14)</f>
        <v>1384865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511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511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28820</v>
      </c>
      <c r="CJ14" s="121">
        <f>SUM(AF14,+BH14)</f>
        <v>28820</v>
      </c>
      <c r="CK14" s="121">
        <f>SUM(AG14,+BI14)</f>
        <v>0</v>
      </c>
      <c r="CL14" s="121">
        <f>SUM(AH14,+BJ14)</f>
        <v>0</v>
      </c>
      <c r="CM14" s="121">
        <f>SUM(AI14,+BK14)</f>
        <v>28820</v>
      </c>
      <c r="CN14" s="121">
        <f>SUM(AJ14,+BL14)</f>
        <v>0</v>
      </c>
      <c r="CO14" s="121">
        <f>SUM(AK14,+BM14)</f>
        <v>0</v>
      </c>
      <c r="CP14" s="122" t="s">
        <v>511</v>
      </c>
      <c r="CQ14" s="121">
        <f>SUM(AM14,+BO14)</f>
        <v>1227715</v>
      </c>
      <c r="CR14" s="121">
        <f>SUM(AN14,+BP14)</f>
        <v>54274</v>
      </c>
      <c r="CS14" s="121">
        <f>SUM(AO14,+BQ14)</f>
        <v>53954</v>
      </c>
      <c r="CT14" s="121">
        <f>SUM(AP14,+BR14)</f>
        <v>0</v>
      </c>
      <c r="CU14" s="121">
        <f>SUM(AQ14,+BS14)</f>
        <v>320</v>
      </c>
      <c r="CV14" s="121">
        <f>SUM(AR14,+BT14)</f>
        <v>0</v>
      </c>
      <c r="CW14" s="121">
        <f>SUM(AS14,+BU14)</f>
        <v>763659</v>
      </c>
      <c r="CX14" s="121">
        <f>SUM(AT14,+BV14)</f>
        <v>0</v>
      </c>
      <c r="CY14" s="121">
        <f>SUM(AU14,+BW14)</f>
        <v>757478</v>
      </c>
      <c r="CZ14" s="121">
        <f>SUM(AV14,+BX14)</f>
        <v>6181</v>
      </c>
      <c r="DA14" s="121">
        <f>SUM(AW14,+BY14)</f>
        <v>0</v>
      </c>
      <c r="DB14" s="121">
        <f>SUM(AX14,+BZ14)</f>
        <v>409782</v>
      </c>
      <c r="DC14" s="121">
        <f>SUM(AY14,+CA14)</f>
        <v>0</v>
      </c>
      <c r="DD14" s="121">
        <f>SUM(AZ14,+CB14)</f>
        <v>362325</v>
      </c>
      <c r="DE14" s="121">
        <f>SUM(BA14,+CC14)</f>
        <v>19140</v>
      </c>
      <c r="DF14" s="121">
        <f>SUM(BB14,+CD14)</f>
        <v>28317</v>
      </c>
      <c r="DG14" s="122" t="s">
        <v>511</v>
      </c>
      <c r="DH14" s="121">
        <f>SUM(BD14,+CF14)</f>
        <v>0</v>
      </c>
      <c r="DI14" s="121">
        <f>SUM(BE14,+CG14)</f>
        <v>128330</v>
      </c>
      <c r="DJ14" s="121">
        <f>SUM(BF14,+CH14)</f>
        <v>1384865</v>
      </c>
    </row>
    <row r="15" spans="1:114" s="136" customFormat="1" ht="13.5" customHeight="1" x14ac:dyDescent="0.15">
      <c r="A15" s="119" t="s">
        <v>45</v>
      </c>
      <c r="B15" s="120" t="s">
        <v>355</v>
      </c>
      <c r="C15" s="119" t="s">
        <v>356</v>
      </c>
      <c r="D15" s="121">
        <f>SUM(E15,+L15)</f>
        <v>18884</v>
      </c>
      <c r="E15" s="121">
        <f>SUM(F15:I15)+K15</f>
        <v>18884</v>
      </c>
      <c r="F15" s="121">
        <v>0</v>
      </c>
      <c r="G15" s="121">
        <v>0</v>
      </c>
      <c r="H15" s="121">
        <v>0</v>
      </c>
      <c r="I15" s="121">
        <v>18884</v>
      </c>
      <c r="J15" s="121">
        <v>235202</v>
      </c>
      <c r="K15" s="121">
        <v>0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18884</v>
      </c>
      <c r="W15" s="121">
        <f>+SUM(E15,N15)</f>
        <v>18884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18884</v>
      </c>
      <c r="AB15" s="121">
        <f>+SUM(J15,S15)</f>
        <v>235202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511</v>
      </c>
      <c r="AM15" s="121">
        <f>SUM(AN15,AS15,AW15,AX15,BD15)</f>
        <v>229926</v>
      </c>
      <c r="AN15" s="121">
        <f>SUM(AO15:AR15)</f>
        <v>79209</v>
      </c>
      <c r="AO15" s="121">
        <v>16008</v>
      </c>
      <c r="AP15" s="121">
        <v>0</v>
      </c>
      <c r="AQ15" s="121">
        <v>63201</v>
      </c>
      <c r="AR15" s="121">
        <v>0</v>
      </c>
      <c r="AS15" s="121">
        <f>SUM(AT15:AV15)</f>
        <v>150717</v>
      </c>
      <c r="AT15" s="121">
        <v>0</v>
      </c>
      <c r="AU15" s="121">
        <v>137498</v>
      </c>
      <c r="AV15" s="121">
        <v>13219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511</v>
      </c>
      <c r="BD15" s="121">
        <v>0</v>
      </c>
      <c r="BE15" s="121">
        <v>24160</v>
      </c>
      <c r="BF15" s="121">
        <f>SUM(AE15,+AM15,+BE15)</f>
        <v>254086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511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511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511</v>
      </c>
      <c r="CQ15" s="121">
        <f>SUM(AM15,+BO15)</f>
        <v>229926</v>
      </c>
      <c r="CR15" s="121">
        <f>SUM(AN15,+BP15)</f>
        <v>79209</v>
      </c>
      <c r="CS15" s="121">
        <f>SUM(AO15,+BQ15)</f>
        <v>16008</v>
      </c>
      <c r="CT15" s="121">
        <f>SUM(AP15,+BR15)</f>
        <v>0</v>
      </c>
      <c r="CU15" s="121">
        <f>SUM(AQ15,+BS15)</f>
        <v>63201</v>
      </c>
      <c r="CV15" s="121">
        <f>SUM(AR15,+BT15)</f>
        <v>0</v>
      </c>
      <c r="CW15" s="121">
        <f>SUM(AS15,+BU15)</f>
        <v>150717</v>
      </c>
      <c r="CX15" s="121">
        <f>SUM(AT15,+BV15)</f>
        <v>0</v>
      </c>
      <c r="CY15" s="121">
        <f>SUM(AU15,+BW15)</f>
        <v>137498</v>
      </c>
      <c r="CZ15" s="121">
        <f>SUM(AV15,+BX15)</f>
        <v>13219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2" t="s">
        <v>511</v>
      </c>
      <c r="DH15" s="121">
        <f>SUM(BD15,+CF15)</f>
        <v>0</v>
      </c>
      <c r="DI15" s="121">
        <f>SUM(BE15,+CG15)</f>
        <v>24160</v>
      </c>
      <c r="DJ15" s="121">
        <f>SUM(BF15,+CH15)</f>
        <v>254086</v>
      </c>
    </row>
    <row r="16" spans="1:114" s="136" customFormat="1" ht="13.5" customHeight="1" x14ac:dyDescent="0.15">
      <c r="A16" s="119" t="s">
        <v>45</v>
      </c>
      <c r="B16" s="120" t="s">
        <v>404</v>
      </c>
      <c r="C16" s="119" t="s">
        <v>405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112051</v>
      </c>
      <c r="T16" s="121">
        <v>0</v>
      </c>
      <c r="U16" s="121">
        <v>0</v>
      </c>
      <c r="V16" s="121">
        <f>+SUM(D16,M16)</f>
        <v>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112051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511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511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511</v>
      </c>
      <c r="BO16" s="121">
        <f>SUM(BP16,BU16,BY16,BZ16,CF16)</f>
        <v>108073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3257</v>
      </c>
      <c r="BV16" s="121">
        <v>0</v>
      </c>
      <c r="BW16" s="121">
        <v>3257</v>
      </c>
      <c r="BX16" s="121">
        <v>0</v>
      </c>
      <c r="BY16" s="121">
        <v>0</v>
      </c>
      <c r="BZ16" s="121">
        <f>SUM(CA16:CD16)</f>
        <v>104816</v>
      </c>
      <c r="CA16" s="121">
        <v>0</v>
      </c>
      <c r="CB16" s="121">
        <v>101224</v>
      </c>
      <c r="CC16" s="121">
        <v>3592</v>
      </c>
      <c r="CD16" s="121">
        <v>0</v>
      </c>
      <c r="CE16" s="122" t="s">
        <v>511</v>
      </c>
      <c r="CF16" s="121">
        <v>0</v>
      </c>
      <c r="CG16" s="121">
        <v>3978</v>
      </c>
      <c r="CH16" s="121">
        <f>SUM(BG16,+BO16,+CG16)</f>
        <v>112051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511</v>
      </c>
      <c r="CQ16" s="121">
        <f>SUM(AM16,+BO16)</f>
        <v>108073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3257</v>
      </c>
      <c r="CX16" s="121">
        <f>SUM(AT16,+BV16)</f>
        <v>0</v>
      </c>
      <c r="CY16" s="121">
        <f>SUM(AU16,+BW16)</f>
        <v>3257</v>
      </c>
      <c r="CZ16" s="121">
        <f>SUM(AV16,+BX16)</f>
        <v>0</v>
      </c>
      <c r="DA16" s="121">
        <f>SUM(AW16,+BY16)</f>
        <v>0</v>
      </c>
      <c r="DB16" s="121">
        <f>SUM(AX16,+BZ16)</f>
        <v>104816</v>
      </c>
      <c r="DC16" s="121">
        <f>SUM(AY16,+CA16)</f>
        <v>0</v>
      </c>
      <c r="DD16" s="121">
        <f>SUM(AZ16,+CB16)</f>
        <v>101224</v>
      </c>
      <c r="DE16" s="121">
        <f>SUM(BA16,+CC16)</f>
        <v>3592</v>
      </c>
      <c r="DF16" s="121">
        <f>SUM(BB16,+CD16)</f>
        <v>0</v>
      </c>
      <c r="DG16" s="122" t="s">
        <v>511</v>
      </c>
      <c r="DH16" s="121">
        <f>SUM(BD16,+CF16)</f>
        <v>0</v>
      </c>
      <c r="DI16" s="121">
        <f>SUM(BE16,+CG16)</f>
        <v>3978</v>
      </c>
      <c r="DJ16" s="121">
        <f>SUM(BF16,+CH16)</f>
        <v>112051</v>
      </c>
    </row>
    <row r="17" spans="1:114" s="136" customFormat="1" ht="13.5" customHeight="1" x14ac:dyDescent="0.15">
      <c r="A17" s="119" t="s">
        <v>45</v>
      </c>
      <c r="B17" s="120" t="s">
        <v>379</v>
      </c>
      <c r="C17" s="119" t="s">
        <v>380</v>
      </c>
      <c r="D17" s="121">
        <f>SUM(E17,+L17)</f>
        <v>144353</v>
      </c>
      <c r="E17" s="121">
        <f>SUM(F17:I17)+K17</f>
        <v>99095</v>
      </c>
      <c r="F17" s="121">
        <v>0</v>
      </c>
      <c r="G17" s="121">
        <v>0</v>
      </c>
      <c r="H17" s="121">
        <v>0</v>
      </c>
      <c r="I17" s="121">
        <v>99095</v>
      </c>
      <c r="J17" s="121">
        <v>301002</v>
      </c>
      <c r="K17" s="121">
        <v>0</v>
      </c>
      <c r="L17" s="121">
        <v>45258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144353</v>
      </c>
      <c r="W17" s="121">
        <f>+SUM(E17,N17)</f>
        <v>99095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99095</v>
      </c>
      <c r="AB17" s="121">
        <f>+SUM(J17,S17)</f>
        <v>301002</v>
      </c>
      <c r="AC17" s="121">
        <f>+SUM(K17,T17)</f>
        <v>0</v>
      </c>
      <c r="AD17" s="121">
        <f>+SUM(L17,U17)</f>
        <v>45258</v>
      </c>
      <c r="AE17" s="121">
        <f>SUM(AF17,+AK17)</f>
        <v>40339</v>
      </c>
      <c r="AF17" s="121">
        <f>SUM(AG17:AJ17)</f>
        <v>40339</v>
      </c>
      <c r="AG17" s="121">
        <v>0</v>
      </c>
      <c r="AH17" s="121">
        <v>40339</v>
      </c>
      <c r="AI17" s="121">
        <v>0</v>
      </c>
      <c r="AJ17" s="121">
        <v>0</v>
      </c>
      <c r="AK17" s="121">
        <v>0</v>
      </c>
      <c r="AL17" s="122" t="s">
        <v>511</v>
      </c>
      <c r="AM17" s="121">
        <f>SUM(AN17,AS17,AW17,AX17,BD17)</f>
        <v>363841</v>
      </c>
      <c r="AN17" s="121">
        <f>SUM(AO17:AR17)</f>
        <v>119292</v>
      </c>
      <c r="AO17" s="121">
        <v>57260</v>
      </c>
      <c r="AP17" s="121">
        <v>0</v>
      </c>
      <c r="AQ17" s="121">
        <v>62032</v>
      </c>
      <c r="AR17" s="121">
        <v>0</v>
      </c>
      <c r="AS17" s="121">
        <f>SUM(AT17:AV17)</f>
        <v>135748</v>
      </c>
      <c r="AT17" s="121">
        <v>0</v>
      </c>
      <c r="AU17" s="121">
        <v>131094</v>
      </c>
      <c r="AV17" s="121">
        <v>4654</v>
      </c>
      <c r="AW17" s="121">
        <v>4508</v>
      </c>
      <c r="AX17" s="121">
        <f>SUM(AY17:BB17)</f>
        <v>104293</v>
      </c>
      <c r="AY17" s="121">
        <v>0</v>
      </c>
      <c r="AZ17" s="121">
        <v>101603</v>
      </c>
      <c r="BA17" s="121">
        <v>2690</v>
      </c>
      <c r="BB17" s="121">
        <v>0</v>
      </c>
      <c r="BC17" s="122" t="s">
        <v>511</v>
      </c>
      <c r="BD17" s="121">
        <v>0</v>
      </c>
      <c r="BE17" s="121">
        <v>41175</v>
      </c>
      <c r="BF17" s="121">
        <f>SUM(AE17,+AM17,+BE17)</f>
        <v>445355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511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511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40339</v>
      </c>
      <c r="CJ17" s="121">
        <f>SUM(AF17,+BH17)</f>
        <v>40339</v>
      </c>
      <c r="CK17" s="121">
        <f>SUM(AG17,+BI17)</f>
        <v>0</v>
      </c>
      <c r="CL17" s="121">
        <f>SUM(AH17,+BJ17)</f>
        <v>40339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511</v>
      </c>
      <c r="CQ17" s="121">
        <f>SUM(AM17,+BO17)</f>
        <v>363841</v>
      </c>
      <c r="CR17" s="121">
        <f>SUM(AN17,+BP17)</f>
        <v>119292</v>
      </c>
      <c r="CS17" s="121">
        <f>SUM(AO17,+BQ17)</f>
        <v>57260</v>
      </c>
      <c r="CT17" s="121">
        <f>SUM(AP17,+BR17)</f>
        <v>0</v>
      </c>
      <c r="CU17" s="121">
        <f>SUM(AQ17,+BS17)</f>
        <v>62032</v>
      </c>
      <c r="CV17" s="121">
        <f>SUM(AR17,+BT17)</f>
        <v>0</v>
      </c>
      <c r="CW17" s="121">
        <f>SUM(AS17,+BU17)</f>
        <v>135748</v>
      </c>
      <c r="CX17" s="121">
        <f>SUM(AT17,+BV17)</f>
        <v>0</v>
      </c>
      <c r="CY17" s="121">
        <f>SUM(AU17,+BW17)</f>
        <v>131094</v>
      </c>
      <c r="CZ17" s="121">
        <f>SUM(AV17,+BX17)</f>
        <v>4654</v>
      </c>
      <c r="DA17" s="121">
        <f>SUM(AW17,+BY17)</f>
        <v>4508</v>
      </c>
      <c r="DB17" s="121">
        <f>SUM(AX17,+BZ17)</f>
        <v>104293</v>
      </c>
      <c r="DC17" s="121">
        <f>SUM(AY17,+CA17)</f>
        <v>0</v>
      </c>
      <c r="DD17" s="121">
        <f>SUM(AZ17,+CB17)</f>
        <v>101603</v>
      </c>
      <c r="DE17" s="121">
        <f>SUM(BA17,+CC17)</f>
        <v>2690</v>
      </c>
      <c r="DF17" s="121">
        <f>SUM(BB17,+CD17)</f>
        <v>0</v>
      </c>
      <c r="DG17" s="122" t="s">
        <v>511</v>
      </c>
      <c r="DH17" s="121">
        <f>SUM(BD17,+CF17)</f>
        <v>0</v>
      </c>
      <c r="DI17" s="121">
        <f>SUM(BE17,+CG17)</f>
        <v>41175</v>
      </c>
      <c r="DJ17" s="121">
        <f>SUM(BF17,+CH17)</f>
        <v>445355</v>
      </c>
    </row>
    <row r="18" spans="1:114" s="136" customFormat="1" ht="13.5" customHeight="1" x14ac:dyDescent="0.15">
      <c r="A18" s="119" t="s">
        <v>45</v>
      </c>
      <c r="B18" s="120" t="s">
        <v>375</v>
      </c>
      <c r="C18" s="119" t="s">
        <v>376</v>
      </c>
      <c r="D18" s="121">
        <f>SUM(E18,+L18)</f>
        <v>191382</v>
      </c>
      <c r="E18" s="121">
        <f>SUM(F18:I18)+K18</f>
        <v>191382</v>
      </c>
      <c r="F18" s="121">
        <v>0</v>
      </c>
      <c r="G18" s="121">
        <v>0</v>
      </c>
      <c r="H18" s="121">
        <v>0</v>
      </c>
      <c r="I18" s="121">
        <v>166044</v>
      </c>
      <c r="J18" s="121">
        <v>719544</v>
      </c>
      <c r="K18" s="121">
        <v>25338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191382</v>
      </c>
      <c r="W18" s="121">
        <f>+SUM(E18,N18)</f>
        <v>191382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166044</v>
      </c>
      <c r="AB18" s="121">
        <f>+SUM(J18,S18)</f>
        <v>719544</v>
      </c>
      <c r="AC18" s="121">
        <f>+SUM(K18,T18)</f>
        <v>25338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511</v>
      </c>
      <c r="AM18" s="121">
        <f>SUM(AN18,AS18,AW18,AX18,BD18)</f>
        <v>778992</v>
      </c>
      <c r="AN18" s="121">
        <f>SUM(AO18:AR18)</f>
        <v>15932</v>
      </c>
      <c r="AO18" s="121">
        <v>15932</v>
      </c>
      <c r="AP18" s="121">
        <v>0</v>
      </c>
      <c r="AQ18" s="121">
        <v>0</v>
      </c>
      <c r="AR18" s="121">
        <v>0</v>
      </c>
      <c r="AS18" s="121">
        <f>SUM(AT18:AV18)</f>
        <v>21050</v>
      </c>
      <c r="AT18" s="121">
        <v>0</v>
      </c>
      <c r="AU18" s="121">
        <v>21050</v>
      </c>
      <c r="AV18" s="121">
        <v>0</v>
      </c>
      <c r="AW18" s="121">
        <v>66000</v>
      </c>
      <c r="AX18" s="121">
        <f>SUM(AY18:BB18)</f>
        <v>676010</v>
      </c>
      <c r="AY18" s="121">
        <v>47727</v>
      </c>
      <c r="AZ18" s="121">
        <v>81629</v>
      </c>
      <c r="BA18" s="121">
        <v>543915</v>
      </c>
      <c r="BB18" s="121">
        <v>2739</v>
      </c>
      <c r="BC18" s="122" t="s">
        <v>511</v>
      </c>
      <c r="BD18" s="121">
        <v>0</v>
      </c>
      <c r="BE18" s="121">
        <v>131934</v>
      </c>
      <c r="BF18" s="121">
        <f>SUM(AE18,+AM18,+BE18)</f>
        <v>910926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511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511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511</v>
      </c>
      <c r="CQ18" s="121">
        <f>SUM(AM18,+BO18)</f>
        <v>778992</v>
      </c>
      <c r="CR18" s="121">
        <f>SUM(AN18,+BP18)</f>
        <v>15932</v>
      </c>
      <c r="CS18" s="121">
        <f>SUM(AO18,+BQ18)</f>
        <v>15932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21050</v>
      </c>
      <c r="CX18" s="121">
        <f>SUM(AT18,+BV18)</f>
        <v>0</v>
      </c>
      <c r="CY18" s="121">
        <f>SUM(AU18,+BW18)</f>
        <v>21050</v>
      </c>
      <c r="CZ18" s="121">
        <f>SUM(AV18,+BX18)</f>
        <v>0</v>
      </c>
      <c r="DA18" s="121">
        <f>SUM(AW18,+BY18)</f>
        <v>66000</v>
      </c>
      <c r="DB18" s="121">
        <f>SUM(AX18,+BZ18)</f>
        <v>676010</v>
      </c>
      <c r="DC18" s="121">
        <f>SUM(AY18,+CA18)</f>
        <v>47727</v>
      </c>
      <c r="DD18" s="121">
        <f>SUM(AZ18,+CB18)</f>
        <v>81629</v>
      </c>
      <c r="DE18" s="121">
        <f>SUM(BA18,+CC18)</f>
        <v>543915</v>
      </c>
      <c r="DF18" s="121">
        <f>SUM(BB18,+CD18)</f>
        <v>2739</v>
      </c>
      <c r="DG18" s="122" t="s">
        <v>511</v>
      </c>
      <c r="DH18" s="121">
        <f>SUM(BD18,+CF18)</f>
        <v>0</v>
      </c>
      <c r="DI18" s="121">
        <f>SUM(BE18,+CG18)</f>
        <v>131934</v>
      </c>
      <c r="DJ18" s="121">
        <f>SUM(BF18,+CH18)</f>
        <v>910926</v>
      </c>
    </row>
    <row r="19" spans="1:114" s="136" customFormat="1" ht="13.5" customHeight="1" x14ac:dyDescent="0.15">
      <c r="A19" s="119" t="s">
        <v>45</v>
      </c>
      <c r="B19" s="120" t="s">
        <v>398</v>
      </c>
      <c r="C19" s="119" t="s">
        <v>399</v>
      </c>
      <c r="D19" s="121">
        <f>SUM(E19,+L19)</f>
        <v>68360</v>
      </c>
      <c r="E19" s="121">
        <f>SUM(F19:I19)+K19</f>
        <v>38234</v>
      </c>
      <c r="F19" s="121">
        <v>0</v>
      </c>
      <c r="G19" s="121">
        <v>0</v>
      </c>
      <c r="H19" s="121">
        <v>0</v>
      </c>
      <c r="I19" s="121">
        <v>23124</v>
      </c>
      <c r="J19" s="121">
        <v>123928</v>
      </c>
      <c r="K19" s="121">
        <v>15110</v>
      </c>
      <c r="L19" s="121">
        <v>30126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68360</v>
      </c>
      <c r="W19" s="121">
        <f>+SUM(E19,N19)</f>
        <v>38234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23124</v>
      </c>
      <c r="AB19" s="121">
        <f>+SUM(J19,S19)</f>
        <v>123928</v>
      </c>
      <c r="AC19" s="121">
        <f>+SUM(K19,T19)</f>
        <v>15110</v>
      </c>
      <c r="AD19" s="121">
        <f>+SUM(L19,U19)</f>
        <v>30126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511</v>
      </c>
      <c r="AM19" s="121">
        <f>SUM(AN19,AS19,AW19,AX19,BD19)</f>
        <v>158410</v>
      </c>
      <c r="AN19" s="121">
        <f>SUM(AO19:AR19)</f>
        <v>6919</v>
      </c>
      <c r="AO19" s="121">
        <v>6919</v>
      </c>
      <c r="AP19" s="121">
        <v>0</v>
      </c>
      <c r="AQ19" s="121">
        <v>0</v>
      </c>
      <c r="AR19" s="121">
        <v>0</v>
      </c>
      <c r="AS19" s="121">
        <f>SUM(AT19:AV19)</f>
        <v>26165</v>
      </c>
      <c r="AT19" s="121">
        <v>0</v>
      </c>
      <c r="AU19" s="121">
        <v>22223</v>
      </c>
      <c r="AV19" s="121">
        <v>3942</v>
      </c>
      <c r="AW19" s="121">
        <v>0</v>
      </c>
      <c r="AX19" s="121">
        <f>SUM(AY19:BB19)</f>
        <v>125326</v>
      </c>
      <c r="AY19" s="121">
        <v>0</v>
      </c>
      <c r="AZ19" s="121">
        <v>21245</v>
      </c>
      <c r="BA19" s="121">
        <v>57256</v>
      </c>
      <c r="BB19" s="121">
        <v>46825</v>
      </c>
      <c r="BC19" s="122" t="s">
        <v>511</v>
      </c>
      <c r="BD19" s="121">
        <v>0</v>
      </c>
      <c r="BE19" s="121">
        <v>33878</v>
      </c>
      <c r="BF19" s="121">
        <f>SUM(AE19,+AM19,+BE19)</f>
        <v>192288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511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511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511</v>
      </c>
      <c r="CQ19" s="121">
        <f>SUM(AM19,+BO19)</f>
        <v>158410</v>
      </c>
      <c r="CR19" s="121">
        <f>SUM(AN19,+BP19)</f>
        <v>6919</v>
      </c>
      <c r="CS19" s="121">
        <f>SUM(AO19,+BQ19)</f>
        <v>6919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26165</v>
      </c>
      <c r="CX19" s="121">
        <f>SUM(AT19,+BV19)</f>
        <v>0</v>
      </c>
      <c r="CY19" s="121">
        <f>SUM(AU19,+BW19)</f>
        <v>22223</v>
      </c>
      <c r="CZ19" s="121">
        <f>SUM(AV19,+BX19)</f>
        <v>3942</v>
      </c>
      <c r="DA19" s="121">
        <f>SUM(AW19,+BY19)</f>
        <v>0</v>
      </c>
      <c r="DB19" s="121">
        <f>SUM(AX19,+BZ19)</f>
        <v>125326</v>
      </c>
      <c r="DC19" s="121">
        <f>SUM(AY19,+CA19)</f>
        <v>0</v>
      </c>
      <c r="DD19" s="121">
        <f>SUM(AZ19,+CB19)</f>
        <v>21245</v>
      </c>
      <c r="DE19" s="121">
        <f>SUM(BA19,+CC19)</f>
        <v>57256</v>
      </c>
      <c r="DF19" s="121">
        <f>SUM(BB19,+CD19)</f>
        <v>46825</v>
      </c>
      <c r="DG19" s="122" t="s">
        <v>511</v>
      </c>
      <c r="DH19" s="121">
        <f>SUM(BD19,+CF19)</f>
        <v>0</v>
      </c>
      <c r="DI19" s="121">
        <f>SUM(BE19,+CG19)</f>
        <v>33878</v>
      </c>
      <c r="DJ19" s="121">
        <f>SUM(BF19,+CH19)</f>
        <v>192288</v>
      </c>
    </row>
    <row r="20" spans="1:114" s="136" customFormat="1" ht="13.5" customHeight="1" x14ac:dyDescent="0.15">
      <c r="A20" s="119" t="s">
        <v>45</v>
      </c>
      <c r="B20" s="120" t="s">
        <v>343</v>
      </c>
      <c r="C20" s="119" t="s">
        <v>344</v>
      </c>
      <c r="D20" s="121">
        <f>SUM(E20,+L20)</f>
        <v>140051</v>
      </c>
      <c r="E20" s="121">
        <f>SUM(F20:I20)+K20</f>
        <v>48949</v>
      </c>
      <c r="F20" s="121">
        <v>0</v>
      </c>
      <c r="G20" s="121">
        <v>0</v>
      </c>
      <c r="H20" s="121">
        <v>0</v>
      </c>
      <c r="I20" s="121">
        <v>48949</v>
      </c>
      <c r="J20" s="121">
        <v>1201681</v>
      </c>
      <c r="K20" s="121">
        <v>0</v>
      </c>
      <c r="L20" s="121">
        <v>91102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140051</v>
      </c>
      <c r="W20" s="121">
        <f>+SUM(E20,N20)</f>
        <v>48949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48949</v>
      </c>
      <c r="AB20" s="121">
        <f>+SUM(J20,S20)</f>
        <v>1201681</v>
      </c>
      <c r="AC20" s="121">
        <f>+SUM(K20,T20)</f>
        <v>0</v>
      </c>
      <c r="AD20" s="121">
        <f>+SUM(L20,U20)</f>
        <v>91102</v>
      </c>
      <c r="AE20" s="121">
        <f>SUM(AF20,+AK20)</f>
        <v>601718</v>
      </c>
      <c r="AF20" s="121">
        <f>SUM(AG20:AJ20)</f>
        <v>601718</v>
      </c>
      <c r="AG20" s="121">
        <v>0</v>
      </c>
      <c r="AH20" s="121">
        <v>601718</v>
      </c>
      <c r="AI20" s="121">
        <v>0</v>
      </c>
      <c r="AJ20" s="121">
        <v>0</v>
      </c>
      <c r="AK20" s="121">
        <v>0</v>
      </c>
      <c r="AL20" s="122" t="s">
        <v>511</v>
      </c>
      <c r="AM20" s="121">
        <f>SUM(AN20,AS20,AW20,AX20,BD20)</f>
        <v>679333</v>
      </c>
      <c r="AN20" s="121">
        <f>SUM(AO20:AR20)</f>
        <v>45937</v>
      </c>
      <c r="AO20" s="121">
        <v>45937</v>
      </c>
      <c r="AP20" s="121">
        <v>0</v>
      </c>
      <c r="AQ20" s="121">
        <v>0</v>
      </c>
      <c r="AR20" s="121">
        <v>0</v>
      </c>
      <c r="AS20" s="121">
        <f>SUM(AT20:AV20)</f>
        <v>42807</v>
      </c>
      <c r="AT20" s="121">
        <v>0</v>
      </c>
      <c r="AU20" s="121">
        <v>42807</v>
      </c>
      <c r="AV20" s="121">
        <v>0</v>
      </c>
      <c r="AW20" s="121">
        <v>0</v>
      </c>
      <c r="AX20" s="121">
        <f>SUM(AY20:BB20)</f>
        <v>590589</v>
      </c>
      <c r="AY20" s="121">
        <v>0</v>
      </c>
      <c r="AZ20" s="121">
        <v>536572</v>
      </c>
      <c r="BA20" s="121">
        <v>54017</v>
      </c>
      <c r="BB20" s="121">
        <v>0</v>
      </c>
      <c r="BC20" s="122" t="s">
        <v>511</v>
      </c>
      <c r="BD20" s="121">
        <v>0</v>
      </c>
      <c r="BE20" s="121">
        <v>60681</v>
      </c>
      <c r="BF20" s="121">
        <f>SUM(AE20,+AM20,+BE20)</f>
        <v>1341732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511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511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601718</v>
      </c>
      <c r="CJ20" s="121">
        <f>SUM(AF20,+BH20)</f>
        <v>601718</v>
      </c>
      <c r="CK20" s="121">
        <f>SUM(AG20,+BI20)</f>
        <v>0</v>
      </c>
      <c r="CL20" s="121">
        <f>SUM(AH20,+BJ20)</f>
        <v>601718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511</v>
      </c>
      <c r="CQ20" s="121">
        <f>SUM(AM20,+BO20)</f>
        <v>679333</v>
      </c>
      <c r="CR20" s="121">
        <f>SUM(AN20,+BP20)</f>
        <v>45937</v>
      </c>
      <c r="CS20" s="121">
        <f>SUM(AO20,+BQ20)</f>
        <v>45937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42807</v>
      </c>
      <c r="CX20" s="121">
        <f>SUM(AT20,+BV20)</f>
        <v>0</v>
      </c>
      <c r="CY20" s="121">
        <f>SUM(AU20,+BW20)</f>
        <v>42807</v>
      </c>
      <c r="CZ20" s="121">
        <f>SUM(AV20,+BX20)</f>
        <v>0</v>
      </c>
      <c r="DA20" s="121">
        <f>SUM(AW20,+BY20)</f>
        <v>0</v>
      </c>
      <c r="DB20" s="121">
        <f>SUM(AX20,+BZ20)</f>
        <v>590589</v>
      </c>
      <c r="DC20" s="121">
        <f>SUM(AY20,+CA20)</f>
        <v>0</v>
      </c>
      <c r="DD20" s="121">
        <f>SUM(AZ20,+CB20)</f>
        <v>536572</v>
      </c>
      <c r="DE20" s="121">
        <f>SUM(BA20,+CC20)</f>
        <v>54017</v>
      </c>
      <c r="DF20" s="121">
        <f>SUM(BB20,+CD20)</f>
        <v>0</v>
      </c>
      <c r="DG20" s="122" t="s">
        <v>511</v>
      </c>
      <c r="DH20" s="121">
        <f>SUM(BD20,+CF20)</f>
        <v>0</v>
      </c>
      <c r="DI20" s="121">
        <f>SUM(BE20,+CG20)</f>
        <v>60681</v>
      </c>
      <c r="DJ20" s="121">
        <f>SUM(BF20,+CH20)</f>
        <v>1341732</v>
      </c>
    </row>
    <row r="21" spans="1:114" s="136" customFormat="1" ht="13.5" customHeight="1" x14ac:dyDescent="0.15">
      <c r="A21" s="119" t="s">
        <v>45</v>
      </c>
      <c r="B21" s="120" t="s">
        <v>363</v>
      </c>
      <c r="C21" s="119" t="s">
        <v>364</v>
      </c>
      <c r="D21" s="121">
        <f>SUM(E21,+L21)</f>
        <v>1657916</v>
      </c>
      <c r="E21" s="121">
        <f>SUM(F21:I21)+K21</f>
        <v>1629340</v>
      </c>
      <c r="F21" s="121">
        <v>1590833</v>
      </c>
      <c r="G21" s="121">
        <v>0</v>
      </c>
      <c r="H21" s="121">
        <v>0</v>
      </c>
      <c r="I21" s="121">
        <v>32934</v>
      </c>
      <c r="J21" s="121">
        <v>5473483</v>
      </c>
      <c r="K21" s="121">
        <v>5573</v>
      </c>
      <c r="L21" s="121">
        <v>28576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1657916</v>
      </c>
      <c r="W21" s="121">
        <f>+SUM(E21,N21)</f>
        <v>1629340</v>
      </c>
      <c r="X21" s="121">
        <f>+SUM(F21,O21)</f>
        <v>1590833</v>
      </c>
      <c r="Y21" s="121">
        <f>+SUM(G21,P21)</f>
        <v>0</v>
      </c>
      <c r="Z21" s="121">
        <f>+SUM(H21,Q21)</f>
        <v>0</v>
      </c>
      <c r="AA21" s="121">
        <f>+SUM(I21,R21)</f>
        <v>32934</v>
      </c>
      <c r="AB21" s="121">
        <f>+SUM(J21,S21)</f>
        <v>5473483</v>
      </c>
      <c r="AC21" s="121">
        <f>+SUM(K21,T21)</f>
        <v>5573</v>
      </c>
      <c r="AD21" s="121">
        <f>+SUM(L21,U21)</f>
        <v>28576</v>
      </c>
      <c r="AE21" s="121">
        <f>SUM(AF21,+AK21)</f>
        <v>6978535</v>
      </c>
      <c r="AF21" s="121">
        <f>SUM(AG21:AJ21)</f>
        <v>6978535</v>
      </c>
      <c r="AG21" s="121">
        <v>0</v>
      </c>
      <c r="AH21" s="121">
        <v>6978535</v>
      </c>
      <c r="AI21" s="121">
        <v>0</v>
      </c>
      <c r="AJ21" s="121">
        <v>0</v>
      </c>
      <c r="AK21" s="121">
        <v>0</v>
      </c>
      <c r="AL21" s="122" t="s">
        <v>511</v>
      </c>
      <c r="AM21" s="121">
        <f>SUM(AN21,AS21,AW21,AX21,BD21)</f>
        <v>65474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47598</v>
      </c>
      <c r="AT21" s="121">
        <v>0</v>
      </c>
      <c r="AU21" s="121">
        <v>47598</v>
      </c>
      <c r="AV21" s="121">
        <v>0</v>
      </c>
      <c r="AW21" s="121">
        <v>0</v>
      </c>
      <c r="AX21" s="121">
        <f>SUM(AY21:BB21)</f>
        <v>17876</v>
      </c>
      <c r="AY21" s="121">
        <v>2179</v>
      </c>
      <c r="AZ21" s="121">
        <v>4441</v>
      </c>
      <c r="BA21" s="121">
        <v>11256</v>
      </c>
      <c r="BB21" s="121">
        <v>0</v>
      </c>
      <c r="BC21" s="122" t="s">
        <v>511</v>
      </c>
      <c r="BD21" s="121">
        <v>0</v>
      </c>
      <c r="BE21" s="121">
        <v>87390</v>
      </c>
      <c r="BF21" s="121">
        <f>SUM(AE21,+AM21,+BE21)</f>
        <v>7131399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511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511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6978535</v>
      </c>
      <c r="CJ21" s="121">
        <f>SUM(AF21,+BH21)</f>
        <v>6978535</v>
      </c>
      <c r="CK21" s="121">
        <f>SUM(AG21,+BI21)</f>
        <v>0</v>
      </c>
      <c r="CL21" s="121">
        <f>SUM(AH21,+BJ21)</f>
        <v>6978535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511</v>
      </c>
      <c r="CQ21" s="121">
        <f>SUM(AM21,+BO21)</f>
        <v>65474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47598</v>
      </c>
      <c r="CX21" s="121">
        <f>SUM(AT21,+BV21)</f>
        <v>0</v>
      </c>
      <c r="CY21" s="121">
        <f>SUM(AU21,+BW21)</f>
        <v>47598</v>
      </c>
      <c r="CZ21" s="121">
        <f>SUM(AV21,+BX21)</f>
        <v>0</v>
      </c>
      <c r="DA21" s="121">
        <f>SUM(AW21,+BY21)</f>
        <v>0</v>
      </c>
      <c r="DB21" s="121">
        <f>SUM(AX21,+BZ21)</f>
        <v>17876</v>
      </c>
      <c r="DC21" s="121">
        <f>SUM(AY21,+CA21)</f>
        <v>2179</v>
      </c>
      <c r="DD21" s="121">
        <f>SUM(AZ21,+CB21)</f>
        <v>4441</v>
      </c>
      <c r="DE21" s="121">
        <f>SUM(BA21,+CC21)</f>
        <v>11256</v>
      </c>
      <c r="DF21" s="121">
        <f>SUM(BB21,+CD21)</f>
        <v>0</v>
      </c>
      <c r="DG21" s="122" t="s">
        <v>511</v>
      </c>
      <c r="DH21" s="121">
        <f>SUM(BD21,+CF21)</f>
        <v>0</v>
      </c>
      <c r="DI21" s="121">
        <f>SUM(BE21,+CG21)</f>
        <v>87390</v>
      </c>
      <c r="DJ21" s="121">
        <f>SUM(BF21,+CH21)</f>
        <v>7131399</v>
      </c>
    </row>
    <row r="22" spans="1:114" s="136" customFormat="1" ht="13.5" customHeight="1" x14ac:dyDescent="0.15">
      <c r="A22" s="119" t="s">
        <v>45</v>
      </c>
      <c r="B22" s="120" t="s">
        <v>434</v>
      </c>
      <c r="C22" s="119" t="s">
        <v>448</v>
      </c>
      <c r="D22" s="121">
        <f>SUM(E22,+L22)</f>
        <v>792494</v>
      </c>
      <c r="E22" s="121">
        <f>SUM(F22:I22)+K22</f>
        <v>632699</v>
      </c>
      <c r="F22" s="121">
        <v>31000</v>
      </c>
      <c r="G22" s="121">
        <v>0</v>
      </c>
      <c r="H22" s="121">
        <v>40700</v>
      </c>
      <c r="I22" s="121">
        <v>13697</v>
      </c>
      <c r="J22" s="121">
        <v>1006620</v>
      </c>
      <c r="K22" s="121">
        <v>547302</v>
      </c>
      <c r="L22" s="121">
        <v>159795</v>
      </c>
      <c r="M22" s="121">
        <f>SUM(N22,+U22)</f>
        <v>15686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102381</v>
      </c>
      <c r="T22" s="121">
        <v>0</v>
      </c>
      <c r="U22" s="121">
        <v>15686</v>
      </c>
      <c r="V22" s="121">
        <f>+SUM(D22,M22)</f>
        <v>808180</v>
      </c>
      <c r="W22" s="121">
        <f>+SUM(E22,N22)</f>
        <v>632699</v>
      </c>
      <c r="X22" s="121">
        <f>+SUM(F22,O22)</f>
        <v>31000</v>
      </c>
      <c r="Y22" s="121">
        <f>+SUM(G22,P22)</f>
        <v>0</v>
      </c>
      <c r="Z22" s="121">
        <f>+SUM(H22,Q22)</f>
        <v>40700</v>
      </c>
      <c r="AA22" s="121">
        <f>+SUM(I22,R22)</f>
        <v>13697</v>
      </c>
      <c r="AB22" s="121">
        <f>+SUM(J22,S22)</f>
        <v>1109001</v>
      </c>
      <c r="AC22" s="121">
        <f>+SUM(K22,T22)</f>
        <v>547302</v>
      </c>
      <c r="AD22" s="121">
        <f>+SUM(L22,U22)</f>
        <v>175481</v>
      </c>
      <c r="AE22" s="121">
        <f>SUM(AF22,+AK22)</f>
        <v>76833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76833</v>
      </c>
      <c r="AL22" s="122" t="s">
        <v>511</v>
      </c>
      <c r="AM22" s="121">
        <f>SUM(AN22,AS22,AW22,AX22,BD22)</f>
        <v>1722281</v>
      </c>
      <c r="AN22" s="121">
        <f>SUM(AO22:AR22)</f>
        <v>87974</v>
      </c>
      <c r="AO22" s="121">
        <v>87974</v>
      </c>
      <c r="AP22" s="121">
        <v>0</v>
      </c>
      <c r="AQ22" s="121">
        <v>0</v>
      </c>
      <c r="AR22" s="121">
        <v>0</v>
      </c>
      <c r="AS22" s="121">
        <f>SUM(AT22:AV22)</f>
        <v>645226</v>
      </c>
      <c r="AT22" s="121">
        <v>0</v>
      </c>
      <c r="AU22" s="121">
        <v>620724</v>
      </c>
      <c r="AV22" s="121">
        <v>24502</v>
      </c>
      <c r="AW22" s="121">
        <v>0</v>
      </c>
      <c r="AX22" s="121">
        <f>SUM(AY22:BB22)</f>
        <v>989081</v>
      </c>
      <c r="AY22" s="121">
        <v>52290</v>
      </c>
      <c r="AZ22" s="121">
        <v>622563</v>
      </c>
      <c r="BA22" s="121">
        <v>314228</v>
      </c>
      <c r="BB22" s="121">
        <v>0</v>
      </c>
      <c r="BC22" s="122" t="s">
        <v>511</v>
      </c>
      <c r="BD22" s="121">
        <v>0</v>
      </c>
      <c r="BE22" s="121">
        <v>0</v>
      </c>
      <c r="BF22" s="121">
        <f>SUM(AE22,+AM22,+BE22)</f>
        <v>1799114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511</v>
      </c>
      <c r="BO22" s="121">
        <f>SUM(BP22,BU22,BY22,BZ22,CF22)</f>
        <v>104117</v>
      </c>
      <c r="BP22" s="121">
        <f>SUM(BQ22:BT22)</f>
        <v>7748</v>
      </c>
      <c r="BQ22" s="121">
        <v>7748</v>
      </c>
      <c r="BR22" s="121">
        <v>0</v>
      </c>
      <c r="BS22" s="121">
        <v>0</v>
      </c>
      <c r="BT22" s="121">
        <v>0</v>
      </c>
      <c r="BU22" s="121">
        <f>SUM(BV22:BX22)</f>
        <v>45373</v>
      </c>
      <c r="BV22" s="121">
        <v>0</v>
      </c>
      <c r="BW22" s="121">
        <v>45373</v>
      </c>
      <c r="BX22" s="121">
        <v>0</v>
      </c>
      <c r="BY22" s="121">
        <v>0</v>
      </c>
      <c r="BZ22" s="121">
        <f>SUM(CA22:CD22)</f>
        <v>50996</v>
      </c>
      <c r="CA22" s="121">
        <v>0</v>
      </c>
      <c r="CB22" s="121">
        <v>50996</v>
      </c>
      <c r="CC22" s="121">
        <v>0</v>
      </c>
      <c r="CD22" s="121">
        <v>0</v>
      </c>
      <c r="CE22" s="122" t="s">
        <v>511</v>
      </c>
      <c r="CF22" s="121">
        <v>0</v>
      </c>
      <c r="CG22" s="121">
        <v>13950</v>
      </c>
      <c r="CH22" s="121">
        <f>SUM(BG22,+BO22,+CG22)</f>
        <v>118067</v>
      </c>
      <c r="CI22" s="121">
        <f>SUM(AE22,+BG22)</f>
        <v>76833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76833</v>
      </c>
      <c r="CP22" s="122" t="s">
        <v>511</v>
      </c>
      <c r="CQ22" s="121">
        <f>SUM(AM22,+BO22)</f>
        <v>1826398</v>
      </c>
      <c r="CR22" s="121">
        <f>SUM(AN22,+BP22)</f>
        <v>95722</v>
      </c>
      <c r="CS22" s="121">
        <f>SUM(AO22,+BQ22)</f>
        <v>95722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690599</v>
      </c>
      <c r="CX22" s="121">
        <f>SUM(AT22,+BV22)</f>
        <v>0</v>
      </c>
      <c r="CY22" s="121">
        <f>SUM(AU22,+BW22)</f>
        <v>666097</v>
      </c>
      <c r="CZ22" s="121">
        <f>SUM(AV22,+BX22)</f>
        <v>24502</v>
      </c>
      <c r="DA22" s="121">
        <f>SUM(AW22,+BY22)</f>
        <v>0</v>
      </c>
      <c r="DB22" s="121">
        <f>SUM(AX22,+BZ22)</f>
        <v>1040077</v>
      </c>
      <c r="DC22" s="121">
        <f>SUM(AY22,+CA22)</f>
        <v>52290</v>
      </c>
      <c r="DD22" s="121">
        <f>SUM(AZ22,+CB22)</f>
        <v>673559</v>
      </c>
      <c r="DE22" s="121">
        <f>SUM(BA22,+CC22)</f>
        <v>314228</v>
      </c>
      <c r="DF22" s="121">
        <f>SUM(BB22,+CD22)</f>
        <v>0</v>
      </c>
      <c r="DG22" s="122" t="s">
        <v>511</v>
      </c>
      <c r="DH22" s="121">
        <f>SUM(BD22,+CF22)</f>
        <v>0</v>
      </c>
      <c r="DI22" s="121">
        <f>SUM(BE22,+CG22)</f>
        <v>13950</v>
      </c>
      <c r="DJ22" s="121">
        <f>SUM(BF22,+CH22)</f>
        <v>1917181</v>
      </c>
    </row>
    <row r="23" spans="1:114" s="136" customFormat="1" ht="13.5" customHeight="1" x14ac:dyDescent="0.15">
      <c r="A23" s="119" t="s">
        <v>45</v>
      </c>
      <c r="B23" s="120" t="s">
        <v>383</v>
      </c>
      <c r="C23" s="119" t="s">
        <v>506</v>
      </c>
      <c r="D23" s="121">
        <f>SUM(E23,+L23)</f>
        <v>721496</v>
      </c>
      <c r="E23" s="121">
        <f>SUM(F23:I23)+K23</f>
        <v>624697</v>
      </c>
      <c r="F23" s="121">
        <v>0</v>
      </c>
      <c r="G23" s="121">
        <v>0</v>
      </c>
      <c r="H23" s="121">
        <v>40200</v>
      </c>
      <c r="I23" s="121">
        <v>584404</v>
      </c>
      <c r="J23" s="121">
        <v>1476816</v>
      </c>
      <c r="K23" s="121">
        <v>93</v>
      </c>
      <c r="L23" s="121">
        <v>96799</v>
      </c>
      <c r="M23" s="121">
        <f>SUM(N23,+U23)</f>
        <v>180979</v>
      </c>
      <c r="N23" s="121">
        <f>SUM(O23:R23,T23)</f>
        <v>175457</v>
      </c>
      <c r="O23" s="121">
        <v>0</v>
      </c>
      <c r="P23" s="121">
        <v>0</v>
      </c>
      <c r="Q23" s="121">
        <v>22200</v>
      </c>
      <c r="R23" s="121">
        <v>153257</v>
      </c>
      <c r="S23" s="121">
        <v>223726</v>
      </c>
      <c r="T23" s="121">
        <v>0</v>
      </c>
      <c r="U23" s="121">
        <v>5522</v>
      </c>
      <c r="V23" s="121">
        <f>+SUM(D23,M23)</f>
        <v>902475</v>
      </c>
      <c r="W23" s="121">
        <f>+SUM(E23,N23)</f>
        <v>800154</v>
      </c>
      <c r="X23" s="121">
        <f>+SUM(F23,O23)</f>
        <v>0</v>
      </c>
      <c r="Y23" s="121">
        <f>+SUM(G23,P23)</f>
        <v>0</v>
      </c>
      <c r="Z23" s="121">
        <f>+SUM(H23,Q23)</f>
        <v>62400</v>
      </c>
      <c r="AA23" s="121">
        <f>+SUM(I23,R23)</f>
        <v>737661</v>
      </c>
      <c r="AB23" s="121">
        <f>+SUM(J23,S23)</f>
        <v>1700542</v>
      </c>
      <c r="AC23" s="121">
        <f>+SUM(K23,T23)</f>
        <v>93</v>
      </c>
      <c r="AD23" s="121">
        <f>+SUM(L23,U23)</f>
        <v>102321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511</v>
      </c>
      <c r="AM23" s="121">
        <f>SUM(AN23,AS23,AW23,AX23,BD23)</f>
        <v>2198312</v>
      </c>
      <c r="AN23" s="121">
        <f>SUM(AO23:AR23)</f>
        <v>121968</v>
      </c>
      <c r="AO23" s="121">
        <v>100472</v>
      </c>
      <c r="AP23" s="121">
        <v>0</v>
      </c>
      <c r="AQ23" s="121">
        <v>21496</v>
      </c>
      <c r="AR23" s="121">
        <v>0</v>
      </c>
      <c r="AS23" s="121">
        <f>SUM(AT23:AV23)</f>
        <v>343593</v>
      </c>
      <c r="AT23" s="121">
        <v>0</v>
      </c>
      <c r="AU23" s="121">
        <v>337672</v>
      </c>
      <c r="AV23" s="121">
        <v>5921</v>
      </c>
      <c r="AW23" s="121">
        <v>0</v>
      </c>
      <c r="AX23" s="121">
        <f>SUM(AY23:BB23)</f>
        <v>1732751</v>
      </c>
      <c r="AY23" s="121">
        <v>663805</v>
      </c>
      <c r="AZ23" s="121">
        <v>1022908</v>
      </c>
      <c r="BA23" s="121">
        <v>42553</v>
      </c>
      <c r="BB23" s="121">
        <v>3485</v>
      </c>
      <c r="BC23" s="122" t="s">
        <v>511</v>
      </c>
      <c r="BD23" s="121">
        <v>0</v>
      </c>
      <c r="BE23" s="121">
        <v>0</v>
      </c>
      <c r="BF23" s="121">
        <f>SUM(AE23,+AM23,+BE23)</f>
        <v>2198312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511</v>
      </c>
      <c r="BO23" s="121">
        <f>SUM(BP23,BU23,BY23,BZ23,CF23)</f>
        <v>404705</v>
      </c>
      <c r="BP23" s="121">
        <f>SUM(BQ23:BT23)</f>
        <v>98264</v>
      </c>
      <c r="BQ23" s="121">
        <v>45353</v>
      </c>
      <c r="BR23" s="121">
        <v>0</v>
      </c>
      <c r="BS23" s="121">
        <v>52911</v>
      </c>
      <c r="BT23" s="121">
        <v>0</v>
      </c>
      <c r="BU23" s="121">
        <f>SUM(BV23:BX23)</f>
        <v>161653</v>
      </c>
      <c r="BV23" s="121">
        <v>0</v>
      </c>
      <c r="BW23" s="121">
        <v>161653</v>
      </c>
      <c r="BX23" s="121">
        <v>0</v>
      </c>
      <c r="BY23" s="121">
        <v>0</v>
      </c>
      <c r="BZ23" s="121">
        <f>SUM(CA23:CD23)</f>
        <v>144788</v>
      </c>
      <c r="CA23" s="121">
        <v>144788</v>
      </c>
      <c r="CB23" s="121">
        <v>0</v>
      </c>
      <c r="CC23" s="121">
        <v>0</v>
      </c>
      <c r="CD23" s="121">
        <v>0</v>
      </c>
      <c r="CE23" s="122" t="s">
        <v>511</v>
      </c>
      <c r="CF23" s="121">
        <v>0</v>
      </c>
      <c r="CG23" s="121">
        <v>0</v>
      </c>
      <c r="CH23" s="121">
        <f>SUM(BG23,+BO23,+CG23)</f>
        <v>404705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511</v>
      </c>
      <c r="CQ23" s="121">
        <f>SUM(AM23,+BO23)</f>
        <v>2603017</v>
      </c>
      <c r="CR23" s="121">
        <f>SUM(AN23,+BP23)</f>
        <v>220232</v>
      </c>
      <c r="CS23" s="121">
        <f>SUM(AO23,+BQ23)</f>
        <v>145825</v>
      </c>
      <c r="CT23" s="121">
        <f>SUM(AP23,+BR23)</f>
        <v>0</v>
      </c>
      <c r="CU23" s="121">
        <f>SUM(AQ23,+BS23)</f>
        <v>74407</v>
      </c>
      <c r="CV23" s="121">
        <f>SUM(AR23,+BT23)</f>
        <v>0</v>
      </c>
      <c r="CW23" s="121">
        <f>SUM(AS23,+BU23)</f>
        <v>505246</v>
      </c>
      <c r="CX23" s="121">
        <f>SUM(AT23,+BV23)</f>
        <v>0</v>
      </c>
      <c r="CY23" s="121">
        <f>SUM(AU23,+BW23)</f>
        <v>499325</v>
      </c>
      <c r="CZ23" s="121">
        <f>SUM(AV23,+BX23)</f>
        <v>5921</v>
      </c>
      <c r="DA23" s="121">
        <f>SUM(AW23,+BY23)</f>
        <v>0</v>
      </c>
      <c r="DB23" s="121">
        <f>SUM(AX23,+BZ23)</f>
        <v>1877539</v>
      </c>
      <c r="DC23" s="121">
        <f>SUM(AY23,+CA23)</f>
        <v>808593</v>
      </c>
      <c r="DD23" s="121">
        <f>SUM(AZ23,+CB23)</f>
        <v>1022908</v>
      </c>
      <c r="DE23" s="121">
        <f>SUM(BA23,+CC23)</f>
        <v>42553</v>
      </c>
      <c r="DF23" s="121">
        <f>SUM(BB23,+CD23)</f>
        <v>3485</v>
      </c>
      <c r="DG23" s="122" t="s">
        <v>511</v>
      </c>
      <c r="DH23" s="121">
        <f>SUM(BD23,+CF23)</f>
        <v>0</v>
      </c>
      <c r="DI23" s="121">
        <f>SUM(BE23,+CG23)</f>
        <v>0</v>
      </c>
      <c r="DJ23" s="121">
        <f>SUM(BF23,+CH23)</f>
        <v>2603017</v>
      </c>
    </row>
    <row r="24" spans="1:114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SUM(E24,+L24)</f>
        <v>440082</v>
      </c>
      <c r="E24" s="121">
        <f>SUM(F24:I24)+K24</f>
        <v>104623</v>
      </c>
      <c r="F24" s="121">
        <v>4916</v>
      </c>
      <c r="G24" s="121">
        <v>0</v>
      </c>
      <c r="H24" s="121">
        <v>0</v>
      </c>
      <c r="I24" s="121">
        <v>99707</v>
      </c>
      <c r="J24" s="121">
        <v>968014</v>
      </c>
      <c r="K24" s="121">
        <v>0</v>
      </c>
      <c r="L24" s="121">
        <v>335459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440082</v>
      </c>
      <c r="W24" s="121">
        <f>+SUM(E24,N24)</f>
        <v>104623</v>
      </c>
      <c r="X24" s="121">
        <f>+SUM(F24,O24)</f>
        <v>4916</v>
      </c>
      <c r="Y24" s="121">
        <f>+SUM(G24,P24)</f>
        <v>0</v>
      </c>
      <c r="Z24" s="121">
        <f>+SUM(H24,Q24)</f>
        <v>0</v>
      </c>
      <c r="AA24" s="121">
        <f>+SUM(I24,R24)</f>
        <v>99707</v>
      </c>
      <c r="AB24" s="121">
        <f>+SUM(J24,S24)</f>
        <v>968014</v>
      </c>
      <c r="AC24" s="121">
        <f>+SUM(K24,T24)</f>
        <v>0</v>
      </c>
      <c r="AD24" s="121">
        <f>+SUM(L24,U24)</f>
        <v>335459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511</v>
      </c>
      <c r="AM24" s="121">
        <f>SUM(AN24,AS24,AW24,AX24,BD24)</f>
        <v>1333932</v>
      </c>
      <c r="AN24" s="121">
        <f>SUM(AO24:AR24)</f>
        <v>57574</v>
      </c>
      <c r="AO24" s="121">
        <v>57574</v>
      </c>
      <c r="AP24" s="121">
        <v>0</v>
      </c>
      <c r="AQ24" s="121">
        <v>0</v>
      </c>
      <c r="AR24" s="121">
        <v>0</v>
      </c>
      <c r="AS24" s="121">
        <f>SUM(AT24:AV24)</f>
        <v>18106</v>
      </c>
      <c r="AT24" s="121">
        <v>0</v>
      </c>
      <c r="AU24" s="121">
        <v>18106</v>
      </c>
      <c r="AV24" s="121">
        <v>0</v>
      </c>
      <c r="AW24" s="121">
        <v>0</v>
      </c>
      <c r="AX24" s="121">
        <f>SUM(AY24:BB24)</f>
        <v>1258252</v>
      </c>
      <c r="AY24" s="121">
        <v>0</v>
      </c>
      <c r="AZ24" s="121">
        <v>1258252</v>
      </c>
      <c r="BA24" s="121">
        <v>0</v>
      </c>
      <c r="BB24" s="121">
        <v>0</v>
      </c>
      <c r="BC24" s="122" t="s">
        <v>511</v>
      </c>
      <c r="BD24" s="121">
        <v>0</v>
      </c>
      <c r="BE24" s="121">
        <v>74164</v>
      </c>
      <c r="BF24" s="121">
        <f>SUM(AE24,+AM24,+BE24)</f>
        <v>1408096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511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511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511</v>
      </c>
      <c r="CQ24" s="121">
        <f>SUM(AM24,+BO24)</f>
        <v>1333932</v>
      </c>
      <c r="CR24" s="121">
        <f>SUM(AN24,+BP24)</f>
        <v>57574</v>
      </c>
      <c r="CS24" s="121">
        <f>SUM(AO24,+BQ24)</f>
        <v>57574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18106</v>
      </c>
      <c r="CX24" s="121">
        <f>SUM(AT24,+BV24)</f>
        <v>0</v>
      </c>
      <c r="CY24" s="121">
        <f>SUM(AU24,+BW24)</f>
        <v>18106</v>
      </c>
      <c r="CZ24" s="121">
        <f>SUM(AV24,+BX24)</f>
        <v>0</v>
      </c>
      <c r="DA24" s="121">
        <f>SUM(AW24,+BY24)</f>
        <v>0</v>
      </c>
      <c r="DB24" s="121">
        <f>SUM(AX24,+BZ24)</f>
        <v>1258252</v>
      </c>
      <c r="DC24" s="121">
        <f>SUM(AY24,+CA24)</f>
        <v>0</v>
      </c>
      <c r="DD24" s="121">
        <f>SUM(AZ24,+CB24)</f>
        <v>1258252</v>
      </c>
      <c r="DE24" s="121">
        <f>SUM(BA24,+CC24)</f>
        <v>0</v>
      </c>
      <c r="DF24" s="121">
        <f>SUM(BB24,+CD24)</f>
        <v>0</v>
      </c>
      <c r="DG24" s="122" t="s">
        <v>511</v>
      </c>
      <c r="DH24" s="121">
        <f>SUM(BD24,+CF24)</f>
        <v>0</v>
      </c>
      <c r="DI24" s="121">
        <f>SUM(BE24,+CG24)</f>
        <v>74164</v>
      </c>
      <c r="DJ24" s="121">
        <f>SUM(BF24,+CH24)</f>
        <v>1408096</v>
      </c>
    </row>
    <row r="25" spans="1:114" s="136" customFormat="1" ht="13.5" customHeight="1" x14ac:dyDescent="0.15">
      <c r="A25" s="119" t="s">
        <v>45</v>
      </c>
      <c r="B25" s="120" t="s">
        <v>394</v>
      </c>
      <c r="C25" s="119" t="s">
        <v>395</v>
      </c>
      <c r="D25" s="121">
        <f>SUM(E25,+L25)</f>
        <v>193554</v>
      </c>
      <c r="E25" s="121">
        <f>SUM(F25:I25)+K25</f>
        <v>145213</v>
      </c>
      <c r="F25" s="121">
        <v>0</v>
      </c>
      <c r="G25" s="121">
        <v>0</v>
      </c>
      <c r="H25" s="121">
        <v>0</v>
      </c>
      <c r="I25" s="121">
        <v>14116</v>
      </c>
      <c r="J25" s="121">
        <v>367004</v>
      </c>
      <c r="K25" s="121">
        <v>131097</v>
      </c>
      <c r="L25" s="121">
        <v>48341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26417</v>
      </c>
      <c r="T25" s="121">
        <v>0</v>
      </c>
      <c r="U25" s="121">
        <v>0</v>
      </c>
      <c r="V25" s="121">
        <f>+SUM(D25,M25)</f>
        <v>193554</v>
      </c>
      <c r="W25" s="121">
        <f>+SUM(E25,N25)</f>
        <v>145213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14116</v>
      </c>
      <c r="AB25" s="121">
        <f>+SUM(J25,S25)</f>
        <v>393421</v>
      </c>
      <c r="AC25" s="121">
        <f>+SUM(K25,T25)</f>
        <v>131097</v>
      </c>
      <c r="AD25" s="121">
        <f>+SUM(L25,U25)</f>
        <v>48341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511</v>
      </c>
      <c r="AM25" s="121">
        <f>SUM(AN25,AS25,AW25,AX25,BD25)</f>
        <v>381606</v>
      </c>
      <c r="AN25" s="121">
        <f>SUM(AO25:AR25)</f>
        <v>30433</v>
      </c>
      <c r="AO25" s="121">
        <v>30433</v>
      </c>
      <c r="AP25" s="121">
        <v>0</v>
      </c>
      <c r="AQ25" s="121">
        <v>0</v>
      </c>
      <c r="AR25" s="121">
        <v>0</v>
      </c>
      <c r="AS25" s="121">
        <f>SUM(AT25:AV25)</f>
        <v>65184</v>
      </c>
      <c r="AT25" s="121">
        <v>0</v>
      </c>
      <c r="AU25" s="121">
        <v>55631</v>
      </c>
      <c r="AV25" s="121">
        <v>9553</v>
      </c>
      <c r="AW25" s="121">
        <v>0</v>
      </c>
      <c r="AX25" s="121">
        <f>SUM(AY25:BB25)</f>
        <v>285989</v>
      </c>
      <c r="AY25" s="121">
        <v>0</v>
      </c>
      <c r="AZ25" s="121">
        <v>280339</v>
      </c>
      <c r="BA25" s="121">
        <v>5650</v>
      </c>
      <c r="BB25" s="121">
        <v>0</v>
      </c>
      <c r="BC25" s="122" t="s">
        <v>511</v>
      </c>
      <c r="BD25" s="121">
        <v>0</v>
      </c>
      <c r="BE25" s="121">
        <v>178952</v>
      </c>
      <c r="BF25" s="121">
        <f>SUM(AE25,+AM25,+BE25)</f>
        <v>560558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511</v>
      </c>
      <c r="BO25" s="121">
        <f>SUM(BP25,BU25,BY25,BZ25,CF25)</f>
        <v>26417</v>
      </c>
      <c r="BP25" s="121">
        <f>SUM(BQ25:BT25)</f>
        <v>2445</v>
      </c>
      <c r="BQ25" s="121">
        <v>2445</v>
      </c>
      <c r="BR25" s="121">
        <v>0</v>
      </c>
      <c r="BS25" s="121">
        <v>0</v>
      </c>
      <c r="BT25" s="121">
        <v>0</v>
      </c>
      <c r="BU25" s="121">
        <f>SUM(BV25:BX25)</f>
        <v>8528</v>
      </c>
      <c r="BV25" s="121">
        <v>0</v>
      </c>
      <c r="BW25" s="121">
        <v>8528</v>
      </c>
      <c r="BX25" s="121">
        <v>0</v>
      </c>
      <c r="BY25" s="121">
        <v>0</v>
      </c>
      <c r="BZ25" s="121">
        <f>SUM(CA25:CD25)</f>
        <v>15444</v>
      </c>
      <c r="CA25" s="121">
        <v>0</v>
      </c>
      <c r="CB25" s="121">
        <v>15444</v>
      </c>
      <c r="CC25" s="121">
        <v>0</v>
      </c>
      <c r="CD25" s="121">
        <v>0</v>
      </c>
      <c r="CE25" s="122" t="s">
        <v>511</v>
      </c>
      <c r="CF25" s="121">
        <v>0</v>
      </c>
      <c r="CG25" s="121">
        <v>0</v>
      </c>
      <c r="CH25" s="121">
        <f>SUM(BG25,+BO25,+CG25)</f>
        <v>26417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511</v>
      </c>
      <c r="CQ25" s="121">
        <f>SUM(AM25,+BO25)</f>
        <v>408023</v>
      </c>
      <c r="CR25" s="121">
        <f>SUM(AN25,+BP25)</f>
        <v>32878</v>
      </c>
      <c r="CS25" s="121">
        <f>SUM(AO25,+BQ25)</f>
        <v>32878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73712</v>
      </c>
      <c r="CX25" s="121">
        <f>SUM(AT25,+BV25)</f>
        <v>0</v>
      </c>
      <c r="CY25" s="121">
        <f>SUM(AU25,+BW25)</f>
        <v>64159</v>
      </c>
      <c r="CZ25" s="121">
        <f>SUM(AV25,+BX25)</f>
        <v>9553</v>
      </c>
      <c r="DA25" s="121">
        <f>SUM(AW25,+BY25)</f>
        <v>0</v>
      </c>
      <c r="DB25" s="121">
        <f>SUM(AX25,+BZ25)</f>
        <v>301433</v>
      </c>
      <c r="DC25" s="121">
        <f>SUM(AY25,+CA25)</f>
        <v>0</v>
      </c>
      <c r="DD25" s="121">
        <f>SUM(AZ25,+CB25)</f>
        <v>295783</v>
      </c>
      <c r="DE25" s="121">
        <f>SUM(BA25,+CC25)</f>
        <v>5650</v>
      </c>
      <c r="DF25" s="121">
        <f>SUM(BB25,+CD25)</f>
        <v>0</v>
      </c>
      <c r="DG25" s="122" t="s">
        <v>511</v>
      </c>
      <c r="DH25" s="121">
        <f>SUM(BD25,+CF25)</f>
        <v>0</v>
      </c>
      <c r="DI25" s="121">
        <f>SUM(BE25,+CG25)</f>
        <v>178952</v>
      </c>
      <c r="DJ25" s="121">
        <f>SUM(BF25,+CH25)</f>
        <v>586975</v>
      </c>
    </row>
    <row r="26" spans="1:114" s="136" customFormat="1" ht="13.5" customHeight="1" x14ac:dyDescent="0.15">
      <c r="A26" s="119" t="s">
        <v>45</v>
      </c>
      <c r="B26" s="120" t="s">
        <v>353</v>
      </c>
      <c r="C26" s="119" t="s">
        <v>354</v>
      </c>
      <c r="D26" s="121">
        <f>SUM(E26,+L26)</f>
        <v>0</v>
      </c>
      <c r="E26" s="121">
        <f>SUM(F26:I26)+K26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601944</v>
      </c>
      <c r="K26" s="121">
        <v>0</v>
      </c>
      <c r="L26" s="121">
        <v>0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0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601944</v>
      </c>
      <c r="AC26" s="121">
        <f>+SUM(K26,T26)</f>
        <v>0</v>
      </c>
      <c r="AD26" s="121">
        <f>+SUM(L26,U26)</f>
        <v>0</v>
      </c>
      <c r="AE26" s="121">
        <f>SUM(AF26,+AK26)</f>
        <v>149</v>
      </c>
      <c r="AF26" s="121">
        <f>SUM(AG26:AJ26)</f>
        <v>149</v>
      </c>
      <c r="AG26" s="121">
        <v>0</v>
      </c>
      <c r="AH26" s="121">
        <v>149</v>
      </c>
      <c r="AI26" s="121">
        <v>0</v>
      </c>
      <c r="AJ26" s="121">
        <v>0</v>
      </c>
      <c r="AK26" s="121">
        <v>0</v>
      </c>
      <c r="AL26" s="122" t="s">
        <v>511</v>
      </c>
      <c r="AM26" s="121">
        <f>SUM(AN26,AS26,AW26,AX26,BD26)</f>
        <v>506220</v>
      </c>
      <c r="AN26" s="121">
        <f>SUM(AO26:AR26)</f>
        <v>179442</v>
      </c>
      <c r="AO26" s="121">
        <v>41015</v>
      </c>
      <c r="AP26" s="121">
        <v>0</v>
      </c>
      <c r="AQ26" s="121">
        <v>128173</v>
      </c>
      <c r="AR26" s="121">
        <v>10254</v>
      </c>
      <c r="AS26" s="121">
        <f>SUM(AT26:AV26)</f>
        <v>284800</v>
      </c>
      <c r="AT26" s="121">
        <v>0</v>
      </c>
      <c r="AU26" s="121">
        <v>283903</v>
      </c>
      <c r="AV26" s="121">
        <v>897</v>
      </c>
      <c r="AW26" s="121">
        <v>0</v>
      </c>
      <c r="AX26" s="121">
        <f>SUM(AY26:BB26)</f>
        <v>41978</v>
      </c>
      <c r="AY26" s="121">
        <v>0</v>
      </c>
      <c r="AZ26" s="121">
        <v>32779</v>
      </c>
      <c r="BA26" s="121">
        <v>9199</v>
      </c>
      <c r="BB26" s="121">
        <v>0</v>
      </c>
      <c r="BC26" s="122" t="s">
        <v>511</v>
      </c>
      <c r="BD26" s="121">
        <v>0</v>
      </c>
      <c r="BE26" s="121">
        <v>95575</v>
      </c>
      <c r="BF26" s="121">
        <f>SUM(AE26,+AM26,+BE26)</f>
        <v>601944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511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511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149</v>
      </c>
      <c r="CJ26" s="121">
        <f>SUM(AF26,+BH26)</f>
        <v>149</v>
      </c>
      <c r="CK26" s="121">
        <f>SUM(AG26,+BI26)</f>
        <v>0</v>
      </c>
      <c r="CL26" s="121">
        <f>SUM(AH26,+BJ26)</f>
        <v>149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2" t="s">
        <v>511</v>
      </c>
      <c r="CQ26" s="121">
        <f>SUM(AM26,+BO26)</f>
        <v>506220</v>
      </c>
      <c r="CR26" s="121">
        <f>SUM(AN26,+BP26)</f>
        <v>179442</v>
      </c>
      <c r="CS26" s="121">
        <f>SUM(AO26,+BQ26)</f>
        <v>41015</v>
      </c>
      <c r="CT26" s="121">
        <f>SUM(AP26,+BR26)</f>
        <v>0</v>
      </c>
      <c r="CU26" s="121">
        <f>SUM(AQ26,+BS26)</f>
        <v>128173</v>
      </c>
      <c r="CV26" s="121">
        <f>SUM(AR26,+BT26)</f>
        <v>10254</v>
      </c>
      <c r="CW26" s="121">
        <f>SUM(AS26,+BU26)</f>
        <v>284800</v>
      </c>
      <c r="CX26" s="121">
        <f>SUM(AT26,+BV26)</f>
        <v>0</v>
      </c>
      <c r="CY26" s="121">
        <f>SUM(AU26,+BW26)</f>
        <v>283903</v>
      </c>
      <c r="CZ26" s="121">
        <f>SUM(AV26,+BX26)</f>
        <v>897</v>
      </c>
      <c r="DA26" s="121">
        <f>SUM(AW26,+BY26)</f>
        <v>0</v>
      </c>
      <c r="DB26" s="121">
        <f>SUM(AX26,+BZ26)</f>
        <v>41978</v>
      </c>
      <c r="DC26" s="121">
        <f>SUM(AY26,+CA26)</f>
        <v>0</v>
      </c>
      <c r="DD26" s="121">
        <f>SUM(AZ26,+CB26)</f>
        <v>32779</v>
      </c>
      <c r="DE26" s="121">
        <f>SUM(BA26,+CC26)</f>
        <v>9199</v>
      </c>
      <c r="DF26" s="121">
        <f>SUM(BB26,+CD26)</f>
        <v>0</v>
      </c>
      <c r="DG26" s="122" t="s">
        <v>511</v>
      </c>
      <c r="DH26" s="121">
        <f>SUM(BD26,+CF26)</f>
        <v>0</v>
      </c>
      <c r="DI26" s="121">
        <f>SUM(BE26,+CG26)</f>
        <v>95575</v>
      </c>
      <c r="DJ26" s="121">
        <f>SUM(BF26,+CH26)</f>
        <v>601944</v>
      </c>
    </row>
    <row r="27" spans="1:114" s="136" customFormat="1" ht="13.5" customHeight="1" x14ac:dyDescent="0.15">
      <c r="A27" s="119" t="s">
        <v>45</v>
      </c>
      <c r="B27" s="120" t="s">
        <v>333</v>
      </c>
      <c r="C27" s="119" t="s">
        <v>334</v>
      </c>
      <c r="D27" s="121">
        <f>SUM(E27,+L27)</f>
        <v>4267</v>
      </c>
      <c r="E27" s="121">
        <f>SUM(F27:I27)+K27</f>
        <v>4181</v>
      </c>
      <c r="F27" s="121">
        <v>0</v>
      </c>
      <c r="G27" s="121">
        <v>0</v>
      </c>
      <c r="H27" s="121">
        <v>0</v>
      </c>
      <c r="I27" s="121">
        <v>0</v>
      </c>
      <c r="J27" s="121">
        <v>987662</v>
      </c>
      <c r="K27" s="121">
        <v>4181</v>
      </c>
      <c r="L27" s="121">
        <v>86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4267</v>
      </c>
      <c r="W27" s="121">
        <f>+SUM(E27,N27)</f>
        <v>4181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987662</v>
      </c>
      <c r="AC27" s="121">
        <f>+SUM(K27,T27)</f>
        <v>4181</v>
      </c>
      <c r="AD27" s="121">
        <f>+SUM(L27,U27)</f>
        <v>86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2" t="s">
        <v>511</v>
      </c>
      <c r="AM27" s="121">
        <f>SUM(AN27,AS27,AW27,AX27,BD27)</f>
        <v>991159</v>
      </c>
      <c r="AN27" s="121">
        <f>SUM(AO27:AR27)</f>
        <v>63172</v>
      </c>
      <c r="AO27" s="121">
        <v>60392</v>
      </c>
      <c r="AP27" s="121">
        <v>0</v>
      </c>
      <c r="AQ27" s="121">
        <v>2780</v>
      </c>
      <c r="AR27" s="121">
        <v>0</v>
      </c>
      <c r="AS27" s="121">
        <f>SUM(AT27:AV27)</f>
        <v>348867</v>
      </c>
      <c r="AT27" s="121">
        <v>0</v>
      </c>
      <c r="AU27" s="121">
        <v>344109</v>
      </c>
      <c r="AV27" s="121">
        <v>4758</v>
      </c>
      <c r="AW27" s="121">
        <v>0</v>
      </c>
      <c r="AX27" s="121">
        <f>SUM(AY27:BB27)</f>
        <v>579120</v>
      </c>
      <c r="AY27" s="121">
        <v>0</v>
      </c>
      <c r="AZ27" s="121">
        <v>579120</v>
      </c>
      <c r="BA27" s="121">
        <v>0</v>
      </c>
      <c r="BB27" s="121">
        <v>0</v>
      </c>
      <c r="BC27" s="122" t="s">
        <v>511</v>
      </c>
      <c r="BD27" s="121">
        <v>0</v>
      </c>
      <c r="BE27" s="121">
        <v>770</v>
      </c>
      <c r="BF27" s="121">
        <f>SUM(AE27,+AM27,+BE27)</f>
        <v>991929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511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511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2" t="s">
        <v>511</v>
      </c>
      <c r="CQ27" s="121">
        <f>SUM(AM27,+BO27)</f>
        <v>991159</v>
      </c>
      <c r="CR27" s="121">
        <f>SUM(AN27,+BP27)</f>
        <v>63172</v>
      </c>
      <c r="CS27" s="121">
        <f>SUM(AO27,+BQ27)</f>
        <v>60392</v>
      </c>
      <c r="CT27" s="121">
        <f>SUM(AP27,+BR27)</f>
        <v>0</v>
      </c>
      <c r="CU27" s="121">
        <f>SUM(AQ27,+BS27)</f>
        <v>2780</v>
      </c>
      <c r="CV27" s="121">
        <f>SUM(AR27,+BT27)</f>
        <v>0</v>
      </c>
      <c r="CW27" s="121">
        <f>SUM(AS27,+BU27)</f>
        <v>348867</v>
      </c>
      <c r="CX27" s="121">
        <f>SUM(AT27,+BV27)</f>
        <v>0</v>
      </c>
      <c r="CY27" s="121">
        <f>SUM(AU27,+BW27)</f>
        <v>344109</v>
      </c>
      <c r="CZ27" s="121">
        <f>SUM(AV27,+BX27)</f>
        <v>4758</v>
      </c>
      <c r="DA27" s="121">
        <f>SUM(AW27,+BY27)</f>
        <v>0</v>
      </c>
      <c r="DB27" s="121">
        <f>SUM(AX27,+BZ27)</f>
        <v>579120</v>
      </c>
      <c r="DC27" s="121">
        <f>SUM(AY27,+CA27)</f>
        <v>0</v>
      </c>
      <c r="DD27" s="121">
        <f>SUM(AZ27,+CB27)</f>
        <v>579120</v>
      </c>
      <c r="DE27" s="121">
        <f>SUM(BA27,+CC27)</f>
        <v>0</v>
      </c>
      <c r="DF27" s="121">
        <f>SUM(BB27,+CD27)</f>
        <v>0</v>
      </c>
      <c r="DG27" s="122" t="s">
        <v>511</v>
      </c>
      <c r="DH27" s="121">
        <f>SUM(BD27,+CF27)</f>
        <v>0</v>
      </c>
      <c r="DI27" s="121">
        <f>SUM(BE27,+CG27)</f>
        <v>770</v>
      </c>
      <c r="DJ27" s="121">
        <f>SUM(BF27,+CH27)</f>
        <v>991929</v>
      </c>
    </row>
    <row r="28" spans="1:114" s="136" customFormat="1" ht="13.5" customHeight="1" x14ac:dyDescent="0.15">
      <c r="A28" s="119" t="s">
        <v>45</v>
      </c>
      <c r="B28" s="120" t="s">
        <v>367</v>
      </c>
      <c r="C28" s="119" t="s">
        <v>368</v>
      </c>
      <c r="D28" s="121">
        <f>SUM(E28,+L28)</f>
        <v>0</v>
      </c>
      <c r="E28" s="121">
        <f>SUM(F28:I28)+K28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185157</v>
      </c>
      <c r="N28" s="121">
        <f>SUM(O28:R28,T28)</f>
        <v>131206</v>
      </c>
      <c r="O28" s="121">
        <v>0</v>
      </c>
      <c r="P28" s="121">
        <v>0</v>
      </c>
      <c r="Q28" s="121">
        <v>700</v>
      </c>
      <c r="R28" s="121">
        <v>0</v>
      </c>
      <c r="S28" s="121">
        <v>223107</v>
      </c>
      <c r="T28" s="121">
        <v>130506</v>
      </c>
      <c r="U28" s="121">
        <v>53951</v>
      </c>
      <c r="V28" s="121">
        <f>+SUM(D28,M28)</f>
        <v>185157</v>
      </c>
      <c r="W28" s="121">
        <f>+SUM(E28,N28)</f>
        <v>131206</v>
      </c>
      <c r="X28" s="121">
        <f>+SUM(F28,O28)</f>
        <v>0</v>
      </c>
      <c r="Y28" s="121">
        <f>+SUM(G28,P28)</f>
        <v>0</v>
      </c>
      <c r="Z28" s="121">
        <f>+SUM(H28,Q28)</f>
        <v>700</v>
      </c>
      <c r="AA28" s="121">
        <f>+SUM(I28,R28)</f>
        <v>0</v>
      </c>
      <c r="AB28" s="121">
        <f>+SUM(J28,S28)</f>
        <v>223107</v>
      </c>
      <c r="AC28" s="121">
        <f>+SUM(K28,T28)</f>
        <v>130506</v>
      </c>
      <c r="AD28" s="121">
        <f>+SUM(L28,U28)</f>
        <v>53951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2" t="s">
        <v>511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2" t="s">
        <v>511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131276</v>
      </c>
      <c r="BH28" s="121">
        <f>SUM(BI28:BL28)</f>
        <v>131276</v>
      </c>
      <c r="BI28" s="121">
        <v>0</v>
      </c>
      <c r="BJ28" s="121">
        <v>131276</v>
      </c>
      <c r="BK28" s="121">
        <v>0</v>
      </c>
      <c r="BL28" s="121">
        <v>0</v>
      </c>
      <c r="BM28" s="121">
        <v>0</v>
      </c>
      <c r="BN28" s="122" t="s">
        <v>511</v>
      </c>
      <c r="BO28" s="121">
        <f>SUM(BP28,BU28,BY28,BZ28,CF28)</f>
        <v>276979</v>
      </c>
      <c r="BP28" s="121">
        <f>SUM(BQ28:BT28)</f>
        <v>16023</v>
      </c>
      <c r="BQ28" s="121">
        <v>16023</v>
      </c>
      <c r="BR28" s="121">
        <v>0</v>
      </c>
      <c r="BS28" s="121">
        <v>0</v>
      </c>
      <c r="BT28" s="121">
        <v>0</v>
      </c>
      <c r="BU28" s="121">
        <f>SUM(BV28:BX28)</f>
        <v>186762</v>
      </c>
      <c r="BV28" s="121">
        <v>380</v>
      </c>
      <c r="BW28" s="121">
        <v>186382</v>
      </c>
      <c r="BX28" s="121">
        <v>0</v>
      </c>
      <c r="BY28" s="121">
        <v>0</v>
      </c>
      <c r="BZ28" s="121">
        <f>SUM(CA28:CD28)</f>
        <v>74194</v>
      </c>
      <c r="CA28" s="121">
        <v>0</v>
      </c>
      <c r="CB28" s="121">
        <v>72332</v>
      </c>
      <c r="CC28" s="121">
        <v>0</v>
      </c>
      <c r="CD28" s="121">
        <v>1862</v>
      </c>
      <c r="CE28" s="122" t="s">
        <v>511</v>
      </c>
      <c r="CF28" s="121">
        <v>0</v>
      </c>
      <c r="CG28" s="121">
        <v>9</v>
      </c>
      <c r="CH28" s="121">
        <f>SUM(BG28,+BO28,+CG28)</f>
        <v>408264</v>
      </c>
      <c r="CI28" s="121">
        <f>SUM(AE28,+BG28)</f>
        <v>131276</v>
      </c>
      <c r="CJ28" s="121">
        <f>SUM(AF28,+BH28)</f>
        <v>131276</v>
      </c>
      <c r="CK28" s="121">
        <f>SUM(AG28,+BI28)</f>
        <v>0</v>
      </c>
      <c r="CL28" s="121">
        <f>SUM(AH28,+BJ28)</f>
        <v>131276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2" t="s">
        <v>511</v>
      </c>
      <c r="CQ28" s="121">
        <f>SUM(AM28,+BO28)</f>
        <v>276979</v>
      </c>
      <c r="CR28" s="121">
        <f>SUM(AN28,+BP28)</f>
        <v>16023</v>
      </c>
      <c r="CS28" s="121">
        <f>SUM(AO28,+BQ28)</f>
        <v>16023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186762</v>
      </c>
      <c r="CX28" s="121">
        <f>SUM(AT28,+BV28)</f>
        <v>380</v>
      </c>
      <c r="CY28" s="121">
        <f>SUM(AU28,+BW28)</f>
        <v>186382</v>
      </c>
      <c r="CZ28" s="121">
        <f>SUM(AV28,+BX28)</f>
        <v>0</v>
      </c>
      <c r="DA28" s="121">
        <f>SUM(AW28,+BY28)</f>
        <v>0</v>
      </c>
      <c r="DB28" s="121">
        <f>SUM(AX28,+BZ28)</f>
        <v>74194</v>
      </c>
      <c r="DC28" s="121">
        <f>SUM(AY28,+CA28)</f>
        <v>0</v>
      </c>
      <c r="DD28" s="121">
        <f>SUM(AZ28,+CB28)</f>
        <v>72332</v>
      </c>
      <c r="DE28" s="121">
        <f>SUM(BA28,+CC28)</f>
        <v>0</v>
      </c>
      <c r="DF28" s="121">
        <f>SUM(BB28,+CD28)</f>
        <v>1862</v>
      </c>
      <c r="DG28" s="122" t="s">
        <v>511</v>
      </c>
      <c r="DH28" s="121">
        <f>SUM(BD28,+CF28)</f>
        <v>0</v>
      </c>
      <c r="DI28" s="121">
        <f>SUM(BE28,+CG28)</f>
        <v>9</v>
      </c>
      <c r="DJ28" s="121">
        <f>SUM(BF28,+CH28)</f>
        <v>408264</v>
      </c>
    </row>
    <row r="29" spans="1:114" s="136" customFormat="1" ht="13.5" customHeight="1" x14ac:dyDescent="0.15">
      <c r="A29" s="119" t="s">
        <v>45</v>
      </c>
      <c r="B29" s="120" t="s">
        <v>430</v>
      </c>
      <c r="C29" s="119" t="s">
        <v>431</v>
      </c>
      <c r="D29" s="121">
        <f>SUM(E29,+L29)</f>
        <v>70361</v>
      </c>
      <c r="E29" s="121">
        <f>SUM(F29:I29)+K29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159344</v>
      </c>
      <c r="K29" s="121">
        <v>0</v>
      </c>
      <c r="L29" s="121">
        <v>70361</v>
      </c>
      <c r="M29" s="121">
        <f>SUM(N29,+U29)</f>
        <v>26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106867</v>
      </c>
      <c r="T29" s="121">
        <v>0</v>
      </c>
      <c r="U29" s="121">
        <v>26</v>
      </c>
      <c r="V29" s="121">
        <f>+SUM(D29,M29)</f>
        <v>70387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266211</v>
      </c>
      <c r="AC29" s="121">
        <f>+SUM(K29,T29)</f>
        <v>0</v>
      </c>
      <c r="AD29" s="121">
        <f>+SUM(L29,U29)</f>
        <v>70387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2" t="s">
        <v>511</v>
      </c>
      <c r="AM29" s="121">
        <f>SUM(AN29,AS29,AW29,AX29,BD29)</f>
        <v>216610</v>
      </c>
      <c r="AN29" s="121">
        <f>SUM(AO29:AR29)</f>
        <v>2518</v>
      </c>
      <c r="AO29" s="121">
        <v>2518</v>
      </c>
      <c r="AP29" s="121">
        <v>0</v>
      </c>
      <c r="AQ29" s="121">
        <v>0</v>
      </c>
      <c r="AR29" s="121">
        <v>0</v>
      </c>
      <c r="AS29" s="121">
        <f>SUM(AT29:AV29)</f>
        <v>30927</v>
      </c>
      <c r="AT29" s="121">
        <v>0</v>
      </c>
      <c r="AU29" s="121">
        <v>30927</v>
      </c>
      <c r="AV29" s="121">
        <v>0</v>
      </c>
      <c r="AW29" s="121">
        <v>0</v>
      </c>
      <c r="AX29" s="121">
        <f>SUM(AY29:BB29)</f>
        <v>183165</v>
      </c>
      <c r="AY29" s="121">
        <v>220</v>
      </c>
      <c r="AZ29" s="121">
        <v>182945</v>
      </c>
      <c r="BA29" s="121">
        <v>0</v>
      </c>
      <c r="BB29" s="121">
        <v>0</v>
      </c>
      <c r="BC29" s="122" t="s">
        <v>511</v>
      </c>
      <c r="BD29" s="121">
        <v>0</v>
      </c>
      <c r="BE29" s="121">
        <v>13095</v>
      </c>
      <c r="BF29" s="121">
        <f>SUM(AE29,+AM29,+BE29)</f>
        <v>229705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511</v>
      </c>
      <c r="BO29" s="121">
        <f>SUM(BP29,BU29,BY29,BZ29,CF29)</f>
        <v>93870</v>
      </c>
      <c r="BP29" s="121">
        <f>SUM(BQ29:BT29)</f>
        <v>7544</v>
      </c>
      <c r="BQ29" s="121">
        <v>7544</v>
      </c>
      <c r="BR29" s="121">
        <v>0</v>
      </c>
      <c r="BS29" s="121">
        <v>0</v>
      </c>
      <c r="BT29" s="121">
        <v>0</v>
      </c>
      <c r="BU29" s="121">
        <f>SUM(BV29:BX29)</f>
        <v>30672</v>
      </c>
      <c r="BV29" s="121">
        <v>0</v>
      </c>
      <c r="BW29" s="121">
        <v>30672</v>
      </c>
      <c r="BX29" s="121">
        <v>0</v>
      </c>
      <c r="BY29" s="121">
        <v>0</v>
      </c>
      <c r="BZ29" s="121">
        <f>SUM(CA29:CD29)</f>
        <v>55654</v>
      </c>
      <c r="CA29" s="121">
        <v>3402</v>
      </c>
      <c r="CB29" s="121">
        <v>52252</v>
      </c>
      <c r="CC29" s="121">
        <v>0</v>
      </c>
      <c r="CD29" s="121">
        <v>0</v>
      </c>
      <c r="CE29" s="122" t="s">
        <v>511</v>
      </c>
      <c r="CF29" s="121">
        <v>0</v>
      </c>
      <c r="CG29" s="121">
        <v>13023</v>
      </c>
      <c r="CH29" s="121">
        <f>SUM(BG29,+BO29,+CG29)</f>
        <v>106893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2" t="s">
        <v>511</v>
      </c>
      <c r="CQ29" s="121">
        <f>SUM(AM29,+BO29)</f>
        <v>310480</v>
      </c>
      <c r="CR29" s="121">
        <f>SUM(AN29,+BP29)</f>
        <v>10062</v>
      </c>
      <c r="CS29" s="121">
        <f>SUM(AO29,+BQ29)</f>
        <v>10062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61599</v>
      </c>
      <c r="CX29" s="121">
        <f>SUM(AT29,+BV29)</f>
        <v>0</v>
      </c>
      <c r="CY29" s="121">
        <f>SUM(AU29,+BW29)</f>
        <v>61599</v>
      </c>
      <c r="CZ29" s="121">
        <f>SUM(AV29,+BX29)</f>
        <v>0</v>
      </c>
      <c r="DA29" s="121">
        <f>SUM(AW29,+BY29)</f>
        <v>0</v>
      </c>
      <c r="DB29" s="121">
        <f>SUM(AX29,+BZ29)</f>
        <v>238819</v>
      </c>
      <c r="DC29" s="121">
        <f>SUM(AY29,+CA29)</f>
        <v>3622</v>
      </c>
      <c r="DD29" s="121">
        <f>SUM(AZ29,+CB29)</f>
        <v>235197</v>
      </c>
      <c r="DE29" s="121">
        <f>SUM(BA29,+CC29)</f>
        <v>0</v>
      </c>
      <c r="DF29" s="121">
        <f>SUM(BB29,+CD29)</f>
        <v>0</v>
      </c>
      <c r="DG29" s="122" t="s">
        <v>511</v>
      </c>
      <c r="DH29" s="121">
        <f>SUM(BD29,+CF29)</f>
        <v>0</v>
      </c>
      <c r="DI29" s="121">
        <f>SUM(BE29,+CG29)</f>
        <v>26118</v>
      </c>
      <c r="DJ29" s="121">
        <f>SUM(BF29,+CH29)</f>
        <v>336598</v>
      </c>
    </row>
    <row r="30" spans="1:114" s="136" customFormat="1" ht="13.5" customHeight="1" x14ac:dyDescent="0.15">
      <c r="A30" s="119" t="s">
        <v>45</v>
      </c>
      <c r="B30" s="120" t="s">
        <v>329</v>
      </c>
      <c r="C30" s="119" t="s">
        <v>330</v>
      </c>
      <c r="D30" s="121">
        <f>SUM(E30,+L30)</f>
        <v>1555328</v>
      </c>
      <c r="E30" s="121">
        <f>SUM(F30:I30)+K30</f>
        <v>822908</v>
      </c>
      <c r="F30" s="121">
        <v>0</v>
      </c>
      <c r="G30" s="121">
        <v>0</v>
      </c>
      <c r="H30" s="121">
        <v>0</v>
      </c>
      <c r="I30" s="121">
        <v>137916</v>
      </c>
      <c r="J30" s="121">
        <v>1670674</v>
      </c>
      <c r="K30" s="121">
        <v>684992</v>
      </c>
      <c r="L30" s="121">
        <v>732420</v>
      </c>
      <c r="M30" s="121">
        <f>SUM(N30,+U30)</f>
        <v>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1555328</v>
      </c>
      <c r="W30" s="121">
        <f>+SUM(E30,N30)</f>
        <v>822908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137916</v>
      </c>
      <c r="AB30" s="121">
        <f>+SUM(J30,S30)</f>
        <v>1670674</v>
      </c>
      <c r="AC30" s="121">
        <f>+SUM(K30,T30)</f>
        <v>684992</v>
      </c>
      <c r="AD30" s="121">
        <f>+SUM(L30,U30)</f>
        <v>732420</v>
      </c>
      <c r="AE30" s="121">
        <f>SUM(AF30,+AK30)</f>
        <v>6040</v>
      </c>
      <c r="AF30" s="121">
        <f>SUM(AG30:AJ30)</f>
        <v>6040</v>
      </c>
      <c r="AG30" s="121">
        <v>0</v>
      </c>
      <c r="AH30" s="121">
        <v>0</v>
      </c>
      <c r="AI30" s="121">
        <v>822</v>
      </c>
      <c r="AJ30" s="121">
        <v>5218</v>
      </c>
      <c r="AK30" s="121">
        <v>0</v>
      </c>
      <c r="AL30" s="122" t="s">
        <v>511</v>
      </c>
      <c r="AM30" s="121">
        <f>SUM(AN30,AS30,AW30,AX30,BD30)</f>
        <v>825950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825950</v>
      </c>
      <c r="AY30" s="121">
        <v>0</v>
      </c>
      <c r="AZ30" s="121">
        <v>674285</v>
      </c>
      <c r="BA30" s="121">
        <v>142582</v>
      </c>
      <c r="BB30" s="121">
        <v>9083</v>
      </c>
      <c r="BC30" s="122" t="s">
        <v>511</v>
      </c>
      <c r="BD30" s="121">
        <v>0</v>
      </c>
      <c r="BE30" s="121">
        <v>2394012</v>
      </c>
      <c r="BF30" s="121">
        <f>SUM(AE30,+AM30,+BE30)</f>
        <v>3226002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2" t="s">
        <v>511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2" t="s">
        <v>511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6040</v>
      </c>
      <c r="CJ30" s="121">
        <f>SUM(AF30,+BH30)</f>
        <v>6040</v>
      </c>
      <c r="CK30" s="121">
        <f>SUM(AG30,+BI30)</f>
        <v>0</v>
      </c>
      <c r="CL30" s="121">
        <f>SUM(AH30,+BJ30)</f>
        <v>0</v>
      </c>
      <c r="CM30" s="121">
        <f>SUM(AI30,+BK30)</f>
        <v>822</v>
      </c>
      <c r="CN30" s="121">
        <f>SUM(AJ30,+BL30)</f>
        <v>5218</v>
      </c>
      <c r="CO30" s="121">
        <f>SUM(AK30,+BM30)</f>
        <v>0</v>
      </c>
      <c r="CP30" s="122" t="s">
        <v>511</v>
      </c>
      <c r="CQ30" s="121">
        <f>SUM(AM30,+BO30)</f>
        <v>825950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825950</v>
      </c>
      <c r="DC30" s="121">
        <f>SUM(AY30,+CA30)</f>
        <v>0</v>
      </c>
      <c r="DD30" s="121">
        <f>SUM(AZ30,+CB30)</f>
        <v>674285</v>
      </c>
      <c r="DE30" s="121">
        <f>SUM(BA30,+CC30)</f>
        <v>142582</v>
      </c>
      <c r="DF30" s="121">
        <f>SUM(BB30,+CD30)</f>
        <v>9083</v>
      </c>
      <c r="DG30" s="122" t="s">
        <v>511</v>
      </c>
      <c r="DH30" s="121">
        <f>SUM(BD30,+CF30)</f>
        <v>0</v>
      </c>
      <c r="DI30" s="121">
        <f>SUM(BE30,+CG30)</f>
        <v>2394012</v>
      </c>
      <c r="DJ30" s="121">
        <f>SUM(BF30,+CH30)</f>
        <v>3226002</v>
      </c>
    </row>
    <row r="31" spans="1:114" s="136" customFormat="1" ht="13.5" customHeight="1" x14ac:dyDescent="0.15">
      <c r="A31" s="119" t="s">
        <v>45</v>
      </c>
      <c r="B31" s="120" t="s">
        <v>482</v>
      </c>
      <c r="C31" s="119" t="s">
        <v>483</v>
      </c>
      <c r="D31" s="121">
        <f>SUM(E31,+L31)</f>
        <v>48951</v>
      </c>
      <c r="E31" s="121">
        <f>SUM(F31:I31)+K31</f>
        <v>3608</v>
      </c>
      <c r="F31" s="121">
        <v>0</v>
      </c>
      <c r="G31" s="121">
        <v>0</v>
      </c>
      <c r="H31" s="121">
        <v>0</v>
      </c>
      <c r="I31" s="121">
        <v>3608</v>
      </c>
      <c r="J31" s="121">
        <v>544459</v>
      </c>
      <c r="K31" s="121">
        <v>0</v>
      </c>
      <c r="L31" s="121">
        <v>45343</v>
      </c>
      <c r="M31" s="121">
        <f>SUM(N31,+U31)</f>
        <v>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48951</v>
      </c>
      <c r="W31" s="121">
        <f>+SUM(E31,N31)</f>
        <v>3608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3608</v>
      </c>
      <c r="AB31" s="121">
        <f>+SUM(J31,S31)</f>
        <v>544459</v>
      </c>
      <c r="AC31" s="121">
        <f>+SUM(K31,T31)</f>
        <v>0</v>
      </c>
      <c r="AD31" s="121">
        <f>+SUM(L31,U31)</f>
        <v>45343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2" t="s">
        <v>511</v>
      </c>
      <c r="AM31" s="121">
        <f>SUM(AN31,AS31,AW31,AX31,BD31)</f>
        <v>224435</v>
      </c>
      <c r="AN31" s="121">
        <f>SUM(AO31:AR31)</f>
        <v>51588</v>
      </c>
      <c r="AO31" s="121">
        <v>12460</v>
      </c>
      <c r="AP31" s="121">
        <v>0</v>
      </c>
      <c r="AQ31" s="121">
        <v>39128</v>
      </c>
      <c r="AR31" s="121">
        <v>0</v>
      </c>
      <c r="AS31" s="121">
        <f>SUM(AT31:AV31)</f>
        <v>73368</v>
      </c>
      <c r="AT31" s="121">
        <v>0</v>
      </c>
      <c r="AU31" s="121">
        <v>73368</v>
      </c>
      <c r="AV31" s="121">
        <v>0</v>
      </c>
      <c r="AW31" s="121">
        <v>0</v>
      </c>
      <c r="AX31" s="121">
        <f>SUM(AY31:BB31)</f>
        <v>99479</v>
      </c>
      <c r="AY31" s="121">
        <v>113</v>
      </c>
      <c r="AZ31" s="121">
        <v>29539</v>
      </c>
      <c r="BA31" s="121">
        <v>53815</v>
      </c>
      <c r="BB31" s="121">
        <v>16012</v>
      </c>
      <c r="BC31" s="122" t="s">
        <v>511</v>
      </c>
      <c r="BD31" s="121">
        <v>0</v>
      </c>
      <c r="BE31" s="121">
        <v>368975</v>
      </c>
      <c r="BF31" s="121">
        <f>SUM(AE31,+AM31,+BE31)</f>
        <v>593410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2" t="s">
        <v>511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2" t="s">
        <v>511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511</v>
      </c>
      <c r="CQ31" s="121">
        <f>SUM(AM31,+BO31)</f>
        <v>224435</v>
      </c>
      <c r="CR31" s="121">
        <f>SUM(AN31,+BP31)</f>
        <v>51588</v>
      </c>
      <c r="CS31" s="121">
        <f>SUM(AO31,+BQ31)</f>
        <v>12460</v>
      </c>
      <c r="CT31" s="121">
        <f>SUM(AP31,+BR31)</f>
        <v>0</v>
      </c>
      <c r="CU31" s="121">
        <f>SUM(AQ31,+BS31)</f>
        <v>39128</v>
      </c>
      <c r="CV31" s="121">
        <f>SUM(AR31,+BT31)</f>
        <v>0</v>
      </c>
      <c r="CW31" s="121">
        <f>SUM(AS31,+BU31)</f>
        <v>73368</v>
      </c>
      <c r="CX31" s="121">
        <f>SUM(AT31,+BV31)</f>
        <v>0</v>
      </c>
      <c r="CY31" s="121">
        <f>SUM(AU31,+BW31)</f>
        <v>73368</v>
      </c>
      <c r="CZ31" s="121">
        <f>SUM(AV31,+BX31)</f>
        <v>0</v>
      </c>
      <c r="DA31" s="121">
        <f>SUM(AW31,+BY31)</f>
        <v>0</v>
      </c>
      <c r="DB31" s="121">
        <f>SUM(AX31,+BZ31)</f>
        <v>99479</v>
      </c>
      <c r="DC31" s="121">
        <f>SUM(AY31,+CA31)</f>
        <v>113</v>
      </c>
      <c r="DD31" s="121">
        <f>SUM(AZ31,+CB31)</f>
        <v>29539</v>
      </c>
      <c r="DE31" s="121">
        <f>SUM(BA31,+CC31)</f>
        <v>53815</v>
      </c>
      <c r="DF31" s="121">
        <f>SUM(BB31,+CD31)</f>
        <v>16012</v>
      </c>
      <c r="DG31" s="122" t="s">
        <v>511</v>
      </c>
      <c r="DH31" s="121">
        <f>SUM(BD31,+CF31)</f>
        <v>0</v>
      </c>
      <c r="DI31" s="121">
        <f>SUM(BE31,+CG31)</f>
        <v>368975</v>
      </c>
      <c r="DJ31" s="121">
        <f>SUM(BF31,+CH31)</f>
        <v>593410</v>
      </c>
    </row>
    <row r="32" spans="1:114" s="136" customFormat="1" ht="13.5" customHeight="1" x14ac:dyDescent="0.15">
      <c r="A32" s="119" t="s">
        <v>45</v>
      </c>
      <c r="B32" s="120" t="s">
        <v>349</v>
      </c>
      <c r="C32" s="119" t="s">
        <v>350</v>
      </c>
      <c r="D32" s="121">
        <f>SUM(E32,+L32)</f>
        <v>215751</v>
      </c>
      <c r="E32" s="121">
        <f>SUM(F32:I32)+K32</f>
        <v>24093</v>
      </c>
      <c r="F32" s="121">
        <v>0</v>
      </c>
      <c r="G32" s="121">
        <v>0</v>
      </c>
      <c r="H32" s="121">
        <v>0</v>
      </c>
      <c r="I32" s="121">
        <v>24093</v>
      </c>
      <c r="J32" s="121">
        <v>2127997</v>
      </c>
      <c r="K32" s="121">
        <v>0</v>
      </c>
      <c r="L32" s="121">
        <v>191658</v>
      </c>
      <c r="M32" s="121">
        <f>SUM(N32,+U32)</f>
        <v>30069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836999</v>
      </c>
      <c r="T32" s="121">
        <v>0</v>
      </c>
      <c r="U32" s="121">
        <v>30069</v>
      </c>
      <c r="V32" s="121">
        <f>+SUM(D32,M32)</f>
        <v>245820</v>
      </c>
      <c r="W32" s="121">
        <f>+SUM(E32,N32)</f>
        <v>24093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24093</v>
      </c>
      <c r="AB32" s="121">
        <f>+SUM(J32,S32)</f>
        <v>2964996</v>
      </c>
      <c r="AC32" s="121">
        <f>+SUM(K32,T32)</f>
        <v>0</v>
      </c>
      <c r="AD32" s="121">
        <f>+SUM(L32,U32)</f>
        <v>221727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2" t="s">
        <v>511</v>
      </c>
      <c r="AM32" s="121">
        <f>SUM(AN32,AS32,AW32,AX32,BD32)</f>
        <v>2343748</v>
      </c>
      <c r="AN32" s="121">
        <f>SUM(AO32:AR32)</f>
        <v>73980</v>
      </c>
      <c r="AO32" s="121">
        <v>56573</v>
      </c>
      <c r="AP32" s="121">
        <v>0</v>
      </c>
      <c r="AQ32" s="121">
        <v>17407</v>
      </c>
      <c r="AR32" s="121">
        <v>0</v>
      </c>
      <c r="AS32" s="121">
        <f>SUM(AT32:AV32)</f>
        <v>1210214</v>
      </c>
      <c r="AT32" s="121">
        <v>0</v>
      </c>
      <c r="AU32" s="121">
        <v>1210214</v>
      </c>
      <c r="AV32" s="121">
        <v>0</v>
      </c>
      <c r="AW32" s="121">
        <v>0</v>
      </c>
      <c r="AX32" s="121">
        <f>SUM(AY32:BB32)</f>
        <v>1043626</v>
      </c>
      <c r="AY32" s="121">
        <v>0</v>
      </c>
      <c r="AZ32" s="121">
        <v>788857</v>
      </c>
      <c r="BA32" s="121">
        <v>254769</v>
      </c>
      <c r="BB32" s="121">
        <v>0</v>
      </c>
      <c r="BC32" s="122" t="s">
        <v>511</v>
      </c>
      <c r="BD32" s="121">
        <v>15928</v>
      </c>
      <c r="BE32" s="121">
        <v>0</v>
      </c>
      <c r="BF32" s="121">
        <f>SUM(AE32,+AM32,+BE32)</f>
        <v>2343748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2" t="s">
        <v>511</v>
      </c>
      <c r="BO32" s="121">
        <f>SUM(BP32,BU32,BY32,BZ32,CF32)</f>
        <v>867068</v>
      </c>
      <c r="BP32" s="121">
        <f>SUM(BQ32:BT32)</f>
        <v>73861</v>
      </c>
      <c r="BQ32" s="121">
        <v>36930</v>
      </c>
      <c r="BR32" s="121">
        <v>0</v>
      </c>
      <c r="BS32" s="121">
        <v>36931</v>
      </c>
      <c r="BT32" s="121">
        <v>0</v>
      </c>
      <c r="BU32" s="121">
        <f>SUM(BV32:BX32)</f>
        <v>581716</v>
      </c>
      <c r="BV32" s="121">
        <v>0</v>
      </c>
      <c r="BW32" s="121">
        <v>581716</v>
      </c>
      <c r="BX32" s="121">
        <v>0</v>
      </c>
      <c r="BY32" s="121">
        <v>0</v>
      </c>
      <c r="BZ32" s="121">
        <f>SUM(CA32:CD32)</f>
        <v>211491</v>
      </c>
      <c r="CA32" s="121">
        <v>0</v>
      </c>
      <c r="CB32" s="121">
        <v>205463</v>
      </c>
      <c r="CC32" s="121">
        <v>0</v>
      </c>
      <c r="CD32" s="121">
        <v>6028</v>
      </c>
      <c r="CE32" s="122" t="s">
        <v>511</v>
      </c>
      <c r="CF32" s="121">
        <v>0</v>
      </c>
      <c r="CG32" s="121">
        <v>0</v>
      </c>
      <c r="CH32" s="121">
        <f>SUM(BG32,+BO32,+CG32)</f>
        <v>867068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2" t="s">
        <v>511</v>
      </c>
      <c r="CQ32" s="121">
        <f>SUM(AM32,+BO32)</f>
        <v>3210816</v>
      </c>
      <c r="CR32" s="121">
        <f>SUM(AN32,+BP32)</f>
        <v>147841</v>
      </c>
      <c r="CS32" s="121">
        <f>SUM(AO32,+BQ32)</f>
        <v>93503</v>
      </c>
      <c r="CT32" s="121">
        <f>SUM(AP32,+BR32)</f>
        <v>0</v>
      </c>
      <c r="CU32" s="121">
        <f>SUM(AQ32,+BS32)</f>
        <v>54338</v>
      </c>
      <c r="CV32" s="121">
        <f>SUM(AR32,+BT32)</f>
        <v>0</v>
      </c>
      <c r="CW32" s="121">
        <f>SUM(AS32,+BU32)</f>
        <v>1791930</v>
      </c>
      <c r="CX32" s="121">
        <f>SUM(AT32,+BV32)</f>
        <v>0</v>
      </c>
      <c r="CY32" s="121">
        <f>SUM(AU32,+BW32)</f>
        <v>1791930</v>
      </c>
      <c r="CZ32" s="121">
        <f>SUM(AV32,+BX32)</f>
        <v>0</v>
      </c>
      <c r="DA32" s="121">
        <f>SUM(AW32,+BY32)</f>
        <v>0</v>
      </c>
      <c r="DB32" s="121">
        <f>SUM(AX32,+BZ32)</f>
        <v>1255117</v>
      </c>
      <c r="DC32" s="121">
        <f>SUM(AY32,+CA32)</f>
        <v>0</v>
      </c>
      <c r="DD32" s="121">
        <f>SUM(AZ32,+CB32)</f>
        <v>994320</v>
      </c>
      <c r="DE32" s="121">
        <f>SUM(BA32,+CC32)</f>
        <v>254769</v>
      </c>
      <c r="DF32" s="121">
        <f>SUM(BB32,+CD32)</f>
        <v>6028</v>
      </c>
      <c r="DG32" s="122" t="s">
        <v>511</v>
      </c>
      <c r="DH32" s="121">
        <f>SUM(BD32,+CF32)</f>
        <v>15928</v>
      </c>
      <c r="DI32" s="121">
        <f>SUM(BE32,+CG32)</f>
        <v>0</v>
      </c>
      <c r="DJ32" s="121">
        <f>SUM(BF32,+CH32)</f>
        <v>3210816</v>
      </c>
    </row>
    <row r="33" spans="1:114" s="136" customFormat="1" ht="13.5" customHeight="1" x14ac:dyDescent="0.15">
      <c r="A33" s="119" t="s">
        <v>45</v>
      </c>
      <c r="B33" s="120" t="s">
        <v>357</v>
      </c>
      <c r="C33" s="119" t="s">
        <v>358</v>
      </c>
      <c r="D33" s="121">
        <f>SUM(E33,+L33)</f>
        <v>0</v>
      </c>
      <c r="E33" s="121">
        <f>SUM(F33:I33)+K33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294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394788</v>
      </c>
      <c r="T33" s="121">
        <v>0</v>
      </c>
      <c r="U33" s="121">
        <v>294</v>
      </c>
      <c r="V33" s="121">
        <f>+SUM(D33,M33)</f>
        <v>294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394788</v>
      </c>
      <c r="AC33" s="121">
        <f>+SUM(K33,T33)</f>
        <v>0</v>
      </c>
      <c r="AD33" s="121">
        <f>+SUM(L33,U33)</f>
        <v>294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2" t="s">
        <v>511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2" t="s">
        <v>511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2" t="s">
        <v>511</v>
      </c>
      <c r="BO33" s="121">
        <f>SUM(BP33,BU33,BY33,BZ33,CF33)</f>
        <v>283265</v>
      </c>
      <c r="BP33" s="121">
        <f>SUM(BQ33:BT33)</f>
        <v>93768</v>
      </c>
      <c r="BQ33" s="121">
        <v>41103</v>
      </c>
      <c r="BR33" s="121">
        <v>0</v>
      </c>
      <c r="BS33" s="121">
        <v>52665</v>
      </c>
      <c r="BT33" s="121">
        <v>0</v>
      </c>
      <c r="BU33" s="121">
        <f>SUM(BV33:BX33)</f>
        <v>147898</v>
      </c>
      <c r="BV33" s="121">
        <v>0</v>
      </c>
      <c r="BW33" s="121">
        <v>147898</v>
      </c>
      <c r="BX33" s="121">
        <v>0</v>
      </c>
      <c r="BY33" s="121">
        <v>8003</v>
      </c>
      <c r="BZ33" s="121">
        <f>SUM(CA33:CD33)</f>
        <v>33596</v>
      </c>
      <c r="CA33" s="121">
        <v>0</v>
      </c>
      <c r="CB33" s="121">
        <v>20171</v>
      </c>
      <c r="CC33" s="121">
        <v>0</v>
      </c>
      <c r="CD33" s="121">
        <v>13425</v>
      </c>
      <c r="CE33" s="122" t="s">
        <v>511</v>
      </c>
      <c r="CF33" s="121">
        <v>0</v>
      </c>
      <c r="CG33" s="121">
        <v>111817</v>
      </c>
      <c r="CH33" s="121">
        <f>SUM(BG33,+BO33,+CG33)</f>
        <v>395082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2" t="s">
        <v>511</v>
      </c>
      <c r="CQ33" s="121">
        <f>SUM(AM33,+BO33)</f>
        <v>283265</v>
      </c>
      <c r="CR33" s="121">
        <f>SUM(AN33,+BP33)</f>
        <v>93768</v>
      </c>
      <c r="CS33" s="121">
        <f>SUM(AO33,+BQ33)</f>
        <v>41103</v>
      </c>
      <c r="CT33" s="121">
        <f>SUM(AP33,+BR33)</f>
        <v>0</v>
      </c>
      <c r="CU33" s="121">
        <f>SUM(AQ33,+BS33)</f>
        <v>52665</v>
      </c>
      <c r="CV33" s="121">
        <f>SUM(AR33,+BT33)</f>
        <v>0</v>
      </c>
      <c r="CW33" s="121">
        <f>SUM(AS33,+BU33)</f>
        <v>147898</v>
      </c>
      <c r="CX33" s="121">
        <f>SUM(AT33,+BV33)</f>
        <v>0</v>
      </c>
      <c r="CY33" s="121">
        <f>SUM(AU33,+BW33)</f>
        <v>147898</v>
      </c>
      <c r="CZ33" s="121">
        <f>SUM(AV33,+BX33)</f>
        <v>0</v>
      </c>
      <c r="DA33" s="121">
        <f>SUM(AW33,+BY33)</f>
        <v>8003</v>
      </c>
      <c r="DB33" s="121">
        <f>SUM(AX33,+BZ33)</f>
        <v>33596</v>
      </c>
      <c r="DC33" s="121">
        <f>SUM(AY33,+CA33)</f>
        <v>0</v>
      </c>
      <c r="DD33" s="121">
        <f>SUM(AZ33,+CB33)</f>
        <v>20171</v>
      </c>
      <c r="DE33" s="121">
        <f>SUM(BA33,+CC33)</f>
        <v>0</v>
      </c>
      <c r="DF33" s="121">
        <f>SUM(BB33,+CD33)</f>
        <v>13425</v>
      </c>
      <c r="DG33" s="122" t="s">
        <v>511</v>
      </c>
      <c r="DH33" s="121">
        <f>SUM(BD33,+CF33)</f>
        <v>0</v>
      </c>
      <c r="DI33" s="121">
        <f>SUM(BE33,+CG33)</f>
        <v>111817</v>
      </c>
      <c r="DJ33" s="121">
        <f>SUM(BF33,+CH33)</f>
        <v>395082</v>
      </c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33">
    <sortCondition ref="A8:A33"/>
    <sortCondition ref="B8:B33"/>
    <sortCondition ref="C8:C3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SUM(E7,+L7)</f>
        <v>88086049</v>
      </c>
      <c r="E7" s="140">
        <f>+SUM(F7:I7,K7)</f>
        <v>34006134</v>
      </c>
      <c r="F7" s="140">
        <f t="shared" ref="F7:L7" si="0">SUM(F$8:F$257)</f>
        <v>2425411</v>
      </c>
      <c r="G7" s="140">
        <f t="shared" si="0"/>
        <v>11959</v>
      </c>
      <c r="H7" s="140">
        <f t="shared" si="0"/>
        <v>6931600</v>
      </c>
      <c r="I7" s="140">
        <f t="shared" si="0"/>
        <v>17962100</v>
      </c>
      <c r="J7" s="140">
        <f t="shared" si="0"/>
        <v>22434662</v>
      </c>
      <c r="K7" s="140">
        <f t="shared" si="0"/>
        <v>6675064</v>
      </c>
      <c r="L7" s="140">
        <f t="shared" si="0"/>
        <v>54079915</v>
      </c>
      <c r="M7" s="140">
        <f>SUM(N7,+U7)</f>
        <v>10178086</v>
      </c>
      <c r="N7" s="140">
        <f>+SUM(O7:R7,T7)</f>
        <v>2177217</v>
      </c>
      <c r="O7" s="140">
        <f t="shared" ref="O7:U7" si="1">SUM(O$8:O$257)</f>
        <v>30068</v>
      </c>
      <c r="P7" s="140">
        <f t="shared" si="1"/>
        <v>18070</v>
      </c>
      <c r="Q7" s="140">
        <f t="shared" si="1"/>
        <v>142000</v>
      </c>
      <c r="R7" s="140">
        <f t="shared" si="1"/>
        <v>1655308</v>
      </c>
      <c r="S7" s="140">
        <f t="shared" si="1"/>
        <v>2520212</v>
      </c>
      <c r="T7" s="140">
        <f t="shared" si="1"/>
        <v>331771</v>
      </c>
      <c r="U7" s="140">
        <f t="shared" si="1"/>
        <v>8000869</v>
      </c>
      <c r="V7" s="140">
        <f t="shared" ref="V7:AB7" si="2">+SUM(D7,M7)</f>
        <v>98264135</v>
      </c>
      <c r="W7" s="140">
        <f t="shared" si="2"/>
        <v>36183351</v>
      </c>
      <c r="X7" s="140">
        <f t="shared" si="2"/>
        <v>2455479</v>
      </c>
      <c r="Y7" s="140">
        <f t="shared" si="2"/>
        <v>30029</v>
      </c>
      <c r="Z7" s="140">
        <f t="shared" si="2"/>
        <v>7073600</v>
      </c>
      <c r="AA7" s="140">
        <f t="shared" si="2"/>
        <v>19617408</v>
      </c>
      <c r="AB7" s="140">
        <f t="shared" si="2"/>
        <v>24954874</v>
      </c>
      <c r="AC7" s="140">
        <f>+SUM(K7,T7)</f>
        <v>7006835</v>
      </c>
      <c r="AD7" s="140">
        <f>+SUM(L7,U7)</f>
        <v>62080784</v>
      </c>
      <c r="AE7" s="209"/>
      <c r="AF7" s="209"/>
    </row>
    <row r="8" spans="1:32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SUM(E8,+L8)</f>
        <v>12215411</v>
      </c>
      <c r="E8" s="121">
        <f>+SUM(F8:I8,K8)</f>
        <v>7172317</v>
      </c>
      <c r="F8" s="121">
        <v>91778</v>
      </c>
      <c r="G8" s="121">
        <v>2267</v>
      </c>
      <c r="H8" s="121">
        <v>1666800</v>
      </c>
      <c r="I8" s="121">
        <v>3442217</v>
      </c>
      <c r="J8" s="121"/>
      <c r="K8" s="121">
        <v>1969255</v>
      </c>
      <c r="L8" s="121">
        <v>5043094</v>
      </c>
      <c r="M8" s="121">
        <f>SUM(N8,+U8)</f>
        <v>525966</v>
      </c>
      <c r="N8" s="121">
        <f>+SUM(O8:R8,T8)</f>
        <v>75777</v>
      </c>
      <c r="O8" s="121">
        <v>0</v>
      </c>
      <c r="P8" s="121">
        <v>0</v>
      </c>
      <c r="Q8" s="121">
        <v>0</v>
      </c>
      <c r="R8" s="121">
        <v>53716</v>
      </c>
      <c r="S8" s="121"/>
      <c r="T8" s="121">
        <v>22061</v>
      </c>
      <c r="U8" s="121">
        <v>450189</v>
      </c>
      <c r="V8" s="121">
        <f>+SUM(D8,M8)</f>
        <v>12741377</v>
      </c>
      <c r="W8" s="121">
        <f>+SUM(E8,N8)</f>
        <v>7248094</v>
      </c>
      <c r="X8" s="121">
        <f>+SUM(F8,O8)</f>
        <v>91778</v>
      </c>
      <c r="Y8" s="121">
        <f>+SUM(G8,P8)</f>
        <v>2267</v>
      </c>
      <c r="Z8" s="121">
        <f>+SUM(H8,Q8)</f>
        <v>1666800</v>
      </c>
      <c r="AA8" s="121">
        <f>+SUM(I8,R8)</f>
        <v>3495933</v>
      </c>
      <c r="AB8" s="121">
        <f>+SUM(J8,S8)</f>
        <v>0</v>
      </c>
      <c r="AC8" s="121">
        <f>+SUM(K8,T8)</f>
        <v>1991316</v>
      </c>
      <c r="AD8" s="121">
        <f>+SUM(L8,U8)</f>
        <v>5493283</v>
      </c>
      <c r="AE8" s="210" t="s">
        <v>326</v>
      </c>
      <c r="AF8" s="209"/>
    </row>
    <row r="9" spans="1:32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SUM(E9,+L9)</f>
        <v>21761214</v>
      </c>
      <c r="E9" s="121">
        <f>+SUM(F9:I9,K9)</f>
        <v>9330108</v>
      </c>
      <c r="F9" s="121">
        <v>14696</v>
      </c>
      <c r="G9" s="121">
        <v>3000</v>
      </c>
      <c r="H9" s="121">
        <v>914000</v>
      </c>
      <c r="I9" s="121">
        <v>5855195</v>
      </c>
      <c r="J9" s="121"/>
      <c r="K9" s="121">
        <v>2543217</v>
      </c>
      <c r="L9" s="121">
        <v>12431106</v>
      </c>
      <c r="M9" s="121">
        <f>SUM(N9,+U9)</f>
        <v>430407</v>
      </c>
      <c r="N9" s="121">
        <f>+SUM(O9:R9,T9)</f>
        <v>57596</v>
      </c>
      <c r="O9" s="121">
        <v>0</v>
      </c>
      <c r="P9" s="121">
        <v>0</v>
      </c>
      <c r="Q9" s="121">
        <v>0</v>
      </c>
      <c r="R9" s="121">
        <v>49490</v>
      </c>
      <c r="S9" s="121"/>
      <c r="T9" s="121">
        <v>8106</v>
      </c>
      <c r="U9" s="121">
        <v>372811</v>
      </c>
      <c r="V9" s="121">
        <f>+SUM(D9,M9)</f>
        <v>22191621</v>
      </c>
      <c r="W9" s="121">
        <f>+SUM(E9,N9)</f>
        <v>9387704</v>
      </c>
      <c r="X9" s="121">
        <f>+SUM(F9,O9)</f>
        <v>14696</v>
      </c>
      <c r="Y9" s="121">
        <f>+SUM(G9,P9)</f>
        <v>3000</v>
      </c>
      <c r="Z9" s="121">
        <f>+SUM(H9,Q9)</f>
        <v>914000</v>
      </c>
      <c r="AA9" s="121">
        <f>+SUM(I9,R9)</f>
        <v>5904685</v>
      </c>
      <c r="AB9" s="121">
        <f>+SUM(J9,S9)</f>
        <v>0</v>
      </c>
      <c r="AC9" s="121">
        <f>+SUM(K9,T9)</f>
        <v>2551323</v>
      </c>
      <c r="AD9" s="121">
        <f>+SUM(L9,U9)</f>
        <v>12803917</v>
      </c>
      <c r="AE9" s="210" t="s">
        <v>326</v>
      </c>
      <c r="AF9" s="209"/>
    </row>
    <row r="10" spans="1:32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SUM(E10,+L10)</f>
        <v>2194137</v>
      </c>
      <c r="E10" s="121">
        <f>+SUM(F10:I10,K10)</f>
        <v>531188</v>
      </c>
      <c r="F10" s="121">
        <v>1204</v>
      </c>
      <c r="G10" s="121">
        <v>0</v>
      </c>
      <c r="H10" s="121">
        <v>174000</v>
      </c>
      <c r="I10" s="121">
        <v>306566</v>
      </c>
      <c r="J10" s="121"/>
      <c r="K10" s="121">
        <v>49418</v>
      </c>
      <c r="L10" s="121">
        <v>1662949</v>
      </c>
      <c r="M10" s="121">
        <f>SUM(N10,+U10)</f>
        <v>1117824</v>
      </c>
      <c r="N10" s="121">
        <f>+SUM(O10:R10,T10)</f>
        <v>629763</v>
      </c>
      <c r="O10" s="121">
        <v>0</v>
      </c>
      <c r="P10" s="121">
        <v>0</v>
      </c>
      <c r="Q10" s="121">
        <v>119100</v>
      </c>
      <c r="R10" s="121">
        <v>510663</v>
      </c>
      <c r="S10" s="121"/>
      <c r="T10" s="121">
        <v>0</v>
      </c>
      <c r="U10" s="121">
        <v>488061</v>
      </c>
      <c r="V10" s="121">
        <f>+SUM(D10,M10)</f>
        <v>3311961</v>
      </c>
      <c r="W10" s="121">
        <f>+SUM(E10,N10)</f>
        <v>1160951</v>
      </c>
      <c r="X10" s="121">
        <f>+SUM(F10,O10)</f>
        <v>1204</v>
      </c>
      <c r="Y10" s="121">
        <f>+SUM(G10,P10)</f>
        <v>0</v>
      </c>
      <c r="Z10" s="121">
        <f>+SUM(H10,Q10)</f>
        <v>293100</v>
      </c>
      <c r="AA10" s="121">
        <f>+SUM(I10,R10)</f>
        <v>817229</v>
      </c>
      <c r="AB10" s="121">
        <f>+SUM(J10,S10)</f>
        <v>0</v>
      </c>
      <c r="AC10" s="121">
        <f>+SUM(K10,T10)</f>
        <v>49418</v>
      </c>
      <c r="AD10" s="121">
        <f>+SUM(L10,U10)</f>
        <v>2151010</v>
      </c>
      <c r="AE10" s="210" t="s">
        <v>326</v>
      </c>
      <c r="AF10" s="209"/>
    </row>
    <row r="11" spans="1:32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SUM(E11,+L11)</f>
        <v>3835461</v>
      </c>
      <c r="E11" s="121">
        <f>+SUM(F11:I11,K11)</f>
        <v>1367748</v>
      </c>
      <c r="F11" s="121">
        <v>14727</v>
      </c>
      <c r="G11" s="121">
        <v>6639</v>
      </c>
      <c r="H11" s="121">
        <v>420700</v>
      </c>
      <c r="I11" s="121">
        <v>925682</v>
      </c>
      <c r="J11" s="121"/>
      <c r="K11" s="121">
        <v>0</v>
      </c>
      <c r="L11" s="121">
        <v>2467713</v>
      </c>
      <c r="M11" s="121">
        <f>SUM(N11,+U11)</f>
        <v>378742</v>
      </c>
      <c r="N11" s="121">
        <f>+SUM(O11:R11,T11)</f>
        <v>70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70</v>
      </c>
      <c r="U11" s="121">
        <v>378672</v>
      </c>
      <c r="V11" s="121">
        <f>+SUM(D11,M11)</f>
        <v>4214203</v>
      </c>
      <c r="W11" s="121">
        <f>+SUM(E11,N11)</f>
        <v>1367818</v>
      </c>
      <c r="X11" s="121">
        <f>+SUM(F11,O11)</f>
        <v>14727</v>
      </c>
      <c r="Y11" s="121">
        <f>+SUM(G11,P11)</f>
        <v>6639</v>
      </c>
      <c r="Z11" s="121">
        <f>+SUM(H11,Q11)</f>
        <v>420700</v>
      </c>
      <c r="AA11" s="121">
        <f>+SUM(I11,R11)</f>
        <v>925682</v>
      </c>
      <c r="AB11" s="121">
        <f>+SUM(J11,S11)</f>
        <v>0</v>
      </c>
      <c r="AC11" s="121">
        <f>+SUM(K11,T11)</f>
        <v>70</v>
      </c>
      <c r="AD11" s="121">
        <f>+SUM(L11,U11)</f>
        <v>2846385</v>
      </c>
      <c r="AE11" s="210" t="s">
        <v>326</v>
      </c>
      <c r="AF11" s="209"/>
    </row>
    <row r="12" spans="1:32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SUM(E12,+L12)</f>
        <v>838096</v>
      </c>
      <c r="E12" s="121">
        <f>+SUM(F12:I12,K12)</f>
        <v>254897</v>
      </c>
      <c r="F12" s="121">
        <v>0</v>
      </c>
      <c r="G12" s="121">
        <v>0</v>
      </c>
      <c r="H12" s="121">
        <v>0</v>
      </c>
      <c r="I12" s="121">
        <v>254897</v>
      </c>
      <c r="J12" s="121"/>
      <c r="K12" s="121">
        <v>0</v>
      </c>
      <c r="L12" s="121">
        <v>583199</v>
      </c>
      <c r="M12" s="121">
        <f>SUM(N12,+U12)</f>
        <v>1616359</v>
      </c>
      <c r="N12" s="121">
        <f>+SUM(O12:R12,T12)</f>
        <v>380449</v>
      </c>
      <c r="O12" s="121">
        <v>0</v>
      </c>
      <c r="P12" s="121">
        <v>0</v>
      </c>
      <c r="Q12" s="121">
        <v>0</v>
      </c>
      <c r="R12" s="121">
        <v>380449</v>
      </c>
      <c r="S12" s="121"/>
      <c r="T12" s="121">
        <v>0</v>
      </c>
      <c r="U12" s="121">
        <v>1235910</v>
      </c>
      <c r="V12" s="121">
        <f>+SUM(D12,M12)</f>
        <v>2454455</v>
      </c>
      <c r="W12" s="121">
        <f>+SUM(E12,N12)</f>
        <v>635346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635346</v>
      </c>
      <c r="AB12" s="121">
        <f>+SUM(J12,S12)</f>
        <v>0</v>
      </c>
      <c r="AC12" s="121">
        <f>+SUM(K12,T12)</f>
        <v>0</v>
      </c>
      <c r="AD12" s="121">
        <f>+SUM(L12,U12)</f>
        <v>1819109</v>
      </c>
      <c r="AE12" s="210" t="s">
        <v>326</v>
      </c>
      <c r="AF12" s="209"/>
    </row>
    <row r="13" spans="1:32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SUM(E13,+L13)</f>
        <v>2533746</v>
      </c>
      <c r="E13" s="121">
        <f>+SUM(F13:I13,K13)</f>
        <v>521177</v>
      </c>
      <c r="F13" s="121">
        <v>0</v>
      </c>
      <c r="G13" s="121">
        <v>0</v>
      </c>
      <c r="H13" s="121">
        <v>0</v>
      </c>
      <c r="I13" s="121">
        <v>521177</v>
      </c>
      <c r="J13" s="121"/>
      <c r="K13" s="121">
        <v>0</v>
      </c>
      <c r="L13" s="121">
        <v>2012569</v>
      </c>
      <c r="M13" s="121">
        <f>SUM(N13,+U13)</f>
        <v>557886</v>
      </c>
      <c r="N13" s="121">
        <f>+SUM(O13:R13,T13)</f>
        <v>55045</v>
      </c>
      <c r="O13" s="121">
        <v>0</v>
      </c>
      <c r="P13" s="121">
        <v>0</v>
      </c>
      <c r="Q13" s="121">
        <v>0</v>
      </c>
      <c r="R13" s="121">
        <v>55045</v>
      </c>
      <c r="S13" s="121"/>
      <c r="T13" s="121">
        <v>0</v>
      </c>
      <c r="U13" s="121">
        <v>502841</v>
      </c>
      <c r="V13" s="121">
        <f>+SUM(D13,M13)</f>
        <v>3091632</v>
      </c>
      <c r="W13" s="121">
        <f>+SUM(E13,N13)</f>
        <v>576222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576222</v>
      </c>
      <c r="AB13" s="121">
        <f>+SUM(J13,S13)</f>
        <v>0</v>
      </c>
      <c r="AC13" s="121">
        <f>+SUM(K13,T13)</f>
        <v>0</v>
      </c>
      <c r="AD13" s="121">
        <f>+SUM(L13,U13)</f>
        <v>2515410</v>
      </c>
      <c r="AE13" s="210" t="s">
        <v>326</v>
      </c>
      <c r="AF13" s="209"/>
    </row>
    <row r="14" spans="1:32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SUM(E14,+L14)</f>
        <v>656952</v>
      </c>
      <c r="E14" s="121">
        <f>+SUM(F14:I14,K14)</f>
        <v>164233</v>
      </c>
      <c r="F14" s="121">
        <v>0</v>
      </c>
      <c r="G14" s="121">
        <v>0</v>
      </c>
      <c r="H14" s="121">
        <v>0</v>
      </c>
      <c r="I14" s="121">
        <v>160169</v>
      </c>
      <c r="J14" s="121"/>
      <c r="K14" s="121">
        <v>4064</v>
      </c>
      <c r="L14" s="121">
        <v>492719</v>
      </c>
      <c r="M14" s="121">
        <f>SUM(N14,+U14)</f>
        <v>314828</v>
      </c>
      <c r="N14" s="121">
        <f>+SUM(O14:R14,T14)</f>
        <v>155768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155768</v>
      </c>
      <c r="U14" s="121">
        <v>159060</v>
      </c>
      <c r="V14" s="121">
        <f>+SUM(D14,M14)</f>
        <v>971780</v>
      </c>
      <c r="W14" s="121">
        <f>+SUM(E14,N14)</f>
        <v>320001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160169</v>
      </c>
      <c r="AB14" s="121">
        <f>+SUM(J14,S14)</f>
        <v>0</v>
      </c>
      <c r="AC14" s="121">
        <f>+SUM(K14,T14)</f>
        <v>159832</v>
      </c>
      <c r="AD14" s="121">
        <f>+SUM(L14,U14)</f>
        <v>651779</v>
      </c>
      <c r="AE14" s="210" t="s">
        <v>326</v>
      </c>
      <c r="AF14" s="209"/>
    </row>
    <row r="15" spans="1:32" s="136" customFormat="1" ht="13.5" customHeight="1" x14ac:dyDescent="0.15">
      <c r="A15" s="119" t="s">
        <v>45</v>
      </c>
      <c r="B15" s="120" t="s">
        <v>359</v>
      </c>
      <c r="C15" s="119" t="s">
        <v>360</v>
      </c>
      <c r="D15" s="121">
        <f>SUM(E15,+L15)</f>
        <v>4480859</v>
      </c>
      <c r="E15" s="121">
        <f>+SUM(F15:I15,K15)</f>
        <v>3285146</v>
      </c>
      <c r="F15" s="121">
        <v>4852</v>
      </c>
      <c r="G15" s="121">
        <v>0</v>
      </c>
      <c r="H15" s="121">
        <v>3103400</v>
      </c>
      <c r="I15" s="121">
        <v>159638</v>
      </c>
      <c r="J15" s="121"/>
      <c r="K15" s="121">
        <v>17256</v>
      </c>
      <c r="L15" s="121">
        <v>1195713</v>
      </c>
      <c r="M15" s="121">
        <f>SUM(N15,+U15)</f>
        <v>127090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127090</v>
      </c>
      <c r="V15" s="121">
        <f>+SUM(D15,M15)</f>
        <v>4607949</v>
      </c>
      <c r="W15" s="121">
        <f>+SUM(E15,N15)</f>
        <v>3285146</v>
      </c>
      <c r="X15" s="121">
        <f>+SUM(F15,O15)</f>
        <v>4852</v>
      </c>
      <c r="Y15" s="121">
        <f>+SUM(G15,P15)</f>
        <v>0</v>
      </c>
      <c r="Z15" s="121">
        <f>+SUM(H15,Q15)</f>
        <v>3103400</v>
      </c>
      <c r="AA15" s="121">
        <f>+SUM(I15,R15)</f>
        <v>159638</v>
      </c>
      <c r="AB15" s="121">
        <f>+SUM(J15,S15)</f>
        <v>0</v>
      </c>
      <c r="AC15" s="121">
        <f>+SUM(K15,T15)</f>
        <v>17256</v>
      </c>
      <c r="AD15" s="121">
        <f>+SUM(L15,U15)</f>
        <v>1322803</v>
      </c>
      <c r="AE15" s="210" t="s">
        <v>326</v>
      </c>
      <c r="AF15" s="209"/>
    </row>
    <row r="16" spans="1:32" s="136" customFormat="1" ht="13.5" customHeight="1" x14ac:dyDescent="0.15">
      <c r="A16" s="119" t="s">
        <v>45</v>
      </c>
      <c r="B16" s="120" t="s">
        <v>365</v>
      </c>
      <c r="C16" s="119" t="s">
        <v>366</v>
      </c>
      <c r="D16" s="121">
        <f>SUM(E16,+L16)</f>
        <v>760218</v>
      </c>
      <c r="E16" s="121">
        <f>+SUM(F16:I16,K16)</f>
        <v>91990</v>
      </c>
      <c r="F16" s="121">
        <v>0</v>
      </c>
      <c r="G16" s="121">
        <v>0</v>
      </c>
      <c r="H16" s="121">
        <v>0</v>
      </c>
      <c r="I16" s="121">
        <v>91573</v>
      </c>
      <c r="J16" s="121"/>
      <c r="K16" s="121">
        <v>417</v>
      </c>
      <c r="L16" s="121">
        <v>668228</v>
      </c>
      <c r="M16" s="121">
        <f>SUM(N16,+U16)</f>
        <v>227747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227747</v>
      </c>
      <c r="V16" s="121">
        <f>+SUM(D16,M16)</f>
        <v>987965</v>
      </c>
      <c r="W16" s="121">
        <f>+SUM(E16,N16)</f>
        <v>91990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91573</v>
      </c>
      <c r="AB16" s="121">
        <f>+SUM(J16,S16)</f>
        <v>0</v>
      </c>
      <c r="AC16" s="121">
        <f>+SUM(K16,T16)</f>
        <v>417</v>
      </c>
      <c r="AD16" s="121">
        <f>+SUM(L16,U16)</f>
        <v>895975</v>
      </c>
      <c r="AE16" s="210" t="s">
        <v>326</v>
      </c>
      <c r="AF16" s="209"/>
    </row>
    <row r="17" spans="1:32" s="136" customFormat="1" ht="13.5" customHeight="1" x14ac:dyDescent="0.15">
      <c r="A17" s="119" t="s">
        <v>45</v>
      </c>
      <c r="B17" s="120" t="s">
        <v>369</v>
      </c>
      <c r="C17" s="119" t="s">
        <v>370</v>
      </c>
      <c r="D17" s="121">
        <f>SUM(E17,+L17)</f>
        <v>486350</v>
      </c>
      <c r="E17" s="121">
        <f>+SUM(F17:I17,K17)</f>
        <v>74013</v>
      </c>
      <c r="F17" s="121">
        <v>0</v>
      </c>
      <c r="G17" s="121">
        <v>0</v>
      </c>
      <c r="H17" s="121">
        <v>0</v>
      </c>
      <c r="I17" s="121">
        <v>73499</v>
      </c>
      <c r="J17" s="121"/>
      <c r="K17" s="121">
        <v>514</v>
      </c>
      <c r="L17" s="121">
        <v>412337</v>
      </c>
      <c r="M17" s="121">
        <f>SUM(N17,+U17)</f>
        <v>248506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248506</v>
      </c>
      <c r="V17" s="121">
        <f>+SUM(D17,M17)</f>
        <v>734856</v>
      </c>
      <c r="W17" s="121">
        <f>+SUM(E17,N17)</f>
        <v>74013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73499</v>
      </c>
      <c r="AB17" s="121">
        <f>+SUM(J17,S17)</f>
        <v>0</v>
      </c>
      <c r="AC17" s="121">
        <f>+SUM(K17,T17)</f>
        <v>514</v>
      </c>
      <c r="AD17" s="121">
        <f>+SUM(L17,U17)</f>
        <v>660843</v>
      </c>
      <c r="AE17" s="210" t="s">
        <v>326</v>
      </c>
      <c r="AF17" s="209"/>
    </row>
    <row r="18" spans="1:32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SUM(E18,+L18)</f>
        <v>483541</v>
      </c>
      <c r="E18" s="121">
        <f>+SUM(F18:I18,K18)</f>
        <v>153903</v>
      </c>
      <c r="F18" s="121">
        <v>0</v>
      </c>
      <c r="G18" s="121">
        <v>0</v>
      </c>
      <c r="H18" s="121">
        <v>0</v>
      </c>
      <c r="I18" s="121">
        <v>96272</v>
      </c>
      <c r="J18" s="121"/>
      <c r="K18" s="121">
        <v>57631</v>
      </c>
      <c r="L18" s="121">
        <v>329638</v>
      </c>
      <c r="M18" s="121">
        <f>SUM(N18,+U18)</f>
        <v>64802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64802</v>
      </c>
      <c r="V18" s="121">
        <f>+SUM(D18,M18)</f>
        <v>548343</v>
      </c>
      <c r="W18" s="121">
        <f>+SUM(E18,N18)</f>
        <v>153903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96272</v>
      </c>
      <c r="AB18" s="121">
        <f>+SUM(J18,S18)</f>
        <v>0</v>
      </c>
      <c r="AC18" s="121">
        <f>+SUM(K18,T18)</f>
        <v>57631</v>
      </c>
      <c r="AD18" s="121">
        <f>+SUM(L18,U18)</f>
        <v>394440</v>
      </c>
      <c r="AE18" s="210" t="s">
        <v>326</v>
      </c>
      <c r="AF18" s="209"/>
    </row>
    <row r="19" spans="1:32" s="136" customFormat="1" ht="13.5" customHeight="1" x14ac:dyDescent="0.15">
      <c r="A19" s="119" t="s">
        <v>45</v>
      </c>
      <c r="B19" s="120" t="s">
        <v>373</v>
      </c>
      <c r="C19" s="119" t="s">
        <v>374</v>
      </c>
      <c r="D19" s="121">
        <f>SUM(E19,+L19)</f>
        <v>1019562</v>
      </c>
      <c r="E19" s="121">
        <f>+SUM(F19:I19,K19)</f>
        <v>185553</v>
      </c>
      <c r="F19" s="121">
        <v>10000</v>
      </c>
      <c r="G19" s="121">
        <v>0</v>
      </c>
      <c r="H19" s="121">
        <v>0</v>
      </c>
      <c r="I19" s="121">
        <v>170169</v>
      </c>
      <c r="J19" s="121"/>
      <c r="K19" s="121">
        <v>5384</v>
      </c>
      <c r="L19" s="121">
        <v>834009</v>
      </c>
      <c r="M19" s="121">
        <f>SUM(N19,+U19)</f>
        <v>626859</v>
      </c>
      <c r="N19" s="121">
        <f>+SUM(O19:R19,T19)</f>
        <v>406780</v>
      </c>
      <c r="O19" s="121">
        <v>0</v>
      </c>
      <c r="P19" s="121">
        <v>0</v>
      </c>
      <c r="Q19" s="121">
        <v>0</v>
      </c>
      <c r="R19" s="121">
        <v>406780</v>
      </c>
      <c r="S19" s="121"/>
      <c r="T19" s="121">
        <v>0</v>
      </c>
      <c r="U19" s="121">
        <v>220079</v>
      </c>
      <c r="V19" s="121">
        <f>+SUM(D19,M19)</f>
        <v>1646421</v>
      </c>
      <c r="W19" s="121">
        <f>+SUM(E19,N19)</f>
        <v>592333</v>
      </c>
      <c r="X19" s="121">
        <f>+SUM(F19,O19)</f>
        <v>10000</v>
      </c>
      <c r="Y19" s="121">
        <f>+SUM(G19,P19)</f>
        <v>0</v>
      </c>
      <c r="Z19" s="121">
        <f>+SUM(H19,Q19)</f>
        <v>0</v>
      </c>
      <c r="AA19" s="121">
        <f>+SUM(I19,R19)</f>
        <v>576949</v>
      </c>
      <c r="AB19" s="121">
        <f>+SUM(J19,S19)</f>
        <v>0</v>
      </c>
      <c r="AC19" s="121">
        <f>+SUM(K19,T19)</f>
        <v>5384</v>
      </c>
      <c r="AD19" s="121">
        <f>+SUM(L19,U19)</f>
        <v>1054088</v>
      </c>
      <c r="AE19" s="210" t="s">
        <v>326</v>
      </c>
      <c r="AF19" s="209"/>
    </row>
    <row r="20" spans="1:32" s="136" customFormat="1" ht="13.5" customHeight="1" x14ac:dyDescent="0.15">
      <c r="A20" s="119" t="s">
        <v>45</v>
      </c>
      <c r="B20" s="120" t="s">
        <v>377</v>
      </c>
      <c r="C20" s="119" t="s">
        <v>378</v>
      </c>
      <c r="D20" s="121">
        <f>SUM(E20,+L20)</f>
        <v>278946</v>
      </c>
      <c r="E20" s="121">
        <f>+SUM(F20:I20,K20)</f>
        <v>1564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1564</v>
      </c>
      <c r="L20" s="121">
        <v>277382</v>
      </c>
      <c r="M20" s="121">
        <f>SUM(N20,+U20)</f>
        <v>134721</v>
      </c>
      <c r="N20" s="121">
        <f>+SUM(O20:R20,T20)</f>
        <v>1276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1276</v>
      </c>
      <c r="U20" s="121">
        <v>133445</v>
      </c>
      <c r="V20" s="121">
        <f>+SUM(D20,M20)</f>
        <v>413667</v>
      </c>
      <c r="W20" s="121">
        <f>+SUM(E20,N20)</f>
        <v>2840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2840</v>
      </c>
      <c r="AD20" s="121">
        <f>+SUM(L20,U20)</f>
        <v>410827</v>
      </c>
      <c r="AE20" s="210" t="s">
        <v>326</v>
      </c>
      <c r="AF20" s="209"/>
    </row>
    <row r="21" spans="1:32" s="136" customFormat="1" ht="13.5" customHeight="1" x14ac:dyDescent="0.15">
      <c r="A21" s="119" t="s">
        <v>45</v>
      </c>
      <c r="B21" s="120" t="s">
        <v>381</v>
      </c>
      <c r="C21" s="119" t="s">
        <v>382</v>
      </c>
      <c r="D21" s="121">
        <f>SUM(E21,+L21)</f>
        <v>428220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428220</v>
      </c>
      <c r="M21" s="121">
        <f>SUM(N21,+U21)</f>
        <v>80695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80695</v>
      </c>
      <c r="V21" s="121">
        <f>+SUM(D21,M21)</f>
        <v>508915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508915</v>
      </c>
      <c r="AE21" s="210" t="s">
        <v>326</v>
      </c>
      <c r="AF21" s="209"/>
    </row>
    <row r="22" spans="1:32" s="136" customFormat="1" ht="13.5" customHeight="1" x14ac:dyDescent="0.15">
      <c r="A22" s="119" t="s">
        <v>45</v>
      </c>
      <c r="B22" s="120" t="s">
        <v>385</v>
      </c>
      <c r="C22" s="119" t="s">
        <v>386</v>
      </c>
      <c r="D22" s="121">
        <f>SUM(E22,+L22)</f>
        <v>765650</v>
      </c>
      <c r="E22" s="121">
        <f>+SUM(F22:I22,K22)</f>
        <v>169585</v>
      </c>
      <c r="F22" s="121">
        <v>0</v>
      </c>
      <c r="G22" s="121">
        <v>0</v>
      </c>
      <c r="H22" s="121">
        <v>0</v>
      </c>
      <c r="I22" s="121">
        <v>149877</v>
      </c>
      <c r="J22" s="121"/>
      <c r="K22" s="121">
        <v>19708</v>
      </c>
      <c r="L22" s="121">
        <v>596065</v>
      </c>
      <c r="M22" s="121">
        <f>SUM(N22,+U22)</f>
        <v>46736</v>
      </c>
      <c r="N22" s="121">
        <f>+SUM(O22:R22,T22)</f>
        <v>1081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1081</v>
      </c>
      <c r="U22" s="121">
        <v>45655</v>
      </c>
      <c r="V22" s="121">
        <f>+SUM(D22,M22)</f>
        <v>812386</v>
      </c>
      <c r="W22" s="121">
        <f>+SUM(E22,N22)</f>
        <v>170666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149877</v>
      </c>
      <c r="AB22" s="121">
        <f>+SUM(J22,S22)</f>
        <v>0</v>
      </c>
      <c r="AC22" s="121">
        <f>+SUM(K22,T22)</f>
        <v>20789</v>
      </c>
      <c r="AD22" s="121">
        <f>+SUM(L22,U22)</f>
        <v>641720</v>
      </c>
      <c r="AE22" s="210" t="s">
        <v>326</v>
      </c>
      <c r="AF22" s="209"/>
    </row>
    <row r="23" spans="1:32" s="136" customFormat="1" ht="13.5" customHeight="1" x14ac:dyDescent="0.15">
      <c r="A23" s="119" t="s">
        <v>45</v>
      </c>
      <c r="B23" s="120" t="s">
        <v>390</v>
      </c>
      <c r="C23" s="119" t="s">
        <v>391</v>
      </c>
      <c r="D23" s="121">
        <f>SUM(E23,+L23)</f>
        <v>1387485</v>
      </c>
      <c r="E23" s="121">
        <f>+SUM(F23:I23,K23)</f>
        <v>282987</v>
      </c>
      <c r="F23" s="121">
        <v>0</v>
      </c>
      <c r="G23" s="121">
        <v>0</v>
      </c>
      <c r="H23" s="121">
        <v>0</v>
      </c>
      <c r="I23" s="121">
        <v>282987</v>
      </c>
      <c r="J23" s="121"/>
      <c r="K23" s="121">
        <v>0</v>
      </c>
      <c r="L23" s="121">
        <v>1104498</v>
      </c>
      <c r="M23" s="121">
        <f>SUM(N23,+U23)</f>
        <v>59941</v>
      </c>
      <c r="N23" s="121">
        <f>+SUM(O23:R23,T23)</f>
        <v>138</v>
      </c>
      <c r="O23" s="121">
        <v>0</v>
      </c>
      <c r="P23" s="121">
        <v>0</v>
      </c>
      <c r="Q23" s="121">
        <v>0</v>
      </c>
      <c r="R23" s="121">
        <v>138</v>
      </c>
      <c r="S23" s="121"/>
      <c r="T23" s="121">
        <v>0</v>
      </c>
      <c r="U23" s="121">
        <v>59803</v>
      </c>
      <c r="V23" s="121">
        <f>+SUM(D23,M23)</f>
        <v>1447426</v>
      </c>
      <c r="W23" s="121">
        <f>+SUM(E23,N23)</f>
        <v>283125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283125</v>
      </c>
      <c r="AB23" s="121">
        <f>+SUM(J23,S23)</f>
        <v>0</v>
      </c>
      <c r="AC23" s="121">
        <f>+SUM(K23,T23)</f>
        <v>0</v>
      </c>
      <c r="AD23" s="121">
        <f>+SUM(L23,U23)</f>
        <v>1164301</v>
      </c>
      <c r="AE23" s="210" t="s">
        <v>326</v>
      </c>
      <c r="AF23" s="209"/>
    </row>
    <row r="24" spans="1:32" s="136" customFormat="1" ht="13.5" customHeight="1" x14ac:dyDescent="0.15">
      <c r="A24" s="119" t="s">
        <v>45</v>
      </c>
      <c r="B24" s="120" t="s">
        <v>392</v>
      </c>
      <c r="C24" s="119" t="s">
        <v>393</v>
      </c>
      <c r="D24" s="121">
        <f>SUM(E24,+L24)</f>
        <v>1372867</v>
      </c>
      <c r="E24" s="121">
        <f>+SUM(F24:I24,K24)</f>
        <v>331717</v>
      </c>
      <c r="F24" s="121">
        <v>0</v>
      </c>
      <c r="G24" s="121">
        <v>0</v>
      </c>
      <c r="H24" s="121">
        <v>0</v>
      </c>
      <c r="I24" s="121">
        <v>331552</v>
      </c>
      <c r="J24" s="121"/>
      <c r="K24" s="121">
        <v>165</v>
      </c>
      <c r="L24" s="121">
        <v>1041150</v>
      </c>
      <c r="M24" s="121">
        <f>SUM(N24,+U24)</f>
        <v>22429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22429</v>
      </c>
      <c r="V24" s="121">
        <f>+SUM(D24,M24)</f>
        <v>1395296</v>
      </c>
      <c r="W24" s="121">
        <f>+SUM(E24,N24)</f>
        <v>331717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331552</v>
      </c>
      <c r="AB24" s="121">
        <f>+SUM(J24,S24)</f>
        <v>0</v>
      </c>
      <c r="AC24" s="121">
        <f>+SUM(K24,T24)</f>
        <v>165</v>
      </c>
      <c r="AD24" s="121">
        <f>+SUM(L24,U24)</f>
        <v>1063579</v>
      </c>
      <c r="AE24" s="210" t="s">
        <v>326</v>
      </c>
      <c r="AF24" s="209"/>
    </row>
    <row r="25" spans="1:32" s="136" customFormat="1" ht="13.5" customHeight="1" x14ac:dyDescent="0.15">
      <c r="A25" s="119" t="s">
        <v>45</v>
      </c>
      <c r="B25" s="120" t="s">
        <v>396</v>
      </c>
      <c r="C25" s="119" t="s">
        <v>397</v>
      </c>
      <c r="D25" s="121">
        <f>SUM(E25,+L25)</f>
        <v>1416041</v>
      </c>
      <c r="E25" s="121">
        <f>+SUM(F25:I25,K25)</f>
        <v>311460</v>
      </c>
      <c r="F25" s="121">
        <v>0</v>
      </c>
      <c r="G25" s="121">
        <v>0</v>
      </c>
      <c r="H25" s="121">
        <v>0</v>
      </c>
      <c r="I25" s="121">
        <v>311460</v>
      </c>
      <c r="J25" s="121"/>
      <c r="K25" s="121">
        <v>0</v>
      </c>
      <c r="L25" s="121">
        <v>1104581</v>
      </c>
      <c r="M25" s="121">
        <f>SUM(N25,+U25)</f>
        <v>12239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12239</v>
      </c>
      <c r="V25" s="121">
        <f>+SUM(D25,M25)</f>
        <v>1428280</v>
      </c>
      <c r="W25" s="121">
        <f>+SUM(E25,N25)</f>
        <v>311460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311460</v>
      </c>
      <c r="AB25" s="121">
        <f>+SUM(J25,S25)</f>
        <v>0</v>
      </c>
      <c r="AC25" s="121">
        <f>+SUM(K25,T25)</f>
        <v>0</v>
      </c>
      <c r="AD25" s="121">
        <f>+SUM(L25,U25)</f>
        <v>1116820</v>
      </c>
      <c r="AE25" s="210" t="s">
        <v>326</v>
      </c>
      <c r="AF25" s="209"/>
    </row>
    <row r="26" spans="1:32" s="136" customFormat="1" ht="13.5" customHeight="1" x14ac:dyDescent="0.15">
      <c r="A26" s="119" t="s">
        <v>45</v>
      </c>
      <c r="B26" s="120" t="s">
        <v>400</v>
      </c>
      <c r="C26" s="119" t="s">
        <v>401</v>
      </c>
      <c r="D26" s="121">
        <f>SUM(E26,+L26)</f>
        <v>1780821</v>
      </c>
      <c r="E26" s="121">
        <f>+SUM(F26:I26,K26)</f>
        <v>303103</v>
      </c>
      <c r="F26" s="121">
        <v>0</v>
      </c>
      <c r="G26" s="121">
        <v>0</v>
      </c>
      <c r="H26" s="121">
        <v>0</v>
      </c>
      <c r="I26" s="121">
        <v>298623</v>
      </c>
      <c r="J26" s="121"/>
      <c r="K26" s="121">
        <v>4480</v>
      </c>
      <c r="L26" s="121">
        <v>1477718</v>
      </c>
      <c r="M26" s="121">
        <f>SUM(N26,+U26)</f>
        <v>20000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20000</v>
      </c>
      <c r="V26" s="121">
        <f>+SUM(D26,M26)</f>
        <v>1800821</v>
      </c>
      <c r="W26" s="121">
        <f>+SUM(E26,N26)</f>
        <v>303103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298623</v>
      </c>
      <c r="AB26" s="121">
        <f>+SUM(J26,S26)</f>
        <v>0</v>
      </c>
      <c r="AC26" s="121">
        <f>+SUM(K26,T26)</f>
        <v>4480</v>
      </c>
      <c r="AD26" s="121">
        <f>+SUM(L26,U26)</f>
        <v>1497718</v>
      </c>
      <c r="AE26" s="210" t="s">
        <v>326</v>
      </c>
      <c r="AF26" s="209"/>
    </row>
    <row r="27" spans="1:32" s="136" customFormat="1" ht="13.5" customHeight="1" x14ac:dyDescent="0.15">
      <c r="A27" s="119" t="s">
        <v>45</v>
      </c>
      <c r="B27" s="120" t="s">
        <v>406</v>
      </c>
      <c r="C27" s="119" t="s">
        <v>407</v>
      </c>
      <c r="D27" s="121">
        <f>SUM(E27,+L27)</f>
        <v>1066372</v>
      </c>
      <c r="E27" s="121">
        <f>+SUM(F27:I27,K27)</f>
        <v>222266</v>
      </c>
      <c r="F27" s="121">
        <v>0</v>
      </c>
      <c r="G27" s="121">
        <v>0</v>
      </c>
      <c r="H27" s="121">
        <v>0</v>
      </c>
      <c r="I27" s="121">
        <v>219527</v>
      </c>
      <c r="J27" s="121"/>
      <c r="K27" s="121">
        <v>2739</v>
      </c>
      <c r="L27" s="121">
        <v>844106</v>
      </c>
      <c r="M27" s="121">
        <f>SUM(N27,+U27)</f>
        <v>11147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11147</v>
      </c>
      <c r="V27" s="121">
        <f>+SUM(D27,M27)</f>
        <v>1077519</v>
      </c>
      <c r="W27" s="121">
        <f>+SUM(E27,N27)</f>
        <v>222266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219527</v>
      </c>
      <c r="AB27" s="121">
        <f>+SUM(J27,S27)</f>
        <v>0</v>
      </c>
      <c r="AC27" s="121">
        <f>+SUM(K27,T27)</f>
        <v>2739</v>
      </c>
      <c r="AD27" s="121">
        <f>+SUM(L27,U27)</f>
        <v>855253</v>
      </c>
      <c r="AE27" s="210" t="s">
        <v>326</v>
      </c>
      <c r="AF27" s="209"/>
    </row>
    <row r="28" spans="1:32" s="136" customFormat="1" ht="13.5" customHeight="1" x14ac:dyDescent="0.15">
      <c r="A28" s="119" t="s">
        <v>45</v>
      </c>
      <c r="B28" s="120" t="s">
        <v>408</v>
      </c>
      <c r="C28" s="119" t="s">
        <v>409</v>
      </c>
      <c r="D28" s="121">
        <f>SUM(E28,+L28)</f>
        <v>893573</v>
      </c>
      <c r="E28" s="121">
        <f>+SUM(F28:I28,K28)</f>
        <v>173926</v>
      </c>
      <c r="F28" s="121">
        <v>0</v>
      </c>
      <c r="G28" s="121">
        <v>0</v>
      </c>
      <c r="H28" s="121">
        <v>0</v>
      </c>
      <c r="I28" s="121">
        <v>173919</v>
      </c>
      <c r="J28" s="121"/>
      <c r="K28" s="121">
        <v>7</v>
      </c>
      <c r="L28" s="121">
        <v>719647</v>
      </c>
      <c r="M28" s="121">
        <f>SUM(N28,+U28)</f>
        <v>116935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116935</v>
      </c>
      <c r="V28" s="121">
        <f>+SUM(D28,M28)</f>
        <v>1010508</v>
      </c>
      <c r="W28" s="121">
        <f>+SUM(E28,N28)</f>
        <v>173926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173919</v>
      </c>
      <c r="AB28" s="121">
        <f>+SUM(J28,S28)</f>
        <v>0</v>
      </c>
      <c r="AC28" s="121">
        <f>+SUM(K28,T28)</f>
        <v>7</v>
      </c>
      <c r="AD28" s="121">
        <f>+SUM(L28,U28)</f>
        <v>836582</v>
      </c>
      <c r="AE28" s="210" t="s">
        <v>326</v>
      </c>
      <c r="AF28" s="209"/>
    </row>
    <row r="29" spans="1:32" s="136" customFormat="1" ht="13.5" customHeight="1" x14ac:dyDescent="0.15">
      <c r="A29" s="119" t="s">
        <v>45</v>
      </c>
      <c r="B29" s="120" t="s">
        <v>410</v>
      </c>
      <c r="C29" s="119" t="s">
        <v>411</v>
      </c>
      <c r="D29" s="121">
        <f>SUM(E29,+L29)</f>
        <v>971666</v>
      </c>
      <c r="E29" s="121">
        <f>+SUM(F29:I29,K29)</f>
        <v>195767</v>
      </c>
      <c r="F29" s="121">
        <v>0</v>
      </c>
      <c r="G29" s="121">
        <v>0</v>
      </c>
      <c r="H29" s="121">
        <v>0</v>
      </c>
      <c r="I29" s="121">
        <v>195268</v>
      </c>
      <c r="J29" s="121"/>
      <c r="K29" s="121">
        <v>499</v>
      </c>
      <c r="L29" s="121">
        <v>775899</v>
      </c>
      <c r="M29" s="121">
        <f>SUM(N29,+U29)</f>
        <v>131869</v>
      </c>
      <c r="N29" s="121">
        <f>+SUM(O29:R29,T29)</f>
        <v>14</v>
      </c>
      <c r="O29" s="121">
        <v>0</v>
      </c>
      <c r="P29" s="121">
        <v>0</v>
      </c>
      <c r="Q29" s="121">
        <v>0</v>
      </c>
      <c r="R29" s="121">
        <v>14</v>
      </c>
      <c r="S29" s="121"/>
      <c r="T29" s="121">
        <v>0</v>
      </c>
      <c r="U29" s="121">
        <v>131855</v>
      </c>
      <c r="V29" s="121">
        <f>+SUM(D29,M29)</f>
        <v>1103535</v>
      </c>
      <c r="W29" s="121">
        <f>+SUM(E29,N29)</f>
        <v>195781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195282</v>
      </c>
      <c r="AB29" s="121">
        <f>+SUM(J29,S29)</f>
        <v>0</v>
      </c>
      <c r="AC29" s="121">
        <f>+SUM(K29,T29)</f>
        <v>499</v>
      </c>
      <c r="AD29" s="121">
        <f>+SUM(L29,U29)</f>
        <v>907754</v>
      </c>
      <c r="AE29" s="210" t="s">
        <v>326</v>
      </c>
      <c r="AF29" s="209"/>
    </row>
    <row r="30" spans="1:32" s="136" customFormat="1" ht="13.5" customHeight="1" x14ac:dyDescent="0.15">
      <c r="A30" s="119" t="s">
        <v>45</v>
      </c>
      <c r="B30" s="120" t="s">
        <v>412</v>
      </c>
      <c r="C30" s="119" t="s">
        <v>413</v>
      </c>
      <c r="D30" s="121">
        <f>SUM(E30,+L30)</f>
        <v>536941</v>
      </c>
      <c r="E30" s="121">
        <f>+SUM(F30:I30,K30)</f>
        <v>34217</v>
      </c>
      <c r="F30" s="121">
        <v>0</v>
      </c>
      <c r="G30" s="121">
        <v>0</v>
      </c>
      <c r="H30" s="121">
        <v>0</v>
      </c>
      <c r="I30" s="121">
        <v>30043</v>
      </c>
      <c r="J30" s="121"/>
      <c r="K30" s="121">
        <v>4174</v>
      </c>
      <c r="L30" s="121">
        <v>502724</v>
      </c>
      <c r="M30" s="121">
        <f>SUM(N30,+U30)</f>
        <v>95604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95604</v>
      </c>
      <c r="V30" s="121">
        <f>+SUM(D30,M30)</f>
        <v>632545</v>
      </c>
      <c r="W30" s="121">
        <f>+SUM(E30,N30)</f>
        <v>34217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30043</v>
      </c>
      <c r="AB30" s="121">
        <f>+SUM(J30,S30)</f>
        <v>0</v>
      </c>
      <c r="AC30" s="121">
        <f>+SUM(K30,T30)</f>
        <v>4174</v>
      </c>
      <c r="AD30" s="121">
        <f>+SUM(L30,U30)</f>
        <v>598328</v>
      </c>
      <c r="AE30" s="210" t="s">
        <v>326</v>
      </c>
      <c r="AF30" s="209"/>
    </row>
    <row r="31" spans="1:32" s="136" customFormat="1" ht="13.5" customHeight="1" x14ac:dyDescent="0.15">
      <c r="A31" s="119" t="s">
        <v>45</v>
      </c>
      <c r="B31" s="120" t="s">
        <v>414</v>
      </c>
      <c r="C31" s="119" t="s">
        <v>415</v>
      </c>
      <c r="D31" s="121">
        <f>SUM(E31,+L31)</f>
        <v>464462</v>
      </c>
      <c r="E31" s="121">
        <f>+SUM(F31:I31,K31)</f>
        <v>106584</v>
      </c>
      <c r="F31" s="121">
        <v>0</v>
      </c>
      <c r="G31" s="121">
        <v>0</v>
      </c>
      <c r="H31" s="121">
        <v>0</v>
      </c>
      <c r="I31" s="121">
        <v>106584</v>
      </c>
      <c r="J31" s="121"/>
      <c r="K31" s="121">
        <v>0</v>
      </c>
      <c r="L31" s="121">
        <v>357878</v>
      </c>
      <c r="M31" s="121">
        <f>SUM(N31,+U31)</f>
        <v>128207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128207</v>
      </c>
      <c r="V31" s="121">
        <f>+SUM(D31,M31)</f>
        <v>592669</v>
      </c>
      <c r="W31" s="121">
        <f>+SUM(E31,N31)</f>
        <v>106584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106584</v>
      </c>
      <c r="AB31" s="121">
        <f>+SUM(J31,S31)</f>
        <v>0</v>
      </c>
      <c r="AC31" s="121">
        <f>+SUM(K31,T31)</f>
        <v>0</v>
      </c>
      <c r="AD31" s="121">
        <f>+SUM(L31,U31)</f>
        <v>486085</v>
      </c>
      <c r="AE31" s="210" t="s">
        <v>326</v>
      </c>
      <c r="AF31" s="209"/>
    </row>
    <row r="32" spans="1:32" s="136" customFormat="1" ht="13.5" customHeight="1" x14ac:dyDescent="0.15">
      <c r="A32" s="119" t="s">
        <v>45</v>
      </c>
      <c r="B32" s="120" t="s">
        <v>418</v>
      </c>
      <c r="C32" s="119" t="s">
        <v>419</v>
      </c>
      <c r="D32" s="121">
        <f>SUM(E32,+L32)</f>
        <v>796668</v>
      </c>
      <c r="E32" s="121">
        <f>+SUM(F32:I32,K32)</f>
        <v>109308</v>
      </c>
      <c r="F32" s="121">
        <v>0</v>
      </c>
      <c r="G32" s="121">
        <v>0</v>
      </c>
      <c r="H32" s="121">
        <v>0</v>
      </c>
      <c r="I32" s="121">
        <v>107446</v>
      </c>
      <c r="J32" s="121"/>
      <c r="K32" s="121">
        <v>1862</v>
      </c>
      <c r="L32" s="121">
        <v>687360</v>
      </c>
      <c r="M32" s="121">
        <f>SUM(N32,+U32)</f>
        <v>259448</v>
      </c>
      <c r="N32" s="121">
        <f>+SUM(O32:R32,T32)</f>
        <v>8908</v>
      </c>
      <c r="O32" s="121">
        <v>0</v>
      </c>
      <c r="P32" s="121">
        <v>0</v>
      </c>
      <c r="Q32" s="121">
        <v>0</v>
      </c>
      <c r="R32" s="121">
        <v>8908</v>
      </c>
      <c r="S32" s="121"/>
      <c r="T32" s="121">
        <v>0</v>
      </c>
      <c r="U32" s="121">
        <v>250540</v>
      </c>
      <c r="V32" s="121">
        <f>+SUM(D32,M32)</f>
        <v>1056116</v>
      </c>
      <c r="W32" s="121">
        <f>+SUM(E32,N32)</f>
        <v>118216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116354</v>
      </c>
      <c r="AB32" s="121">
        <f>+SUM(J32,S32)</f>
        <v>0</v>
      </c>
      <c r="AC32" s="121">
        <f>+SUM(K32,T32)</f>
        <v>1862</v>
      </c>
      <c r="AD32" s="121">
        <f>+SUM(L32,U32)</f>
        <v>937900</v>
      </c>
      <c r="AE32" s="210" t="s">
        <v>326</v>
      </c>
      <c r="AF32" s="209"/>
    </row>
    <row r="33" spans="1:32" s="136" customFormat="1" ht="13.5" customHeight="1" x14ac:dyDescent="0.15">
      <c r="A33" s="119" t="s">
        <v>45</v>
      </c>
      <c r="B33" s="120" t="s">
        <v>420</v>
      </c>
      <c r="C33" s="119" t="s">
        <v>421</v>
      </c>
      <c r="D33" s="121">
        <f>SUM(E33,+L33)</f>
        <v>910553</v>
      </c>
      <c r="E33" s="121">
        <f>+SUM(F33:I33,K33)</f>
        <v>158661</v>
      </c>
      <c r="F33" s="121">
        <v>0</v>
      </c>
      <c r="G33" s="121">
        <v>0</v>
      </c>
      <c r="H33" s="121">
        <v>0</v>
      </c>
      <c r="I33" s="121">
        <v>156860</v>
      </c>
      <c r="J33" s="121"/>
      <c r="K33" s="121">
        <v>1801</v>
      </c>
      <c r="L33" s="121">
        <v>751892</v>
      </c>
      <c r="M33" s="121">
        <f>SUM(N33,+U33)</f>
        <v>331119</v>
      </c>
      <c r="N33" s="121">
        <f>+SUM(O33:R33,T33)</f>
        <v>583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583</v>
      </c>
      <c r="U33" s="121">
        <v>330536</v>
      </c>
      <c r="V33" s="121">
        <f>+SUM(D33,M33)</f>
        <v>1241672</v>
      </c>
      <c r="W33" s="121">
        <f>+SUM(E33,N33)</f>
        <v>159244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156860</v>
      </c>
      <c r="AB33" s="121">
        <f>+SUM(J33,S33)</f>
        <v>0</v>
      </c>
      <c r="AC33" s="121">
        <f>+SUM(K33,T33)</f>
        <v>2384</v>
      </c>
      <c r="AD33" s="121">
        <f>+SUM(L33,U33)</f>
        <v>1082428</v>
      </c>
      <c r="AE33" s="210" t="s">
        <v>326</v>
      </c>
      <c r="AF33" s="209"/>
    </row>
    <row r="34" spans="1:32" s="136" customFormat="1" ht="13.5" customHeight="1" x14ac:dyDescent="0.15">
      <c r="A34" s="119" t="s">
        <v>45</v>
      </c>
      <c r="B34" s="120" t="s">
        <v>422</v>
      </c>
      <c r="C34" s="119" t="s">
        <v>423</v>
      </c>
      <c r="D34" s="121">
        <f>SUM(E34,+L34)</f>
        <v>2084690</v>
      </c>
      <c r="E34" s="121">
        <f>+SUM(F34:I34,K34)</f>
        <v>96501</v>
      </c>
      <c r="F34" s="121">
        <v>0</v>
      </c>
      <c r="G34" s="121">
        <v>0</v>
      </c>
      <c r="H34" s="121">
        <v>0</v>
      </c>
      <c r="I34" s="121">
        <v>83622</v>
      </c>
      <c r="J34" s="121"/>
      <c r="K34" s="121">
        <v>12879</v>
      </c>
      <c r="L34" s="121">
        <v>1988189</v>
      </c>
      <c r="M34" s="121">
        <f>SUM(N34,+U34)</f>
        <v>187312</v>
      </c>
      <c r="N34" s="121">
        <f>+SUM(O34:R34,T34)</f>
        <v>2108</v>
      </c>
      <c r="O34" s="121">
        <v>0</v>
      </c>
      <c r="P34" s="121">
        <v>0</v>
      </c>
      <c r="Q34" s="121">
        <v>0</v>
      </c>
      <c r="R34" s="121">
        <v>2108</v>
      </c>
      <c r="S34" s="121"/>
      <c r="T34" s="121">
        <v>0</v>
      </c>
      <c r="U34" s="121">
        <v>185204</v>
      </c>
      <c r="V34" s="121">
        <f>+SUM(D34,M34)</f>
        <v>2272002</v>
      </c>
      <c r="W34" s="121">
        <f>+SUM(E34,N34)</f>
        <v>98609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85730</v>
      </c>
      <c r="AB34" s="121">
        <f>+SUM(J34,S34)</f>
        <v>0</v>
      </c>
      <c r="AC34" s="121">
        <f>+SUM(K34,T34)</f>
        <v>12879</v>
      </c>
      <c r="AD34" s="121">
        <f>+SUM(L34,U34)</f>
        <v>2173393</v>
      </c>
      <c r="AE34" s="210" t="s">
        <v>326</v>
      </c>
      <c r="AF34" s="209"/>
    </row>
    <row r="35" spans="1:32" s="136" customFormat="1" ht="13.5" customHeight="1" x14ac:dyDescent="0.15">
      <c r="A35" s="119" t="s">
        <v>45</v>
      </c>
      <c r="B35" s="120" t="s">
        <v>424</v>
      </c>
      <c r="C35" s="119" t="s">
        <v>425</v>
      </c>
      <c r="D35" s="121">
        <f>SUM(E35,+L35)</f>
        <v>1557693</v>
      </c>
      <c r="E35" s="121">
        <f>+SUM(F35:I35,K35)</f>
        <v>435719</v>
      </c>
      <c r="F35" s="121">
        <v>0</v>
      </c>
      <c r="G35" s="121">
        <v>0</v>
      </c>
      <c r="H35" s="121">
        <v>0</v>
      </c>
      <c r="I35" s="121">
        <v>372258</v>
      </c>
      <c r="J35" s="121"/>
      <c r="K35" s="121">
        <v>63461</v>
      </c>
      <c r="L35" s="121">
        <v>1121974</v>
      </c>
      <c r="M35" s="121">
        <f>SUM(N35,+U35)</f>
        <v>108885</v>
      </c>
      <c r="N35" s="121">
        <f>+SUM(O35:R35,T35)</f>
        <v>65</v>
      </c>
      <c r="O35" s="121">
        <v>0</v>
      </c>
      <c r="P35" s="121">
        <v>0</v>
      </c>
      <c r="Q35" s="121">
        <v>0</v>
      </c>
      <c r="R35" s="121">
        <v>65</v>
      </c>
      <c r="S35" s="121"/>
      <c r="T35" s="121">
        <v>0</v>
      </c>
      <c r="U35" s="121">
        <v>108820</v>
      </c>
      <c r="V35" s="121">
        <f>+SUM(D35,M35)</f>
        <v>1666578</v>
      </c>
      <c r="W35" s="121">
        <f>+SUM(E35,N35)</f>
        <v>435784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372323</v>
      </c>
      <c r="AB35" s="121">
        <f>+SUM(J35,S35)</f>
        <v>0</v>
      </c>
      <c r="AC35" s="121">
        <f>+SUM(K35,T35)</f>
        <v>63461</v>
      </c>
      <c r="AD35" s="121">
        <f>+SUM(L35,U35)</f>
        <v>1230794</v>
      </c>
      <c r="AE35" s="210" t="s">
        <v>326</v>
      </c>
      <c r="AF35" s="209"/>
    </row>
    <row r="36" spans="1:32" s="136" customFormat="1" ht="13.5" customHeight="1" x14ac:dyDescent="0.15">
      <c r="A36" s="119" t="s">
        <v>45</v>
      </c>
      <c r="B36" s="120" t="s">
        <v>426</v>
      </c>
      <c r="C36" s="119" t="s">
        <v>427</v>
      </c>
      <c r="D36" s="121">
        <f>SUM(E36,+L36)</f>
        <v>817663</v>
      </c>
      <c r="E36" s="121">
        <f>+SUM(F36:I36,K36)</f>
        <v>211105</v>
      </c>
      <c r="F36" s="121">
        <v>0</v>
      </c>
      <c r="G36" s="121">
        <v>0</v>
      </c>
      <c r="H36" s="121">
        <v>0</v>
      </c>
      <c r="I36" s="121">
        <v>148858</v>
      </c>
      <c r="J36" s="121"/>
      <c r="K36" s="121">
        <v>62247</v>
      </c>
      <c r="L36" s="121">
        <v>606558</v>
      </c>
      <c r="M36" s="121">
        <f>SUM(N36,+U36)</f>
        <v>39510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39510</v>
      </c>
      <c r="V36" s="121">
        <f>+SUM(D36,M36)</f>
        <v>857173</v>
      </c>
      <c r="W36" s="121">
        <f>+SUM(E36,N36)</f>
        <v>211105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148858</v>
      </c>
      <c r="AB36" s="121">
        <f>+SUM(J36,S36)</f>
        <v>0</v>
      </c>
      <c r="AC36" s="121">
        <f>+SUM(K36,T36)</f>
        <v>62247</v>
      </c>
      <c r="AD36" s="121">
        <f>+SUM(L36,U36)</f>
        <v>646068</v>
      </c>
      <c r="AE36" s="210" t="s">
        <v>326</v>
      </c>
      <c r="AF36" s="209"/>
    </row>
    <row r="37" spans="1:32" s="136" customFormat="1" ht="13.5" customHeight="1" x14ac:dyDescent="0.15">
      <c r="A37" s="119" t="s">
        <v>45</v>
      </c>
      <c r="B37" s="120" t="s">
        <v>428</v>
      </c>
      <c r="C37" s="119" t="s">
        <v>429</v>
      </c>
      <c r="D37" s="121">
        <f>SUM(E37,+L37)</f>
        <v>811340</v>
      </c>
      <c r="E37" s="121">
        <f>+SUM(F37:I37,K37)</f>
        <v>166693</v>
      </c>
      <c r="F37" s="121">
        <v>0</v>
      </c>
      <c r="G37" s="121">
        <v>0</v>
      </c>
      <c r="H37" s="121">
        <v>0</v>
      </c>
      <c r="I37" s="121">
        <v>103299</v>
      </c>
      <c r="J37" s="121"/>
      <c r="K37" s="121">
        <v>63394</v>
      </c>
      <c r="L37" s="121">
        <v>644647</v>
      </c>
      <c r="M37" s="121">
        <f>SUM(N37,+U37)</f>
        <v>80450</v>
      </c>
      <c r="N37" s="121">
        <f>+SUM(O37:R37,T37)</f>
        <v>4543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4543</v>
      </c>
      <c r="U37" s="121">
        <v>75907</v>
      </c>
      <c r="V37" s="121">
        <f>+SUM(D37,M37)</f>
        <v>891790</v>
      </c>
      <c r="W37" s="121">
        <f>+SUM(E37,N37)</f>
        <v>171236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103299</v>
      </c>
      <c r="AB37" s="121">
        <f>+SUM(J37,S37)</f>
        <v>0</v>
      </c>
      <c r="AC37" s="121">
        <f>+SUM(K37,T37)</f>
        <v>67937</v>
      </c>
      <c r="AD37" s="121">
        <f>+SUM(L37,U37)</f>
        <v>720554</v>
      </c>
      <c r="AE37" s="210" t="s">
        <v>326</v>
      </c>
      <c r="AF37" s="209"/>
    </row>
    <row r="38" spans="1:32" s="136" customFormat="1" ht="13.5" customHeight="1" x14ac:dyDescent="0.15">
      <c r="A38" s="119" t="s">
        <v>45</v>
      </c>
      <c r="B38" s="120" t="s">
        <v>432</v>
      </c>
      <c r="C38" s="119" t="s">
        <v>433</v>
      </c>
      <c r="D38" s="121">
        <f>SUM(E38,+L38)</f>
        <v>507899</v>
      </c>
      <c r="E38" s="121">
        <f>+SUM(F38:I38,K38)</f>
        <v>69901</v>
      </c>
      <c r="F38" s="121">
        <v>0</v>
      </c>
      <c r="G38" s="121">
        <v>0</v>
      </c>
      <c r="H38" s="121">
        <v>0</v>
      </c>
      <c r="I38" s="121">
        <v>69901</v>
      </c>
      <c r="J38" s="121"/>
      <c r="K38" s="121">
        <v>0</v>
      </c>
      <c r="L38" s="121">
        <v>437998</v>
      </c>
      <c r="M38" s="121">
        <f>SUM(N38,+U38)</f>
        <v>29047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29047</v>
      </c>
      <c r="V38" s="121">
        <f>+SUM(D38,M38)</f>
        <v>536946</v>
      </c>
      <c r="W38" s="121">
        <f>+SUM(E38,N38)</f>
        <v>69901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69901</v>
      </c>
      <c r="AB38" s="121">
        <f>+SUM(J38,S38)</f>
        <v>0</v>
      </c>
      <c r="AC38" s="121">
        <f>+SUM(K38,T38)</f>
        <v>0</v>
      </c>
      <c r="AD38" s="121">
        <f>+SUM(L38,U38)</f>
        <v>467045</v>
      </c>
      <c r="AE38" s="210" t="s">
        <v>326</v>
      </c>
      <c r="AF38" s="209"/>
    </row>
    <row r="39" spans="1:32" s="136" customFormat="1" ht="13.5" customHeight="1" x14ac:dyDescent="0.15">
      <c r="A39" s="119" t="s">
        <v>45</v>
      </c>
      <c r="B39" s="120" t="s">
        <v>436</v>
      </c>
      <c r="C39" s="119" t="s">
        <v>437</v>
      </c>
      <c r="D39" s="121">
        <f>SUM(E39,+L39)</f>
        <v>885710</v>
      </c>
      <c r="E39" s="121">
        <f>+SUM(F39:I39,K39)</f>
        <v>167455</v>
      </c>
      <c r="F39" s="121">
        <v>0</v>
      </c>
      <c r="G39" s="121">
        <v>0</v>
      </c>
      <c r="H39" s="121">
        <v>0</v>
      </c>
      <c r="I39" s="121">
        <v>167067</v>
      </c>
      <c r="J39" s="121"/>
      <c r="K39" s="121">
        <v>388</v>
      </c>
      <c r="L39" s="121">
        <v>718255</v>
      </c>
      <c r="M39" s="121">
        <f>SUM(N39,+U39)</f>
        <v>102691</v>
      </c>
      <c r="N39" s="121">
        <f>+SUM(O39:R39,T39)</f>
        <v>7377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7377</v>
      </c>
      <c r="U39" s="121">
        <v>95314</v>
      </c>
      <c r="V39" s="121">
        <f>+SUM(D39,M39)</f>
        <v>988401</v>
      </c>
      <c r="W39" s="121">
        <f>+SUM(E39,N39)</f>
        <v>174832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167067</v>
      </c>
      <c r="AB39" s="121">
        <f>+SUM(J39,S39)</f>
        <v>0</v>
      </c>
      <c r="AC39" s="121">
        <f>+SUM(K39,T39)</f>
        <v>7765</v>
      </c>
      <c r="AD39" s="121">
        <f>+SUM(L39,U39)</f>
        <v>813569</v>
      </c>
      <c r="AE39" s="210" t="s">
        <v>326</v>
      </c>
      <c r="AF39" s="209"/>
    </row>
    <row r="40" spans="1:32" s="136" customFormat="1" ht="13.5" customHeight="1" x14ac:dyDescent="0.15">
      <c r="A40" s="119" t="s">
        <v>45</v>
      </c>
      <c r="B40" s="120" t="s">
        <v>439</v>
      </c>
      <c r="C40" s="119" t="s">
        <v>440</v>
      </c>
      <c r="D40" s="121">
        <f>SUM(E40,+L40)</f>
        <v>584252</v>
      </c>
      <c r="E40" s="121">
        <f>+SUM(F40:I40,K40)</f>
        <v>58306</v>
      </c>
      <c r="F40" s="121">
        <v>0</v>
      </c>
      <c r="G40" s="121">
        <v>0</v>
      </c>
      <c r="H40" s="121">
        <v>0</v>
      </c>
      <c r="I40" s="121">
        <v>58306</v>
      </c>
      <c r="J40" s="121"/>
      <c r="K40" s="121">
        <v>0</v>
      </c>
      <c r="L40" s="121">
        <v>525946</v>
      </c>
      <c r="M40" s="121">
        <f>SUM(N40,+U40)</f>
        <v>58400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58400</v>
      </c>
      <c r="V40" s="121">
        <f>+SUM(D40,M40)</f>
        <v>642652</v>
      </c>
      <c r="W40" s="121">
        <f>+SUM(E40,N40)</f>
        <v>58306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58306</v>
      </c>
      <c r="AB40" s="121">
        <f>+SUM(J40,S40)</f>
        <v>0</v>
      </c>
      <c r="AC40" s="121">
        <f>+SUM(K40,T40)</f>
        <v>0</v>
      </c>
      <c r="AD40" s="121">
        <f>+SUM(L40,U40)</f>
        <v>584346</v>
      </c>
      <c r="AE40" s="210" t="s">
        <v>326</v>
      </c>
      <c r="AF40" s="209"/>
    </row>
    <row r="41" spans="1:32" s="136" customFormat="1" ht="13.5" customHeight="1" x14ac:dyDescent="0.15">
      <c r="A41" s="119" t="s">
        <v>45</v>
      </c>
      <c r="B41" s="120" t="s">
        <v>442</v>
      </c>
      <c r="C41" s="119" t="s">
        <v>443</v>
      </c>
      <c r="D41" s="121">
        <f>SUM(E41,+L41)</f>
        <v>572441</v>
      </c>
      <c r="E41" s="121">
        <f>+SUM(F41:I41,K41)</f>
        <v>113278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113278</v>
      </c>
      <c r="L41" s="121">
        <v>459163</v>
      </c>
      <c r="M41" s="121">
        <f>SUM(N41,+U41)</f>
        <v>63501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63501</v>
      </c>
      <c r="V41" s="121">
        <f>+SUM(D41,M41)</f>
        <v>635942</v>
      </c>
      <c r="W41" s="121">
        <f>+SUM(E41,N41)</f>
        <v>113278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113278</v>
      </c>
      <c r="AD41" s="121">
        <f>+SUM(L41,U41)</f>
        <v>522664</v>
      </c>
      <c r="AE41" s="210" t="s">
        <v>326</v>
      </c>
      <c r="AF41" s="209"/>
    </row>
    <row r="42" spans="1:32" s="136" customFormat="1" ht="13.5" customHeight="1" x14ac:dyDescent="0.15">
      <c r="A42" s="119" t="s">
        <v>45</v>
      </c>
      <c r="B42" s="120" t="s">
        <v>444</v>
      </c>
      <c r="C42" s="119" t="s">
        <v>445</v>
      </c>
      <c r="D42" s="121">
        <f>SUM(E42,+L42)</f>
        <v>120072</v>
      </c>
      <c r="E42" s="121">
        <f>+SUM(F42:I42,K42)</f>
        <v>71747</v>
      </c>
      <c r="F42" s="121">
        <v>0</v>
      </c>
      <c r="G42" s="121">
        <v>0</v>
      </c>
      <c r="H42" s="121">
        <v>0</v>
      </c>
      <c r="I42" s="121">
        <v>71747</v>
      </c>
      <c r="J42" s="121"/>
      <c r="K42" s="121">
        <v>0</v>
      </c>
      <c r="L42" s="121">
        <v>48325</v>
      </c>
      <c r="M42" s="121">
        <f>SUM(N42,+U42)</f>
        <v>35170</v>
      </c>
      <c r="N42" s="121">
        <f>+SUM(O42:R42,T42)</f>
        <v>7673</v>
      </c>
      <c r="O42" s="121">
        <v>0</v>
      </c>
      <c r="P42" s="121">
        <v>0</v>
      </c>
      <c r="Q42" s="121">
        <v>0</v>
      </c>
      <c r="R42" s="121">
        <v>7673</v>
      </c>
      <c r="S42" s="121"/>
      <c r="T42" s="121">
        <v>0</v>
      </c>
      <c r="U42" s="121">
        <v>27497</v>
      </c>
      <c r="V42" s="121">
        <f>+SUM(D42,M42)</f>
        <v>155242</v>
      </c>
      <c r="W42" s="121">
        <f>+SUM(E42,N42)</f>
        <v>79420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79420</v>
      </c>
      <c r="AB42" s="121">
        <f>+SUM(J42,S42)</f>
        <v>0</v>
      </c>
      <c r="AC42" s="121">
        <f>+SUM(K42,T42)</f>
        <v>0</v>
      </c>
      <c r="AD42" s="121">
        <f>+SUM(L42,U42)</f>
        <v>75822</v>
      </c>
      <c r="AE42" s="210" t="s">
        <v>326</v>
      </c>
      <c r="AF42" s="209"/>
    </row>
    <row r="43" spans="1:32" s="136" customFormat="1" ht="13.5" customHeight="1" x14ac:dyDescent="0.15">
      <c r="A43" s="119" t="s">
        <v>45</v>
      </c>
      <c r="B43" s="120" t="s">
        <v>446</v>
      </c>
      <c r="C43" s="119" t="s">
        <v>447</v>
      </c>
      <c r="D43" s="121">
        <f>SUM(E43,+L43)</f>
        <v>838558</v>
      </c>
      <c r="E43" s="121">
        <f>+SUM(F43:I43,K43)</f>
        <v>133050</v>
      </c>
      <c r="F43" s="121">
        <v>0</v>
      </c>
      <c r="G43" s="121">
        <v>0</v>
      </c>
      <c r="H43" s="121">
        <v>0</v>
      </c>
      <c r="I43" s="121">
        <v>133050</v>
      </c>
      <c r="J43" s="121"/>
      <c r="K43" s="121">
        <v>0</v>
      </c>
      <c r="L43" s="121">
        <v>705508</v>
      </c>
      <c r="M43" s="121">
        <f>SUM(N43,+U43)</f>
        <v>26713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26713</v>
      </c>
      <c r="V43" s="121">
        <f>+SUM(D43,M43)</f>
        <v>865271</v>
      </c>
      <c r="W43" s="121">
        <f>+SUM(E43,N43)</f>
        <v>133050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133050</v>
      </c>
      <c r="AB43" s="121">
        <f>+SUM(J43,S43)</f>
        <v>0</v>
      </c>
      <c r="AC43" s="121">
        <f>+SUM(K43,T43)</f>
        <v>0</v>
      </c>
      <c r="AD43" s="121">
        <f>+SUM(L43,U43)</f>
        <v>732221</v>
      </c>
      <c r="AE43" s="210" t="s">
        <v>326</v>
      </c>
      <c r="AF43" s="209"/>
    </row>
    <row r="44" spans="1:32" s="136" customFormat="1" ht="13.5" customHeight="1" x14ac:dyDescent="0.15">
      <c r="A44" s="119" t="s">
        <v>45</v>
      </c>
      <c r="B44" s="120" t="s">
        <v>449</v>
      </c>
      <c r="C44" s="119" t="s">
        <v>450</v>
      </c>
      <c r="D44" s="121">
        <f>SUM(E44,+L44)</f>
        <v>180775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180775</v>
      </c>
      <c r="M44" s="121">
        <f>SUM(N44,+U44)</f>
        <v>13427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13427</v>
      </c>
      <c r="V44" s="121">
        <f>+SUM(D44,M44)</f>
        <v>194202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194202</v>
      </c>
      <c r="AE44" s="210" t="s">
        <v>326</v>
      </c>
      <c r="AF44" s="209"/>
    </row>
    <row r="45" spans="1:32" s="136" customFormat="1" ht="13.5" customHeight="1" x14ac:dyDescent="0.15">
      <c r="A45" s="119" t="s">
        <v>45</v>
      </c>
      <c r="B45" s="120" t="s">
        <v>451</v>
      </c>
      <c r="C45" s="119" t="s">
        <v>452</v>
      </c>
      <c r="D45" s="121">
        <f>SUM(E45,+L45)</f>
        <v>335936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335936</v>
      </c>
      <c r="M45" s="121">
        <f>SUM(N45,+U45)</f>
        <v>56581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56581</v>
      </c>
      <c r="V45" s="121">
        <f>+SUM(D45,M45)</f>
        <v>392517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392517</v>
      </c>
      <c r="AE45" s="210" t="s">
        <v>326</v>
      </c>
      <c r="AF45" s="209"/>
    </row>
    <row r="46" spans="1:32" s="136" customFormat="1" ht="13.5" customHeight="1" x14ac:dyDescent="0.15">
      <c r="A46" s="119" t="s">
        <v>45</v>
      </c>
      <c r="B46" s="120" t="s">
        <v>453</v>
      </c>
      <c r="C46" s="119" t="s">
        <v>454</v>
      </c>
      <c r="D46" s="121">
        <f>SUM(E46,+L46)</f>
        <v>349520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349520</v>
      </c>
      <c r="M46" s="121">
        <f>SUM(N46,+U46)</f>
        <v>42654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42654</v>
      </c>
      <c r="V46" s="121">
        <f>+SUM(D46,M46)</f>
        <v>392174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392174</v>
      </c>
      <c r="AE46" s="210" t="s">
        <v>326</v>
      </c>
      <c r="AF46" s="209"/>
    </row>
    <row r="47" spans="1:32" s="136" customFormat="1" ht="13.5" customHeight="1" x14ac:dyDescent="0.15">
      <c r="A47" s="119" t="s">
        <v>45</v>
      </c>
      <c r="B47" s="120" t="s">
        <v>455</v>
      </c>
      <c r="C47" s="119" t="s">
        <v>456</v>
      </c>
      <c r="D47" s="121">
        <f>SUM(E47,+L47)</f>
        <v>229897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229897</v>
      </c>
      <c r="M47" s="121">
        <f>SUM(N47,+U47)</f>
        <v>42256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42256</v>
      </c>
      <c r="V47" s="121">
        <f>+SUM(D47,M47)</f>
        <v>272153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272153</v>
      </c>
      <c r="AE47" s="210" t="s">
        <v>326</v>
      </c>
      <c r="AF47" s="209"/>
    </row>
    <row r="48" spans="1:32" s="136" customFormat="1" ht="13.5" customHeight="1" x14ac:dyDescent="0.15">
      <c r="A48" s="119" t="s">
        <v>45</v>
      </c>
      <c r="B48" s="120" t="s">
        <v>457</v>
      </c>
      <c r="C48" s="119" t="s">
        <v>458</v>
      </c>
      <c r="D48" s="121">
        <f>SUM(E48,+L48)</f>
        <v>157060</v>
      </c>
      <c r="E48" s="121">
        <f>+SUM(F48:I48,K48)</f>
        <v>24536</v>
      </c>
      <c r="F48" s="121">
        <v>0</v>
      </c>
      <c r="G48" s="121">
        <v>0</v>
      </c>
      <c r="H48" s="121">
        <v>0</v>
      </c>
      <c r="I48" s="121">
        <v>24536</v>
      </c>
      <c r="J48" s="121"/>
      <c r="K48" s="121">
        <v>0</v>
      </c>
      <c r="L48" s="121">
        <v>132524</v>
      </c>
      <c r="M48" s="121">
        <f>SUM(N48,+U48)</f>
        <v>84267</v>
      </c>
      <c r="N48" s="121">
        <f>+SUM(O48:R48,T48)</f>
        <v>2576</v>
      </c>
      <c r="O48" s="121">
        <v>1288</v>
      </c>
      <c r="P48" s="121">
        <v>1288</v>
      </c>
      <c r="Q48" s="121">
        <v>0</v>
      </c>
      <c r="R48" s="121">
        <v>0</v>
      </c>
      <c r="S48" s="121"/>
      <c r="T48" s="121">
        <v>0</v>
      </c>
      <c r="U48" s="121">
        <v>81691</v>
      </c>
      <c r="V48" s="121">
        <f>+SUM(D48,M48)</f>
        <v>241327</v>
      </c>
      <c r="W48" s="121">
        <f>+SUM(E48,N48)</f>
        <v>27112</v>
      </c>
      <c r="X48" s="121">
        <f>+SUM(F48,O48)</f>
        <v>1288</v>
      </c>
      <c r="Y48" s="121">
        <f>+SUM(G48,P48)</f>
        <v>1288</v>
      </c>
      <c r="Z48" s="121">
        <f>+SUM(H48,Q48)</f>
        <v>0</v>
      </c>
      <c r="AA48" s="121">
        <f>+SUM(I48,R48)</f>
        <v>24536</v>
      </c>
      <c r="AB48" s="121">
        <f>+SUM(J48,S48)</f>
        <v>0</v>
      </c>
      <c r="AC48" s="121">
        <f>+SUM(K48,T48)</f>
        <v>0</v>
      </c>
      <c r="AD48" s="121">
        <f>+SUM(L48,U48)</f>
        <v>214215</v>
      </c>
      <c r="AE48" s="210" t="s">
        <v>326</v>
      </c>
      <c r="AF48" s="209"/>
    </row>
    <row r="49" spans="1:32" s="136" customFormat="1" ht="13.5" customHeight="1" x14ac:dyDescent="0.15">
      <c r="A49" s="119" t="s">
        <v>45</v>
      </c>
      <c r="B49" s="120" t="s">
        <v>459</v>
      </c>
      <c r="C49" s="119" t="s">
        <v>460</v>
      </c>
      <c r="D49" s="121">
        <f>SUM(E49,+L49)</f>
        <v>235138</v>
      </c>
      <c r="E49" s="121">
        <f>+SUM(F49:I49,K49)</f>
        <v>57102</v>
      </c>
      <c r="F49" s="121">
        <v>0</v>
      </c>
      <c r="G49" s="121">
        <v>0</v>
      </c>
      <c r="H49" s="121">
        <v>0</v>
      </c>
      <c r="I49" s="121">
        <v>57102</v>
      </c>
      <c r="J49" s="121"/>
      <c r="K49" s="121">
        <v>0</v>
      </c>
      <c r="L49" s="121">
        <v>178036</v>
      </c>
      <c r="M49" s="121">
        <f>SUM(N49,+U49)</f>
        <v>105254</v>
      </c>
      <c r="N49" s="121">
        <f>+SUM(O49:R49,T49)</f>
        <v>2</v>
      </c>
      <c r="O49" s="121">
        <v>0</v>
      </c>
      <c r="P49" s="121">
        <v>0</v>
      </c>
      <c r="Q49" s="121">
        <v>0</v>
      </c>
      <c r="R49" s="121">
        <v>2</v>
      </c>
      <c r="S49" s="121"/>
      <c r="T49" s="121">
        <v>0</v>
      </c>
      <c r="U49" s="121">
        <v>105252</v>
      </c>
      <c r="V49" s="121">
        <f>+SUM(D49,M49)</f>
        <v>340392</v>
      </c>
      <c r="W49" s="121">
        <f>+SUM(E49,N49)</f>
        <v>57104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57104</v>
      </c>
      <c r="AB49" s="121">
        <f>+SUM(J49,S49)</f>
        <v>0</v>
      </c>
      <c r="AC49" s="121">
        <f>+SUM(K49,T49)</f>
        <v>0</v>
      </c>
      <c r="AD49" s="121">
        <f>+SUM(L49,U49)</f>
        <v>283288</v>
      </c>
      <c r="AE49" s="210" t="s">
        <v>326</v>
      </c>
      <c r="AF49" s="209"/>
    </row>
    <row r="50" spans="1:32" s="136" customFormat="1" ht="13.5" customHeight="1" x14ac:dyDescent="0.15">
      <c r="A50" s="119" t="s">
        <v>45</v>
      </c>
      <c r="B50" s="120" t="s">
        <v>462</v>
      </c>
      <c r="C50" s="119" t="s">
        <v>463</v>
      </c>
      <c r="D50" s="121">
        <f>SUM(E50,+L50)</f>
        <v>240603</v>
      </c>
      <c r="E50" s="121">
        <f>+SUM(F50:I50,K50)</f>
        <v>43465</v>
      </c>
      <c r="F50" s="121">
        <v>0</v>
      </c>
      <c r="G50" s="121">
        <v>0</v>
      </c>
      <c r="H50" s="121">
        <v>0</v>
      </c>
      <c r="I50" s="121">
        <v>43465</v>
      </c>
      <c r="J50" s="121"/>
      <c r="K50" s="121">
        <v>0</v>
      </c>
      <c r="L50" s="121">
        <v>197138</v>
      </c>
      <c r="M50" s="121">
        <f>SUM(N50,+U50)</f>
        <v>58468</v>
      </c>
      <c r="N50" s="121">
        <f>+SUM(O50:R50,T50)</f>
        <v>2560</v>
      </c>
      <c r="O50" s="121">
        <v>0</v>
      </c>
      <c r="P50" s="121">
        <v>0</v>
      </c>
      <c r="Q50" s="121">
        <v>0</v>
      </c>
      <c r="R50" s="121">
        <v>2560</v>
      </c>
      <c r="S50" s="121"/>
      <c r="T50" s="121">
        <v>0</v>
      </c>
      <c r="U50" s="121">
        <v>55908</v>
      </c>
      <c r="V50" s="121">
        <f>+SUM(D50,M50)</f>
        <v>299071</v>
      </c>
      <c r="W50" s="121">
        <f>+SUM(E50,N50)</f>
        <v>46025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46025</v>
      </c>
      <c r="AB50" s="121">
        <f>+SUM(J50,S50)</f>
        <v>0</v>
      </c>
      <c r="AC50" s="121">
        <f>+SUM(K50,T50)</f>
        <v>0</v>
      </c>
      <c r="AD50" s="121">
        <f>+SUM(L50,U50)</f>
        <v>253046</v>
      </c>
      <c r="AE50" s="210" t="s">
        <v>326</v>
      </c>
      <c r="AF50" s="209"/>
    </row>
    <row r="51" spans="1:32" s="136" customFormat="1" ht="13.5" customHeight="1" x14ac:dyDescent="0.15">
      <c r="A51" s="119" t="s">
        <v>45</v>
      </c>
      <c r="B51" s="120" t="s">
        <v>464</v>
      </c>
      <c r="C51" s="119" t="s">
        <v>465</v>
      </c>
      <c r="D51" s="121">
        <f>SUM(E51,+L51)</f>
        <v>593838</v>
      </c>
      <c r="E51" s="121">
        <f>+SUM(F51:I51,K51)</f>
        <v>76462</v>
      </c>
      <c r="F51" s="121">
        <v>0</v>
      </c>
      <c r="G51" s="121">
        <v>0</v>
      </c>
      <c r="H51" s="121">
        <v>0</v>
      </c>
      <c r="I51" s="121">
        <v>76462</v>
      </c>
      <c r="J51" s="121"/>
      <c r="K51" s="121">
        <v>0</v>
      </c>
      <c r="L51" s="121">
        <v>517376</v>
      </c>
      <c r="M51" s="121">
        <f>SUM(N51,+U51)</f>
        <v>44893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44893</v>
      </c>
      <c r="V51" s="121">
        <f>+SUM(D51,M51)</f>
        <v>638731</v>
      </c>
      <c r="W51" s="121">
        <f>+SUM(E51,N51)</f>
        <v>76462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76462</v>
      </c>
      <c r="AB51" s="121">
        <f>+SUM(J51,S51)</f>
        <v>0</v>
      </c>
      <c r="AC51" s="121">
        <f>+SUM(K51,T51)</f>
        <v>0</v>
      </c>
      <c r="AD51" s="121">
        <f>+SUM(L51,U51)</f>
        <v>562269</v>
      </c>
      <c r="AE51" s="210" t="s">
        <v>326</v>
      </c>
      <c r="AF51" s="209"/>
    </row>
    <row r="52" spans="1:32" s="136" customFormat="1" ht="13.5" customHeight="1" x14ac:dyDescent="0.15">
      <c r="A52" s="119" t="s">
        <v>45</v>
      </c>
      <c r="B52" s="120" t="s">
        <v>466</v>
      </c>
      <c r="C52" s="119" t="s">
        <v>467</v>
      </c>
      <c r="D52" s="121">
        <f>SUM(E52,+L52)</f>
        <v>40749</v>
      </c>
      <c r="E52" s="121">
        <f>+SUM(F52:I52,K52)</f>
        <v>3468</v>
      </c>
      <c r="F52" s="121">
        <v>0</v>
      </c>
      <c r="G52" s="121">
        <v>0</v>
      </c>
      <c r="H52" s="121">
        <v>0</v>
      </c>
      <c r="I52" s="121">
        <v>3468</v>
      </c>
      <c r="J52" s="121"/>
      <c r="K52" s="121">
        <v>0</v>
      </c>
      <c r="L52" s="121">
        <v>37281</v>
      </c>
      <c r="M52" s="121">
        <f>SUM(N52,+U52)</f>
        <v>41580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41580</v>
      </c>
      <c r="V52" s="121">
        <f>+SUM(D52,M52)</f>
        <v>82329</v>
      </c>
      <c r="W52" s="121">
        <f>+SUM(E52,N52)</f>
        <v>3468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3468</v>
      </c>
      <c r="AB52" s="121">
        <f>+SUM(J52,S52)</f>
        <v>0</v>
      </c>
      <c r="AC52" s="121">
        <f>+SUM(K52,T52)</f>
        <v>0</v>
      </c>
      <c r="AD52" s="121">
        <f>+SUM(L52,U52)</f>
        <v>78861</v>
      </c>
      <c r="AE52" s="210" t="s">
        <v>326</v>
      </c>
      <c r="AF52" s="209"/>
    </row>
    <row r="53" spans="1:32" s="136" customFormat="1" ht="13.5" customHeight="1" x14ac:dyDescent="0.15">
      <c r="A53" s="119" t="s">
        <v>45</v>
      </c>
      <c r="B53" s="120" t="s">
        <v>468</v>
      </c>
      <c r="C53" s="119" t="s">
        <v>469</v>
      </c>
      <c r="D53" s="121">
        <f>SUM(E53,+L53)</f>
        <v>302615</v>
      </c>
      <c r="E53" s="121">
        <f>+SUM(F53:I53,K53)</f>
        <v>49837</v>
      </c>
      <c r="F53" s="121">
        <v>0</v>
      </c>
      <c r="G53" s="121">
        <v>0</v>
      </c>
      <c r="H53" s="121">
        <v>0</v>
      </c>
      <c r="I53" s="121">
        <v>49581</v>
      </c>
      <c r="J53" s="121"/>
      <c r="K53" s="121">
        <v>256</v>
      </c>
      <c r="L53" s="121">
        <v>252778</v>
      </c>
      <c r="M53" s="121">
        <f>SUM(N53,+U53)</f>
        <v>8315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8315</v>
      </c>
      <c r="V53" s="121">
        <f>+SUM(D53,M53)</f>
        <v>310930</v>
      </c>
      <c r="W53" s="121">
        <f>+SUM(E53,N53)</f>
        <v>49837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49581</v>
      </c>
      <c r="AB53" s="121">
        <f>+SUM(J53,S53)</f>
        <v>0</v>
      </c>
      <c r="AC53" s="121">
        <f>+SUM(K53,T53)</f>
        <v>256</v>
      </c>
      <c r="AD53" s="121">
        <f>+SUM(L53,U53)</f>
        <v>261093</v>
      </c>
      <c r="AE53" s="210" t="s">
        <v>326</v>
      </c>
      <c r="AF53" s="209"/>
    </row>
    <row r="54" spans="1:32" s="136" customFormat="1" ht="13.5" customHeight="1" x14ac:dyDescent="0.15">
      <c r="A54" s="119" t="s">
        <v>45</v>
      </c>
      <c r="B54" s="120" t="s">
        <v>470</v>
      </c>
      <c r="C54" s="119" t="s">
        <v>471</v>
      </c>
      <c r="D54" s="121">
        <f>SUM(E54,+L54)</f>
        <v>193556</v>
      </c>
      <c r="E54" s="121">
        <f>+SUM(F54:I54,K54)</f>
        <v>28740</v>
      </c>
      <c r="F54" s="121">
        <v>0</v>
      </c>
      <c r="G54" s="121">
        <v>0</v>
      </c>
      <c r="H54" s="121">
        <v>0</v>
      </c>
      <c r="I54" s="121">
        <v>25919</v>
      </c>
      <c r="J54" s="121"/>
      <c r="K54" s="121">
        <v>2821</v>
      </c>
      <c r="L54" s="121">
        <v>164816</v>
      </c>
      <c r="M54" s="121">
        <f>SUM(N54,+U54)</f>
        <v>58974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58974</v>
      </c>
      <c r="V54" s="121">
        <f>+SUM(D54,M54)</f>
        <v>252530</v>
      </c>
      <c r="W54" s="121">
        <f>+SUM(E54,N54)</f>
        <v>28740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25919</v>
      </c>
      <c r="AB54" s="121">
        <f>+SUM(J54,S54)</f>
        <v>0</v>
      </c>
      <c r="AC54" s="121">
        <f>+SUM(K54,T54)</f>
        <v>2821</v>
      </c>
      <c r="AD54" s="121">
        <f>+SUM(L54,U54)</f>
        <v>223790</v>
      </c>
      <c r="AE54" s="210" t="s">
        <v>326</v>
      </c>
      <c r="AF54" s="209"/>
    </row>
    <row r="55" spans="1:32" s="136" customFormat="1" ht="13.5" customHeight="1" x14ac:dyDescent="0.15">
      <c r="A55" s="119" t="s">
        <v>45</v>
      </c>
      <c r="B55" s="120" t="s">
        <v>472</v>
      </c>
      <c r="C55" s="119" t="s">
        <v>473</v>
      </c>
      <c r="D55" s="121">
        <f>SUM(E55,+L55)</f>
        <v>166729</v>
      </c>
      <c r="E55" s="121">
        <f>+SUM(F55:I55,K55)</f>
        <v>23837</v>
      </c>
      <c r="F55" s="121">
        <v>0</v>
      </c>
      <c r="G55" s="121">
        <v>0</v>
      </c>
      <c r="H55" s="121">
        <v>0</v>
      </c>
      <c r="I55" s="121">
        <v>23799</v>
      </c>
      <c r="J55" s="121"/>
      <c r="K55" s="121">
        <v>38</v>
      </c>
      <c r="L55" s="121">
        <v>142892</v>
      </c>
      <c r="M55" s="121">
        <f>SUM(N55,+U55)</f>
        <v>53341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53341</v>
      </c>
      <c r="V55" s="121">
        <f>+SUM(D55,M55)</f>
        <v>220070</v>
      </c>
      <c r="W55" s="121">
        <f>+SUM(E55,N55)</f>
        <v>23837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23799</v>
      </c>
      <c r="AB55" s="121">
        <f>+SUM(J55,S55)</f>
        <v>0</v>
      </c>
      <c r="AC55" s="121">
        <f>+SUM(K55,T55)</f>
        <v>38</v>
      </c>
      <c r="AD55" s="121">
        <f>+SUM(L55,U55)</f>
        <v>196233</v>
      </c>
      <c r="AE55" s="210" t="s">
        <v>326</v>
      </c>
      <c r="AF55" s="209"/>
    </row>
    <row r="56" spans="1:32" s="136" customFormat="1" ht="13.5" customHeight="1" x14ac:dyDescent="0.15">
      <c r="A56" s="119" t="s">
        <v>45</v>
      </c>
      <c r="B56" s="120" t="s">
        <v>474</v>
      </c>
      <c r="C56" s="119" t="s">
        <v>475</v>
      </c>
      <c r="D56" s="121">
        <f>SUM(E56,+L56)</f>
        <v>200721</v>
      </c>
      <c r="E56" s="121">
        <f>+SUM(F56:I56,K56)</f>
        <v>27492</v>
      </c>
      <c r="F56" s="121">
        <v>0</v>
      </c>
      <c r="G56" s="121">
        <v>0</v>
      </c>
      <c r="H56" s="121">
        <v>0</v>
      </c>
      <c r="I56" s="121">
        <v>27492</v>
      </c>
      <c r="J56" s="121"/>
      <c r="K56" s="121">
        <v>0</v>
      </c>
      <c r="L56" s="121">
        <v>173229</v>
      </c>
      <c r="M56" s="121">
        <f>SUM(N56,+U56)</f>
        <v>39477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39477</v>
      </c>
      <c r="V56" s="121">
        <f>+SUM(D56,M56)</f>
        <v>240198</v>
      </c>
      <c r="W56" s="121">
        <f>+SUM(E56,N56)</f>
        <v>27492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27492</v>
      </c>
      <c r="AB56" s="121">
        <f>+SUM(J56,S56)</f>
        <v>0</v>
      </c>
      <c r="AC56" s="121">
        <f>+SUM(K56,T56)</f>
        <v>0</v>
      </c>
      <c r="AD56" s="121">
        <f>+SUM(L56,U56)</f>
        <v>212706</v>
      </c>
      <c r="AE56" s="210" t="s">
        <v>326</v>
      </c>
      <c r="AF56" s="209"/>
    </row>
    <row r="57" spans="1:32" s="136" customFormat="1" ht="13.5" customHeight="1" x14ac:dyDescent="0.15">
      <c r="A57" s="119" t="s">
        <v>45</v>
      </c>
      <c r="B57" s="120" t="s">
        <v>477</v>
      </c>
      <c r="C57" s="119" t="s">
        <v>478</v>
      </c>
      <c r="D57" s="121">
        <f>SUM(E57,+L57)</f>
        <v>157406</v>
      </c>
      <c r="E57" s="121">
        <f>+SUM(F57:I57,K57)</f>
        <v>22311</v>
      </c>
      <c r="F57" s="121">
        <v>0</v>
      </c>
      <c r="G57" s="121">
        <v>0</v>
      </c>
      <c r="H57" s="121">
        <v>0</v>
      </c>
      <c r="I57" s="121">
        <v>22311</v>
      </c>
      <c r="J57" s="121"/>
      <c r="K57" s="121">
        <v>0</v>
      </c>
      <c r="L57" s="121">
        <v>135095</v>
      </c>
      <c r="M57" s="121">
        <f>SUM(N57,+U57)</f>
        <v>40090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40090</v>
      </c>
      <c r="V57" s="121">
        <f>+SUM(D57,M57)</f>
        <v>197496</v>
      </c>
      <c r="W57" s="121">
        <f>+SUM(E57,N57)</f>
        <v>22311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22311</v>
      </c>
      <c r="AB57" s="121">
        <f>+SUM(J57,S57)</f>
        <v>0</v>
      </c>
      <c r="AC57" s="121">
        <f>+SUM(K57,T57)</f>
        <v>0</v>
      </c>
      <c r="AD57" s="121">
        <f>+SUM(L57,U57)</f>
        <v>175185</v>
      </c>
      <c r="AE57" s="210" t="s">
        <v>326</v>
      </c>
      <c r="AF57" s="209"/>
    </row>
    <row r="58" spans="1:32" s="136" customFormat="1" ht="13.5" customHeight="1" x14ac:dyDescent="0.15">
      <c r="A58" s="119" t="s">
        <v>45</v>
      </c>
      <c r="B58" s="120" t="s">
        <v>480</v>
      </c>
      <c r="C58" s="119" t="s">
        <v>481</v>
      </c>
      <c r="D58" s="121">
        <f>SUM(E58,+L58)</f>
        <v>242270</v>
      </c>
      <c r="E58" s="121">
        <f>+SUM(F58:I58,K58)</f>
        <v>29728</v>
      </c>
      <c r="F58" s="121">
        <v>0</v>
      </c>
      <c r="G58" s="121">
        <v>0</v>
      </c>
      <c r="H58" s="121">
        <v>0</v>
      </c>
      <c r="I58" s="121">
        <v>29728</v>
      </c>
      <c r="J58" s="121"/>
      <c r="K58" s="121">
        <v>0</v>
      </c>
      <c r="L58" s="121">
        <v>212542</v>
      </c>
      <c r="M58" s="121">
        <f>SUM(N58,+U58)</f>
        <v>26169</v>
      </c>
      <c r="N58" s="121">
        <f>+SUM(O58:R58,T58)</f>
        <v>4630</v>
      </c>
      <c r="O58" s="121">
        <v>1554</v>
      </c>
      <c r="P58" s="121">
        <v>3076</v>
      </c>
      <c r="Q58" s="121">
        <v>0</v>
      </c>
      <c r="R58" s="121">
        <v>0</v>
      </c>
      <c r="S58" s="121"/>
      <c r="T58" s="121">
        <v>0</v>
      </c>
      <c r="U58" s="121">
        <v>21539</v>
      </c>
      <c r="V58" s="121">
        <f>+SUM(D58,M58)</f>
        <v>268439</v>
      </c>
      <c r="W58" s="121">
        <f>+SUM(E58,N58)</f>
        <v>34358</v>
      </c>
      <c r="X58" s="121">
        <f>+SUM(F58,O58)</f>
        <v>1554</v>
      </c>
      <c r="Y58" s="121">
        <f>+SUM(G58,P58)</f>
        <v>3076</v>
      </c>
      <c r="Z58" s="121">
        <f>+SUM(H58,Q58)</f>
        <v>0</v>
      </c>
      <c r="AA58" s="121">
        <f>+SUM(I58,R58)</f>
        <v>29728</v>
      </c>
      <c r="AB58" s="121">
        <f>+SUM(J58,S58)</f>
        <v>0</v>
      </c>
      <c r="AC58" s="121">
        <f>+SUM(K58,T58)</f>
        <v>0</v>
      </c>
      <c r="AD58" s="121">
        <f>+SUM(L58,U58)</f>
        <v>234081</v>
      </c>
      <c r="AE58" s="210" t="s">
        <v>326</v>
      </c>
      <c r="AF58" s="209"/>
    </row>
    <row r="59" spans="1:32" s="136" customFormat="1" ht="13.5" customHeight="1" x14ac:dyDescent="0.15">
      <c r="A59" s="119" t="s">
        <v>45</v>
      </c>
      <c r="B59" s="120" t="s">
        <v>484</v>
      </c>
      <c r="C59" s="119" t="s">
        <v>485</v>
      </c>
      <c r="D59" s="121">
        <f>SUM(E59,+L59)</f>
        <v>239123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239123</v>
      </c>
      <c r="M59" s="121">
        <f>SUM(N59,+U59)</f>
        <v>54359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54359</v>
      </c>
      <c r="V59" s="121">
        <f>+SUM(D59,M59)</f>
        <v>293482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293482</v>
      </c>
      <c r="AE59" s="210" t="s">
        <v>326</v>
      </c>
      <c r="AF59" s="209"/>
    </row>
    <row r="60" spans="1:32" s="136" customFormat="1" ht="13.5" customHeight="1" x14ac:dyDescent="0.15">
      <c r="A60" s="119" t="s">
        <v>45</v>
      </c>
      <c r="B60" s="120" t="s">
        <v>486</v>
      </c>
      <c r="C60" s="119" t="s">
        <v>487</v>
      </c>
      <c r="D60" s="121">
        <f>SUM(E60,+L60)</f>
        <v>1218892</v>
      </c>
      <c r="E60" s="121">
        <f>+SUM(F60:I60,K60)</f>
        <v>1018425</v>
      </c>
      <c r="F60" s="121">
        <v>501775</v>
      </c>
      <c r="G60" s="121">
        <v>0</v>
      </c>
      <c r="H60" s="121">
        <v>506100</v>
      </c>
      <c r="I60" s="121">
        <v>6950</v>
      </c>
      <c r="J60" s="121"/>
      <c r="K60" s="121">
        <v>3600</v>
      </c>
      <c r="L60" s="121">
        <v>200467</v>
      </c>
      <c r="M60" s="121">
        <f>SUM(N60,+U60)</f>
        <v>21217</v>
      </c>
      <c r="N60" s="121">
        <f>+SUM(O60:R60,T60)</f>
        <v>400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400</v>
      </c>
      <c r="U60" s="121">
        <v>20817</v>
      </c>
      <c r="V60" s="121">
        <f>+SUM(D60,M60)</f>
        <v>1240109</v>
      </c>
      <c r="W60" s="121">
        <f>+SUM(E60,N60)</f>
        <v>1018825</v>
      </c>
      <c r="X60" s="121">
        <f>+SUM(F60,O60)</f>
        <v>501775</v>
      </c>
      <c r="Y60" s="121">
        <f>+SUM(G60,P60)</f>
        <v>0</v>
      </c>
      <c r="Z60" s="121">
        <f>+SUM(H60,Q60)</f>
        <v>506100</v>
      </c>
      <c r="AA60" s="121">
        <f>+SUM(I60,R60)</f>
        <v>6950</v>
      </c>
      <c r="AB60" s="121">
        <f>+SUM(J60,S60)</f>
        <v>0</v>
      </c>
      <c r="AC60" s="121">
        <f>+SUM(K60,T60)</f>
        <v>4000</v>
      </c>
      <c r="AD60" s="121">
        <f>+SUM(L60,U60)</f>
        <v>221284</v>
      </c>
      <c r="AE60" s="210" t="s">
        <v>326</v>
      </c>
      <c r="AF60" s="209"/>
    </row>
    <row r="61" spans="1:32" s="136" customFormat="1" ht="13.5" customHeight="1" x14ac:dyDescent="0.15">
      <c r="A61" s="119" t="s">
        <v>45</v>
      </c>
      <c r="B61" s="120" t="s">
        <v>488</v>
      </c>
      <c r="C61" s="119" t="s">
        <v>489</v>
      </c>
      <c r="D61" s="121">
        <f>SUM(E61,+L61)</f>
        <v>54193</v>
      </c>
      <c r="E61" s="121">
        <f>+SUM(F61:I61,K61)</f>
        <v>5718</v>
      </c>
      <c r="F61" s="121">
        <v>0</v>
      </c>
      <c r="G61" s="121">
        <v>0</v>
      </c>
      <c r="H61" s="121">
        <v>0</v>
      </c>
      <c r="I61" s="121">
        <v>5718</v>
      </c>
      <c r="J61" s="121"/>
      <c r="K61" s="121">
        <v>0</v>
      </c>
      <c r="L61" s="121">
        <v>48475</v>
      </c>
      <c r="M61" s="121">
        <f>SUM(N61,+U61)</f>
        <v>10698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10698</v>
      </c>
      <c r="V61" s="121">
        <f>+SUM(D61,M61)</f>
        <v>64891</v>
      </c>
      <c r="W61" s="121">
        <f>+SUM(E61,N61)</f>
        <v>5718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5718</v>
      </c>
      <c r="AB61" s="121">
        <f>+SUM(J61,S61)</f>
        <v>0</v>
      </c>
      <c r="AC61" s="121">
        <f>+SUM(K61,T61)</f>
        <v>0</v>
      </c>
      <c r="AD61" s="121">
        <f>+SUM(L61,U61)</f>
        <v>59173</v>
      </c>
      <c r="AE61" s="210" t="s">
        <v>326</v>
      </c>
      <c r="AF61" s="209"/>
    </row>
    <row r="62" spans="1:32" s="136" customFormat="1" ht="13.5" customHeight="1" x14ac:dyDescent="0.15">
      <c r="A62" s="119" t="s">
        <v>45</v>
      </c>
      <c r="B62" s="120" t="s">
        <v>490</v>
      </c>
      <c r="C62" s="119" t="s">
        <v>491</v>
      </c>
      <c r="D62" s="121">
        <f>SUM(E62,+L62)</f>
        <v>564093</v>
      </c>
      <c r="E62" s="121">
        <f>+SUM(F62:I62,K62)</f>
        <v>75003</v>
      </c>
      <c r="F62" s="121">
        <v>0</v>
      </c>
      <c r="G62" s="121">
        <v>53</v>
      </c>
      <c r="H62" s="121">
        <v>0</v>
      </c>
      <c r="I62" s="121">
        <v>74950</v>
      </c>
      <c r="J62" s="121"/>
      <c r="K62" s="121">
        <v>0</v>
      </c>
      <c r="L62" s="121">
        <v>489090</v>
      </c>
      <c r="M62" s="121">
        <f>SUM(N62,+U62)</f>
        <v>146468</v>
      </c>
      <c r="N62" s="121">
        <f>+SUM(O62:R62,T62)</f>
        <v>37131</v>
      </c>
      <c r="O62" s="121">
        <v>6613</v>
      </c>
      <c r="P62" s="121">
        <v>7442</v>
      </c>
      <c r="Q62" s="121">
        <v>0</v>
      </c>
      <c r="R62" s="121">
        <v>23076</v>
      </c>
      <c r="S62" s="121"/>
      <c r="T62" s="121">
        <v>0</v>
      </c>
      <c r="U62" s="121">
        <v>109337</v>
      </c>
      <c r="V62" s="121">
        <f>+SUM(D62,M62)</f>
        <v>710561</v>
      </c>
      <c r="W62" s="121">
        <f>+SUM(E62,N62)</f>
        <v>112134</v>
      </c>
      <c r="X62" s="121">
        <f>+SUM(F62,O62)</f>
        <v>6613</v>
      </c>
      <c r="Y62" s="121">
        <f>+SUM(G62,P62)</f>
        <v>7495</v>
      </c>
      <c r="Z62" s="121">
        <f>+SUM(H62,Q62)</f>
        <v>0</v>
      </c>
      <c r="AA62" s="121">
        <f>+SUM(I62,R62)</f>
        <v>98026</v>
      </c>
      <c r="AB62" s="121">
        <f>+SUM(J62,S62)</f>
        <v>0</v>
      </c>
      <c r="AC62" s="121">
        <f>+SUM(K62,T62)</f>
        <v>0</v>
      </c>
      <c r="AD62" s="121">
        <f>+SUM(L62,U62)</f>
        <v>598427</v>
      </c>
      <c r="AE62" s="210" t="s">
        <v>326</v>
      </c>
      <c r="AF62" s="209"/>
    </row>
    <row r="63" spans="1:32" s="136" customFormat="1" ht="13.5" customHeight="1" x14ac:dyDescent="0.15">
      <c r="A63" s="119" t="s">
        <v>45</v>
      </c>
      <c r="B63" s="120" t="s">
        <v>492</v>
      </c>
      <c r="C63" s="119" t="s">
        <v>493</v>
      </c>
      <c r="D63" s="121">
        <f>SUM(E63,+L63)</f>
        <v>773581</v>
      </c>
      <c r="E63" s="121">
        <f>+SUM(F63:I63,K63)</f>
        <v>75852</v>
      </c>
      <c r="F63" s="121">
        <v>0</v>
      </c>
      <c r="G63" s="121">
        <v>0</v>
      </c>
      <c r="H63" s="121">
        <v>0</v>
      </c>
      <c r="I63" s="121">
        <v>49813</v>
      </c>
      <c r="J63" s="121"/>
      <c r="K63" s="121">
        <v>26039</v>
      </c>
      <c r="L63" s="121">
        <v>697729</v>
      </c>
      <c r="M63" s="121">
        <f>SUM(N63,+U63)</f>
        <v>192859</v>
      </c>
      <c r="N63" s="121">
        <f>+SUM(O63:R63,T63)</f>
        <v>10</v>
      </c>
      <c r="O63" s="121">
        <v>0</v>
      </c>
      <c r="P63" s="121">
        <v>0</v>
      </c>
      <c r="Q63" s="121">
        <v>0</v>
      </c>
      <c r="R63" s="121">
        <v>10</v>
      </c>
      <c r="S63" s="121"/>
      <c r="T63" s="121">
        <v>0</v>
      </c>
      <c r="U63" s="121">
        <v>192849</v>
      </c>
      <c r="V63" s="121">
        <f>+SUM(D63,M63)</f>
        <v>966440</v>
      </c>
      <c r="W63" s="121">
        <f>+SUM(E63,N63)</f>
        <v>75862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49823</v>
      </c>
      <c r="AB63" s="121">
        <f>+SUM(J63,S63)</f>
        <v>0</v>
      </c>
      <c r="AC63" s="121">
        <f>+SUM(K63,T63)</f>
        <v>26039</v>
      </c>
      <c r="AD63" s="121">
        <f>+SUM(L63,U63)</f>
        <v>890578</v>
      </c>
      <c r="AE63" s="210" t="s">
        <v>326</v>
      </c>
      <c r="AF63" s="209"/>
    </row>
    <row r="64" spans="1:32" s="136" customFormat="1" ht="13.5" customHeight="1" x14ac:dyDescent="0.15">
      <c r="A64" s="119" t="s">
        <v>45</v>
      </c>
      <c r="B64" s="120" t="s">
        <v>494</v>
      </c>
      <c r="C64" s="119" t="s">
        <v>495</v>
      </c>
      <c r="D64" s="121">
        <f>SUM(E64,+L64)</f>
        <v>365228</v>
      </c>
      <c r="E64" s="121">
        <f>+SUM(F64:I64,K64)</f>
        <v>24877</v>
      </c>
      <c r="F64" s="121">
        <v>0</v>
      </c>
      <c r="G64" s="121">
        <v>0</v>
      </c>
      <c r="H64" s="121">
        <v>0</v>
      </c>
      <c r="I64" s="121">
        <v>21078</v>
      </c>
      <c r="J64" s="121"/>
      <c r="K64" s="121">
        <v>3799</v>
      </c>
      <c r="L64" s="121">
        <v>340351</v>
      </c>
      <c r="M64" s="121">
        <f>SUM(N64,+U64)</f>
        <v>79682</v>
      </c>
      <c r="N64" s="121">
        <f>+SUM(O64:R64,T64)</f>
        <v>13977</v>
      </c>
      <c r="O64" s="121">
        <v>7713</v>
      </c>
      <c r="P64" s="121">
        <v>6264</v>
      </c>
      <c r="Q64" s="121">
        <v>0</v>
      </c>
      <c r="R64" s="121">
        <v>0</v>
      </c>
      <c r="S64" s="121"/>
      <c r="T64" s="121">
        <v>0</v>
      </c>
      <c r="U64" s="121">
        <v>65705</v>
      </c>
      <c r="V64" s="121">
        <f>+SUM(D64,M64)</f>
        <v>444910</v>
      </c>
      <c r="W64" s="121">
        <f>+SUM(E64,N64)</f>
        <v>38854</v>
      </c>
      <c r="X64" s="121">
        <f>+SUM(F64,O64)</f>
        <v>7713</v>
      </c>
      <c r="Y64" s="121">
        <f>+SUM(G64,P64)</f>
        <v>6264</v>
      </c>
      <c r="Z64" s="121">
        <f>+SUM(H64,Q64)</f>
        <v>0</v>
      </c>
      <c r="AA64" s="121">
        <f>+SUM(I64,R64)</f>
        <v>21078</v>
      </c>
      <c r="AB64" s="121">
        <f>+SUM(J64,S64)</f>
        <v>0</v>
      </c>
      <c r="AC64" s="121">
        <f>+SUM(K64,T64)</f>
        <v>3799</v>
      </c>
      <c r="AD64" s="121">
        <f>+SUM(L64,U64)</f>
        <v>406056</v>
      </c>
      <c r="AE64" s="210" t="s">
        <v>326</v>
      </c>
      <c r="AF64" s="209"/>
    </row>
    <row r="65" spans="1:32" s="136" customFormat="1" ht="13.5" customHeight="1" x14ac:dyDescent="0.15">
      <c r="A65" s="119" t="s">
        <v>45</v>
      </c>
      <c r="B65" s="120" t="s">
        <v>497</v>
      </c>
      <c r="C65" s="119" t="s">
        <v>498</v>
      </c>
      <c r="D65" s="121">
        <f>SUM(E65,+L65)</f>
        <v>84982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/>
      <c r="K65" s="121">
        <v>0</v>
      </c>
      <c r="L65" s="121">
        <v>84982</v>
      </c>
      <c r="M65" s="121">
        <f>SUM(N65,+U65)</f>
        <v>14592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14592</v>
      </c>
      <c r="V65" s="121">
        <f>+SUM(D65,M65)</f>
        <v>99574</v>
      </c>
      <c r="W65" s="121">
        <f>+SUM(E65,N65)</f>
        <v>0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0</v>
      </c>
      <c r="AC65" s="121">
        <f>+SUM(K65,T65)</f>
        <v>0</v>
      </c>
      <c r="AD65" s="121">
        <f>+SUM(L65,U65)</f>
        <v>99574</v>
      </c>
      <c r="AE65" s="210" t="s">
        <v>326</v>
      </c>
      <c r="AF65" s="209"/>
    </row>
    <row r="66" spans="1:32" s="136" customFormat="1" ht="13.5" customHeight="1" x14ac:dyDescent="0.15">
      <c r="A66" s="119" t="s">
        <v>45</v>
      </c>
      <c r="B66" s="120" t="s">
        <v>501</v>
      </c>
      <c r="C66" s="119" t="s">
        <v>502</v>
      </c>
      <c r="D66" s="121">
        <f>SUM(E66,+L66)</f>
        <v>88347</v>
      </c>
      <c r="E66" s="121">
        <f>+SUM(F66:I66,K66)</f>
        <v>9374</v>
      </c>
      <c r="F66" s="121">
        <v>0</v>
      </c>
      <c r="G66" s="121">
        <v>0</v>
      </c>
      <c r="H66" s="121">
        <v>0</v>
      </c>
      <c r="I66" s="121">
        <v>9374</v>
      </c>
      <c r="J66" s="121"/>
      <c r="K66" s="121">
        <v>0</v>
      </c>
      <c r="L66" s="121">
        <v>78973</v>
      </c>
      <c r="M66" s="121">
        <f>SUM(N66,+U66)</f>
        <v>21201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21201</v>
      </c>
      <c r="V66" s="121">
        <f>+SUM(D66,M66)</f>
        <v>109548</v>
      </c>
      <c r="W66" s="121">
        <f>+SUM(E66,N66)</f>
        <v>9374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9374</v>
      </c>
      <c r="AB66" s="121">
        <f>+SUM(J66,S66)</f>
        <v>0</v>
      </c>
      <c r="AC66" s="121">
        <f>+SUM(K66,T66)</f>
        <v>0</v>
      </c>
      <c r="AD66" s="121">
        <f>+SUM(L66,U66)</f>
        <v>100174</v>
      </c>
      <c r="AE66" s="210" t="s">
        <v>326</v>
      </c>
      <c r="AF66" s="209"/>
    </row>
    <row r="67" spans="1:32" s="136" customFormat="1" ht="13.5" customHeight="1" x14ac:dyDescent="0.15">
      <c r="A67" s="119" t="s">
        <v>45</v>
      </c>
      <c r="B67" s="120" t="s">
        <v>503</v>
      </c>
      <c r="C67" s="119" t="s">
        <v>504</v>
      </c>
      <c r="D67" s="121">
        <f>SUM(E67,+L67)</f>
        <v>479220</v>
      </c>
      <c r="E67" s="121">
        <f>+SUM(F67:I67,K67)</f>
        <v>264667</v>
      </c>
      <c r="F67" s="121">
        <v>159630</v>
      </c>
      <c r="G67" s="121">
        <v>0</v>
      </c>
      <c r="H67" s="121">
        <v>65700</v>
      </c>
      <c r="I67" s="121">
        <v>1296</v>
      </c>
      <c r="J67" s="121"/>
      <c r="K67" s="121">
        <v>38041</v>
      </c>
      <c r="L67" s="121">
        <v>214553</v>
      </c>
      <c r="M67" s="121">
        <f>SUM(N67,+U67)</f>
        <v>37694</v>
      </c>
      <c r="N67" s="121">
        <f>+SUM(O67:R67,T67)</f>
        <v>12900</v>
      </c>
      <c r="O67" s="121">
        <v>12900</v>
      </c>
      <c r="P67" s="121">
        <v>0</v>
      </c>
      <c r="Q67" s="121">
        <v>0</v>
      </c>
      <c r="R67" s="121">
        <v>0</v>
      </c>
      <c r="S67" s="121"/>
      <c r="T67" s="121">
        <v>0</v>
      </c>
      <c r="U67" s="121">
        <v>24794</v>
      </c>
      <c r="V67" s="121">
        <f>+SUM(D67,M67)</f>
        <v>516914</v>
      </c>
      <c r="W67" s="121">
        <f>+SUM(E67,N67)</f>
        <v>277567</v>
      </c>
      <c r="X67" s="121">
        <f>+SUM(F67,O67)</f>
        <v>172530</v>
      </c>
      <c r="Y67" s="121">
        <f>+SUM(G67,P67)</f>
        <v>0</v>
      </c>
      <c r="Z67" s="121">
        <f>+SUM(H67,Q67)</f>
        <v>65700</v>
      </c>
      <c r="AA67" s="121">
        <f>+SUM(I67,R67)</f>
        <v>1296</v>
      </c>
      <c r="AB67" s="121">
        <f>+SUM(J67,S67)</f>
        <v>0</v>
      </c>
      <c r="AC67" s="121">
        <f>+SUM(K67,T67)</f>
        <v>38041</v>
      </c>
      <c r="AD67" s="121">
        <f>+SUM(L67,U67)</f>
        <v>239347</v>
      </c>
      <c r="AE67" s="210" t="s">
        <v>326</v>
      </c>
      <c r="AF67" s="209"/>
    </row>
    <row r="68" spans="1:32" s="136" customFormat="1" ht="13.5" customHeight="1" x14ac:dyDescent="0.15">
      <c r="A68" s="119" t="s">
        <v>45</v>
      </c>
      <c r="B68" s="120" t="s">
        <v>499</v>
      </c>
      <c r="C68" s="119" t="s">
        <v>505</v>
      </c>
      <c r="D68" s="121">
        <f>SUM(E68,+L68)</f>
        <v>0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f>SUM(N68,+U68)</f>
        <v>1354</v>
      </c>
      <c r="N68" s="121">
        <f>+SUM(O68:R68,T68)</f>
        <v>1354</v>
      </c>
      <c r="O68" s="121">
        <v>0</v>
      </c>
      <c r="P68" s="121">
        <v>0</v>
      </c>
      <c r="Q68" s="121">
        <v>0</v>
      </c>
      <c r="R68" s="121">
        <v>1354</v>
      </c>
      <c r="S68" s="121">
        <v>35793</v>
      </c>
      <c r="T68" s="121">
        <v>0</v>
      </c>
      <c r="U68" s="121">
        <v>0</v>
      </c>
      <c r="V68" s="121">
        <f>+SUM(D68,M68)</f>
        <v>1354</v>
      </c>
      <c r="W68" s="121">
        <f>+SUM(E68,N68)</f>
        <v>1354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1354</v>
      </c>
      <c r="AB68" s="121">
        <f>+SUM(J68,S68)</f>
        <v>35793</v>
      </c>
      <c r="AC68" s="121">
        <f>+SUM(K68,T68)</f>
        <v>0</v>
      </c>
      <c r="AD68" s="121">
        <f>+SUM(L68,U68)</f>
        <v>0</v>
      </c>
      <c r="AE68" s="210" t="s">
        <v>326</v>
      </c>
      <c r="AF68" s="209"/>
    </row>
    <row r="69" spans="1:32" s="136" customFormat="1" ht="13.5" customHeight="1" x14ac:dyDescent="0.15">
      <c r="A69" s="119" t="s">
        <v>45</v>
      </c>
      <c r="B69" s="120" t="s">
        <v>402</v>
      </c>
      <c r="C69" s="119" t="s">
        <v>403</v>
      </c>
      <c r="D69" s="121">
        <f>SUM(E69,+L69)</f>
        <v>735236</v>
      </c>
      <c r="E69" s="121">
        <f>+SUM(F69:I69,K69)</f>
        <v>458013</v>
      </c>
      <c r="F69" s="121">
        <v>0</v>
      </c>
      <c r="G69" s="121">
        <v>0</v>
      </c>
      <c r="H69" s="121">
        <v>0</v>
      </c>
      <c r="I69" s="121">
        <v>272996</v>
      </c>
      <c r="J69" s="121">
        <v>2433417</v>
      </c>
      <c r="K69" s="121">
        <v>185017</v>
      </c>
      <c r="L69" s="121">
        <v>277223</v>
      </c>
      <c r="M69" s="121">
        <f>SUM(N69,+U69)</f>
        <v>0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f>+SUM(D69,M69)</f>
        <v>735236</v>
      </c>
      <c r="W69" s="121">
        <f>+SUM(E69,N69)</f>
        <v>458013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272996</v>
      </c>
      <c r="AB69" s="121">
        <f>+SUM(J69,S69)</f>
        <v>2433417</v>
      </c>
      <c r="AC69" s="121">
        <f>+SUM(K69,T69)</f>
        <v>185017</v>
      </c>
      <c r="AD69" s="121">
        <f>+SUM(L69,U69)</f>
        <v>277223</v>
      </c>
      <c r="AE69" s="210" t="s">
        <v>326</v>
      </c>
      <c r="AF69" s="209"/>
    </row>
    <row r="70" spans="1:32" s="136" customFormat="1" ht="13.5" customHeight="1" x14ac:dyDescent="0.15">
      <c r="A70" s="119" t="s">
        <v>45</v>
      </c>
      <c r="B70" s="120" t="s">
        <v>361</v>
      </c>
      <c r="C70" s="119" t="s">
        <v>362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f>SUM(N70,+U70)</f>
        <v>0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191892</v>
      </c>
      <c r="T70" s="121">
        <v>0</v>
      </c>
      <c r="U70" s="121">
        <v>0</v>
      </c>
      <c r="V70" s="121">
        <f>+SUM(D70,M70)</f>
        <v>0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191892</v>
      </c>
      <c r="AC70" s="121">
        <f>+SUM(K70,T70)</f>
        <v>0</v>
      </c>
      <c r="AD70" s="121">
        <f>+SUM(L70,U70)</f>
        <v>0</v>
      </c>
      <c r="AE70" s="210" t="s">
        <v>326</v>
      </c>
      <c r="AF70" s="209"/>
    </row>
    <row r="71" spans="1:32" s="136" customFormat="1" ht="13.5" customHeight="1" x14ac:dyDescent="0.15">
      <c r="A71" s="119" t="s">
        <v>45</v>
      </c>
      <c r="B71" s="120" t="s">
        <v>337</v>
      </c>
      <c r="C71" s="119" t="s">
        <v>338</v>
      </c>
      <c r="D71" s="121">
        <f>SUM(E71,+L71)</f>
        <v>53206</v>
      </c>
      <c r="E71" s="121">
        <f>+SUM(F71:I71,K71)</f>
        <v>53206</v>
      </c>
      <c r="F71" s="121">
        <v>0</v>
      </c>
      <c r="G71" s="121">
        <v>0</v>
      </c>
      <c r="H71" s="121">
        <v>0</v>
      </c>
      <c r="I71" s="121">
        <v>51244</v>
      </c>
      <c r="J71" s="121">
        <v>588402</v>
      </c>
      <c r="K71" s="121">
        <v>1962</v>
      </c>
      <c r="L71" s="121">
        <v>0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168353</v>
      </c>
      <c r="T71" s="121">
        <v>0</v>
      </c>
      <c r="U71" s="121">
        <v>0</v>
      </c>
      <c r="V71" s="121">
        <f>+SUM(D71,M71)</f>
        <v>53206</v>
      </c>
      <c r="W71" s="121">
        <f>+SUM(E71,N71)</f>
        <v>53206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51244</v>
      </c>
      <c r="AB71" s="121">
        <f>+SUM(J71,S71)</f>
        <v>756755</v>
      </c>
      <c r="AC71" s="121">
        <f>+SUM(K71,T71)</f>
        <v>1962</v>
      </c>
      <c r="AD71" s="121">
        <f>+SUM(L71,U71)</f>
        <v>0</v>
      </c>
      <c r="AE71" s="210" t="s">
        <v>326</v>
      </c>
      <c r="AF71" s="209"/>
    </row>
    <row r="72" spans="1:32" s="136" customFormat="1" ht="13.5" customHeight="1" x14ac:dyDescent="0.15">
      <c r="A72" s="119" t="s">
        <v>45</v>
      </c>
      <c r="B72" s="120" t="s">
        <v>339</v>
      </c>
      <c r="C72" s="119" t="s">
        <v>387</v>
      </c>
      <c r="D72" s="121">
        <f>SUM(E72,+L72)</f>
        <v>0</v>
      </c>
      <c r="E72" s="121">
        <f>+SUM(F72:I72,K72)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f>SUM(N72,+U72)</f>
        <v>50220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97838</v>
      </c>
      <c r="T72" s="121">
        <v>0</v>
      </c>
      <c r="U72" s="121">
        <v>50220</v>
      </c>
      <c r="V72" s="121">
        <f>+SUM(D72,M72)</f>
        <v>50220</v>
      </c>
      <c r="W72" s="121">
        <f>+SUM(E72,N72)</f>
        <v>0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0</v>
      </c>
      <c r="AB72" s="121">
        <f>+SUM(J72,S72)</f>
        <v>97838</v>
      </c>
      <c r="AC72" s="121">
        <f>+SUM(K72,T72)</f>
        <v>0</v>
      </c>
      <c r="AD72" s="121">
        <f>+SUM(L72,U72)</f>
        <v>50220</v>
      </c>
      <c r="AE72" s="210" t="s">
        <v>326</v>
      </c>
      <c r="AF72" s="209"/>
    </row>
    <row r="73" spans="1:32" s="136" customFormat="1" ht="13.5" customHeight="1" x14ac:dyDescent="0.15">
      <c r="A73" s="119" t="s">
        <v>45</v>
      </c>
      <c r="B73" s="120" t="s">
        <v>416</v>
      </c>
      <c r="C73" s="119" t="s">
        <v>417</v>
      </c>
      <c r="D73" s="121">
        <f>SUM(E73,+L73)</f>
        <v>54619</v>
      </c>
      <c r="E73" s="121">
        <f>+SUM(F73:I73,K73)</f>
        <v>3</v>
      </c>
      <c r="F73" s="121">
        <v>0</v>
      </c>
      <c r="G73" s="121">
        <v>0</v>
      </c>
      <c r="H73" s="121">
        <v>0</v>
      </c>
      <c r="I73" s="121">
        <v>0</v>
      </c>
      <c r="J73" s="121">
        <v>431760</v>
      </c>
      <c r="K73" s="121">
        <v>3</v>
      </c>
      <c r="L73" s="121">
        <v>54616</v>
      </c>
      <c r="M73" s="121">
        <f>SUM(N73,+U73)</f>
        <v>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f>+SUM(D73,M73)</f>
        <v>54619</v>
      </c>
      <c r="W73" s="121">
        <f>+SUM(E73,N73)</f>
        <v>3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431760</v>
      </c>
      <c r="AC73" s="121">
        <f>+SUM(K73,T73)</f>
        <v>3</v>
      </c>
      <c r="AD73" s="121">
        <f>+SUM(L73,U73)</f>
        <v>54616</v>
      </c>
      <c r="AE73" s="210" t="s">
        <v>326</v>
      </c>
      <c r="AF73" s="209"/>
    </row>
    <row r="74" spans="1:32" s="136" customFormat="1" ht="13.5" customHeight="1" x14ac:dyDescent="0.15">
      <c r="A74" s="119" t="s">
        <v>45</v>
      </c>
      <c r="B74" s="120" t="s">
        <v>341</v>
      </c>
      <c r="C74" s="119" t="s">
        <v>342</v>
      </c>
      <c r="D74" s="121">
        <f>SUM(E74,+L74)</f>
        <v>369156</v>
      </c>
      <c r="E74" s="121">
        <f>+SUM(F74:I74,K74)</f>
        <v>188939</v>
      </c>
      <c r="F74" s="121">
        <v>0</v>
      </c>
      <c r="G74" s="121">
        <v>0</v>
      </c>
      <c r="H74" s="121">
        <v>0</v>
      </c>
      <c r="I74" s="121">
        <v>188939</v>
      </c>
      <c r="J74" s="121">
        <v>1015709</v>
      </c>
      <c r="K74" s="121">
        <v>0</v>
      </c>
      <c r="L74" s="121">
        <v>180217</v>
      </c>
      <c r="M74" s="121">
        <f>SUM(N74,+U74)</f>
        <v>0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1">
        <f>+SUM(D74,M74)</f>
        <v>369156</v>
      </c>
      <c r="W74" s="121">
        <f>+SUM(E74,N74)</f>
        <v>188939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188939</v>
      </c>
      <c r="AB74" s="121">
        <f>+SUM(J74,S74)</f>
        <v>1015709</v>
      </c>
      <c r="AC74" s="121">
        <f>+SUM(K74,T74)</f>
        <v>0</v>
      </c>
      <c r="AD74" s="121">
        <f>+SUM(L74,U74)</f>
        <v>180217</v>
      </c>
      <c r="AE74" s="210" t="s">
        <v>326</v>
      </c>
      <c r="AF74" s="209"/>
    </row>
    <row r="75" spans="1:32" s="136" customFormat="1" ht="13.5" customHeight="1" x14ac:dyDescent="0.15">
      <c r="A75" s="119" t="s">
        <v>45</v>
      </c>
      <c r="B75" s="120" t="s">
        <v>355</v>
      </c>
      <c r="C75" s="119" t="s">
        <v>356</v>
      </c>
      <c r="D75" s="121">
        <f>SUM(E75,+L75)</f>
        <v>18884</v>
      </c>
      <c r="E75" s="121">
        <f>+SUM(F75:I75,K75)</f>
        <v>18884</v>
      </c>
      <c r="F75" s="121">
        <v>0</v>
      </c>
      <c r="G75" s="121">
        <v>0</v>
      </c>
      <c r="H75" s="121">
        <v>0</v>
      </c>
      <c r="I75" s="121">
        <v>18884</v>
      </c>
      <c r="J75" s="121">
        <v>235202</v>
      </c>
      <c r="K75" s="121">
        <v>0</v>
      </c>
      <c r="L75" s="121">
        <v>0</v>
      </c>
      <c r="M75" s="121">
        <f>SUM(N75,+U75)</f>
        <v>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f>+SUM(D75,M75)</f>
        <v>18884</v>
      </c>
      <c r="W75" s="121">
        <f>+SUM(E75,N75)</f>
        <v>18884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18884</v>
      </c>
      <c r="AB75" s="121">
        <f>+SUM(J75,S75)</f>
        <v>235202</v>
      </c>
      <c r="AC75" s="121">
        <f>+SUM(K75,T75)</f>
        <v>0</v>
      </c>
      <c r="AD75" s="121">
        <f>+SUM(L75,U75)</f>
        <v>0</v>
      </c>
      <c r="AE75" s="210" t="s">
        <v>326</v>
      </c>
      <c r="AF75" s="209"/>
    </row>
    <row r="76" spans="1:32" s="136" customFormat="1" ht="13.5" customHeight="1" x14ac:dyDescent="0.15">
      <c r="A76" s="119" t="s">
        <v>45</v>
      </c>
      <c r="B76" s="120" t="s">
        <v>404</v>
      </c>
      <c r="C76" s="119" t="s">
        <v>405</v>
      </c>
      <c r="D76" s="121">
        <f>SUM(E76,+L76)</f>
        <v>0</v>
      </c>
      <c r="E76" s="121">
        <f>+SUM(F76:I76,K76)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112051</v>
      </c>
      <c r="T76" s="121">
        <v>0</v>
      </c>
      <c r="U76" s="121">
        <v>0</v>
      </c>
      <c r="V76" s="121">
        <f>+SUM(D76,M76)</f>
        <v>0</v>
      </c>
      <c r="W76" s="121">
        <f>+SUM(E76,N76)</f>
        <v>0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1">
        <f>+SUM(J76,S76)</f>
        <v>112051</v>
      </c>
      <c r="AC76" s="121">
        <f>+SUM(K76,T76)</f>
        <v>0</v>
      </c>
      <c r="AD76" s="121">
        <f>+SUM(L76,U76)</f>
        <v>0</v>
      </c>
      <c r="AE76" s="210" t="s">
        <v>326</v>
      </c>
      <c r="AF76" s="209"/>
    </row>
    <row r="77" spans="1:32" s="136" customFormat="1" ht="13.5" customHeight="1" x14ac:dyDescent="0.15">
      <c r="A77" s="119" t="s">
        <v>45</v>
      </c>
      <c r="B77" s="120" t="s">
        <v>379</v>
      </c>
      <c r="C77" s="119" t="s">
        <v>380</v>
      </c>
      <c r="D77" s="121">
        <f>SUM(E77,+L77)</f>
        <v>144353</v>
      </c>
      <c r="E77" s="121">
        <f>+SUM(F77:I77,K77)</f>
        <v>99095</v>
      </c>
      <c r="F77" s="121">
        <v>0</v>
      </c>
      <c r="G77" s="121">
        <v>0</v>
      </c>
      <c r="H77" s="121">
        <v>0</v>
      </c>
      <c r="I77" s="121">
        <v>99095</v>
      </c>
      <c r="J77" s="121">
        <v>301002</v>
      </c>
      <c r="K77" s="121">
        <v>0</v>
      </c>
      <c r="L77" s="121">
        <v>45258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144353</v>
      </c>
      <c r="W77" s="121">
        <f>+SUM(E77,N77)</f>
        <v>99095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99095</v>
      </c>
      <c r="AB77" s="121">
        <f>+SUM(J77,S77)</f>
        <v>301002</v>
      </c>
      <c r="AC77" s="121">
        <f>+SUM(K77,T77)</f>
        <v>0</v>
      </c>
      <c r="AD77" s="121">
        <f>+SUM(L77,U77)</f>
        <v>45258</v>
      </c>
      <c r="AE77" s="210" t="s">
        <v>326</v>
      </c>
      <c r="AF77" s="209"/>
    </row>
    <row r="78" spans="1:32" s="136" customFormat="1" ht="13.5" customHeight="1" x14ac:dyDescent="0.15">
      <c r="A78" s="119" t="s">
        <v>45</v>
      </c>
      <c r="B78" s="120" t="s">
        <v>375</v>
      </c>
      <c r="C78" s="119" t="s">
        <v>376</v>
      </c>
      <c r="D78" s="121">
        <f>SUM(E78,+L78)</f>
        <v>191382</v>
      </c>
      <c r="E78" s="121">
        <f>+SUM(F78:I78,K78)</f>
        <v>191382</v>
      </c>
      <c r="F78" s="121">
        <v>0</v>
      </c>
      <c r="G78" s="121">
        <v>0</v>
      </c>
      <c r="H78" s="121">
        <v>0</v>
      </c>
      <c r="I78" s="121">
        <v>166044</v>
      </c>
      <c r="J78" s="121">
        <v>719544</v>
      </c>
      <c r="K78" s="121">
        <v>25338</v>
      </c>
      <c r="L78" s="121">
        <v>0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f>+SUM(D78,M78)</f>
        <v>191382</v>
      </c>
      <c r="W78" s="121">
        <f>+SUM(E78,N78)</f>
        <v>191382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166044</v>
      </c>
      <c r="AB78" s="121">
        <f>+SUM(J78,S78)</f>
        <v>719544</v>
      </c>
      <c r="AC78" s="121">
        <f>+SUM(K78,T78)</f>
        <v>25338</v>
      </c>
      <c r="AD78" s="121">
        <f>+SUM(L78,U78)</f>
        <v>0</v>
      </c>
      <c r="AE78" s="210" t="s">
        <v>326</v>
      </c>
      <c r="AF78" s="209"/>
    </row>
    <row r="79" spans="1:32" s="136" customFormat="1" ht="13.5" customHeight="1" x14ac:dyDescent="0.15">
      <c r="A79" s="119" t="s">
        <v>45</v>
      </c>
      <c r="B79" s="120" t="s">
        <v>398</v>
      </c>
      <c r="C79" s="119" t="s">
        <v>399</v>
      </c>
      <c r="D79" s="121">
        <f>SUM(E79,+L79)</f>
        <v>68360</v>
      </c>
      <c r="E79" s="121">
        <f>+SUM(F79:I79,K79)</f>
        <v>38234</v>
      </c>
      <c r="F79" s="121">
        <v>0</v>
      </c>
      <c r="G79" s="121">
        <v>0</v>
      </c>
      <c r="H79" s="121">
        <v>0</v>
      </c>
      <c r="I79" s="121">
        <v>23124</v>
      </c>
      <c r="J79" s="121">
        <v>123928</v>
      </c>
      <c r="K79" s="121">
        <v>15110</v>
      </c>
      <c r="L79" s="121">
        <v>30126</v>
      </c>
      <c r="M79" s="121">
        <f>SUM(N79,+U79)</f>
        <v>0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1">
        <f>+SUM(D79,M79)</f>
        <v>68360</v>
      </c>
      <c r="W79" s="121">
        <f>+SUM(E79,N79)</f>
        <v>38234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23124</v>
      </c>
      <c r="AB79" s="121">
        <f>+SUM(J79,S79)</f>
        <v>123928</v>
      </c>
      <c r="AC79" s="121">
        <f>+SUM(K79,T79)</f>
        <v>15110</v>
      </c>
      <c r="AD79" s="121">
        <f>+SUM(L79,U79)</f>
        <v>30126</v>
      </c>
      <c r="AE79" s="210" t="s">
        <v>326</v>
      </c>
      <c r="AF79" s="209"/>
    </row>
    <row r="80" spans="1:32" s="136" customFormat="1" ht="13.5" customHeight="1" x14ac:dyDescent="0.15">
      <c r="A80" s="119" t="s">
        <v>45</v>
      </c>
      <c r="B80" s="120" t="s">
        <v>343</v>
      </c>
      <c r="C80" s="119" t="s">
        <v>344</v>
      </c>
      <c r="D80" s="121">
        <f>SUM(E80,+L80)</f>
        <v>140051</v>
      </c>
      <c r="E80" s="121">
        <f>+SUM(F80:I80,K80)</f>
        <v>48949</v>
      </c>
      <c r="F80" s="121">
        <v>0</v>
      </c>
      <c r="G80" s="121">
        <v>0</v>
      </c>
      <c r="H80" s="121">
        <v>0</v>
      </c>
      <c r="I80" s="121">
        <v>48949</v>
      </c>
      <c r="J80" s="121">
        <v>1201681</v>
      </c>
      <c r="K80" s="121">
        <v>0</v>
      </c>
      <c r="L80" s="121">
        <v>91102</v>
      </c>
      <c r="M80" s="121">
        <f>SUM(N80,+U80)</f>
        <v>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1">
        <f>+SUM(D80,M80)</f>
        <v>140051</v>
      </c>
      <c r="W80" s="121">
        <f>+SUM(E80,N80)</f>
        <v>48949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48949</v>
      </c>
      <c r="AB80" s="121">
        <f>+SUM(J80,S80)</f>
        <v>1201681</v>
      </c>
      <c r="AC80" s="121">
        <f>+SUM(K80,T80)</f>
        <v>0</v>
      </c>
      <c r="AD80" s="121">
        <f>+SUM(L80,U80)</f>
        <v>91102</v>
      </c>
      <c r="AE80" s="210" t="s">
        <v>326</v>
      </c>
      <c r="AF80" s="209"/>
    </row>
    <row r="81" spans="1:32" s="136" customFormat="1" ht="13.5" customHeight="1" x14ac:dyDescent="0.15">
      <c r="A81" s="119" t="s">
        <v>45</v>
      </c>
      <c r="B81" s="120" t="s">
        <v>363</v>
      </c>
      <c r="C81" s="119" t="s">
        <v>364</v>
      </c>
      <c r="D81" s="121">
        <f>SUM(E81,+L81)</f>
        <v>1657916</v>
      </c>
      <c r="E81" s="121">
        <f>+SUM(F81:I81,K81)</f>
        <v>1629340</v>
      </c>
      <c r="F81" s="121">
        <v>1590833</v>
      </c>
      <c r="G81" s="121">
        <v>0</v>
      </c>
      <c r="H81" s="121">
        <v>0</v>
      </c>
      <c r="I81" s="121">
        <v>32934</v>
      </c>
      <c r="J81" s="121">
        <v>5473483</v>
      </c>
      <c r="K81" s="121">
        <v>5573</v>
      </c>
      <c r="L81" s="121">
        <v>28576</v>
      </c>
      <c r="M81" s="121">
        <f>SUM(N81,+U81)</f>
        <v>0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f>+SUM(D81,M81)</f>
        <v>1657916</v>
      </c>
      <c r="W81" s="121">
        <f>+SUM(E81,N81)</f>
        <v>1629340</v>
      </c>
      <c r="X81" s="121">
        <f>+SUM(F81,O81)</f>
        <v>1590833</v>
      </c>
      <c r="Y81" s="121">
        <f>+SUM(G81,P81)</f>
        <v>0</v>
      </c>
      <c r="Z81" s="121">
        <f>+SUM(H81,Q81)</f>
        <v>0</v>
      </c>
      <c r="AA81" s="121">
        <f>+SUM(I81,R81)</f>
        <v>32934</v>
      </c>
      <c r="AB81" s="121">
        <f>+SUM(J81,S81)</f>
        <v>5473483</v>
      </c>
      <c r="AC81" s="121">
        <f>+SUM(K81,T81)</f>
        <v>5573</v>
      </c>
      <c r="AD81" s="121">
        <f>+SUM(L81,U81)</f>
        <v>28576</v>
      </c>
      <c r="AE81" s="210" t="s">
        <v>326</v>
      </c>
      <c r="AF81" s="209"/>
    </row>
    <row r="82" spans="1:32" s="136" customFormat="1" ht="13.5" customHeight="1" x14ac:dyDescent="0.15">
      <c r="A82" s="119" t="s">
        <v>45</v>
      </c>
      <c r="B82" s="120" t="s">
        <v>434</v>
      </c>
      <c r="C82" s="119" t="s">
        <v>448</v>
      </c>
      <c r="D82" s="121">
        <f>SUM(E82,+L82)</f>
        <v>792494</v>
      </c>
      <c r="E82" s="121">
        <f>+SUM(F82:I82,K82)</f>
        <v>632699</v>
      </c>
      <c r="F82" s="121">
        <v>31000</v>
      </c>
      <c r="G82" s="121">
        <v>0</v>
      </c>
      <c r="H82" s="121">
        <v>40700</v>
      </c>
      <c r="I82" s="121">
        <v>13697</v>
      </c>
      <c r="J82" s="121">
        <v>1006620</v>
      </c>
      <c r="K82" s="121">
        <v>547302</v>
      </c>
      <c r="L82" s="121">
        <v>159795</v>
      </c>
      <c r="M82" s="121">
        <f>SUM(N82,+U82)</f>
        <v>15686</v>
      </c>
      <c r="N82" s="121">
        <f>+SUM(O82:R82,T82)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1">
        <v>102381</v>
      </c>
      <c r="T82" s="121">
        <v>0</v>
      </c>
      <c r="U82" s="121">
        <v>15686</v>
      </c>
      <c r="V82" s="121">
        <f>+SUM(D82,M82)</f>
        <v>808180</v>
      </c>
      <c r="W82" s="121">
        <f>+SUM(E82,N82)</f>
        <v>632699</v>
      </c>
      <c r="X82" s="121">
        <f>+SUM(F82,O82)</f>
        <v>31000</v>
      </c>
      <c r="Y82" s="121">
        <f>+SUM(G82,P82)</f>
        <v>0</v>
      </c>
      <c r="Z82" s="121">
        <f>+SUM(H82,Q82)</f>
        <v>40700</v>
      </c>
      <c r="AA82" s="121">
        <f>+SUM(I82,R82)</f>
        <v>13697</v>
      </c>
      <c r="AB82" s="121">
        <f>+SUM(J82,S82)</f>
        <v>1109001</v>
      </c>
      <c r="AC82" s="121">
        <f>+SUM(K82,T82)</f>
        <v>547302</v>
      </c>
      <c r="AD82" s="121">
        <f>+SUM(L82,U82)</f>
        <v>175481</v>
      </c>
      <c r="AE82" s="210" t="s">
        <v>326</v>
      </c>
      <c r="AF82" s="209"/>
    </row>
    <row r="83" spans="1:32" s="136" customFormat="1" ht="13.5" customHeight="1" x14ac:dyDescent="0.15">
      <c r="A83" s="119" t="s">
        <v>45</v>
      </c>
      <c r="B83" s="120" t="s">
        <v>383</v>
      </c>
      <c r="C83" s="119" t="s">
        <v>506</v>
      </c>
      <c r="D83" s="121">
        <f>SUM(E83,+L83)</f>
        <v>721496</v>
      </c>
      <c r="E83" s="121">
        <f>+SUM(F83:I83,K83)</f>
        <v>624697</v>
      </c>
      <c r="F83" s="121">
        <v>0</v>
      </c>
      <c r="G83" s="121">
        <v>0</v>
      </c>
      <c r="H83" s="121">
        <v>40200</v>
      </c>
      <c r="I83" s="121">
        <v>584404</v>
      </c>
      <c r="J83" s="121">
        <v>1476816</v>
      </c>
      <c r="K83" s="121">
        <v>93</v>
      </c>
      <c r="L83" s="121">
        <v>96799</v>
      </c>
      <c r="M83" s="121">
        <f>SUM(N83,+U83)</f>
        <v>180979</v>
      </c>
      <c r="N83" s="121">
        <f>+SUM(O83:R83,T83)</f>
        <v>175457</v>
      </c>
      <c r="O83" s="121">
        <v>0</v>
      </c>
      <c r="P83" s="121">
        <v>0</v>
      </c>
      <c r="Q83" s="121">
        <v>22200</v>
      </c>
      <c r="R83" s="121">
        <v>153257</v>
      </c>
      <c r="S83" s="121">
        <v>223726</v>
      </c>
      <c r="T83" s="121">
        <v>0</v>
      </c>
      <c r="U83" s="121">
        <v>5522</v>
      </c>
      <c r="V83" s="121">
        <f>+SUM(D83,M83)</f>
        <v>902475</v>
      </c>
      <c r="W83" s="121">
        <f>+SUM(E83,N83)</f>
        <v>800154</v>
      </c>
      <c r="X83" s="121">
        <f>+SUM(F83,O83)</f>
        <v>0</v>
      </c>
      <c r="Y83" s="121">
        <f>+SUM(G83,P83)</f>
        <v>0</v>
      </c>
      <c r="Z83" s="121">
        <f>+SUM(H83,Q83)</f>
        <v>62400</v>
      </c>
      <c r="AA83" s="121">
        <f>+SUM(I83,R83)</f>
        <v>737661</v>
      </c>
      <c r="AB83" s="121">
        <f>+SUM(J83,S83)</f>
        <v>1700542</v>
      </c>
      <c r="AC83" s="121">
        <f>+SUM(K83,T83)</f>
        <v>93</v>
      </c>
      <c r="AD83" s="121">
        <f>+SUM(L83,U83)</f>
        <v>102321</v>
      </c>
      <c r="AE83" s="210" t="s">
        <v>326</v>
      </c>
      <c r="AF83" s="209"/>
    </row>
    <row r="84" spans="1:32" s="136" customFormat="1" ht="13.5" customHeight="1" x14ac:dyDescent="0.15">
      <c r="A84" s="119" t="s">
        <v>45</v>
      </c>
      <c r="B84" s="120" t="s">
        <v>388</v>
      </c>
      <c r="C84" s="119" t="s">
        <v>389</v>
      </c>
      <c r="D84" s="121">
        <f>SUM(E84,+L84)</f>
        <v>440082</v>
      </c>
      <c r="E84" s="121">
        <f>+SUM(F84:I84,K84)</f>
        <v>104623</v>
      </c>
      <c r="F84" s="121">
        <v>4916</v>
      </c>
      <c r="G84" s="121">
        <v>0</v>
      </c>
      <c r="H84" s="121">
        <v>0</v>
      </c>
      <c r="I84" s="121">
        <v>99707</v>
      </c>
      <c r="J84" s="121">
        <v>968014</v>
      </c>
      <c r="K84" s="121">
        <v>0</v>
      </c>
      <c r="L84" s="121">
        <v>335459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1">
        <f>+SUM(D84,M84)</f>
        <v>440082</v>
      </c>
      <c r="W84" s="121">
        <f>+SUM(E84,N84)</f>
        <v>104623</v>
      </c>
      <c r="X84" s="121">
        <f>+SUM(F84,O84)</f>
        <v>4916</v>
      </c>
      <c r="Y84" s="121">
        <f>+SUM(G84,P84)</f>
        <v>0</v>
      </c>
      <c r="Z84" s="121">
        <f>+SUM(H84,Q84)</f>
        <v>0</v>
      </c>
      <c r="AA84" s="121">
        <f>+SUM(I84,R84)</f>
        <v>99707</v>
      </c>
      <c r="AB84" s="121">
        <f>+SUM(J84,S84)</f>
        <v>968014</v>
      </c>
      <c r="AC84" s="121">
        <f>+SUM(K84,T84)</f>
        <v>0</v>
      </c>
      <c r="AD84" s="121">
        <f>+SUM(L84,U84)</f>
        <v>335459</v>
      </c>
      <c r="AE84" s="210" t="s">
        <v>326</v>
      </c>
      <c r="AF84" s="209"/>
    </row>
    <row r="85" spans="1:32" s="136" customFormat="1" ht="13.5" customHeight="1" x14ac:dyDescent="0.15">
      <c r="A85" s="119" t="s">
        <v>45</v>
      </c>
      <c r="B85" s="120" t="s">
        <v>394</v>
      </c>
      <c r="C85" s="119" t="s">
        <v>395</v>
      </c>
      <c r="D85" s="121">
        <f>SUM(E85,+L85)</f>
        <v>193554</v>
      </c>
      <c r="E85" s="121">
        <f>+SUM(F85:I85,K85)</f>
        <v>145213</v>
      </c>
      <c r="F85" s="121">
        <v>0</v>
      </c>
      <c r="G85" s="121">
        <v>0</v>
      </c>
      <c r="H85" s="121">
        <v>0</v>
      </c>
      <c r="I85" s="121">
        <v>14116</v>
      </c>
      <c r="J85" s="121">
        <v>367004</v>
      </c>
      <c r="K85" s="121">
        <v>131097</v>
      </c>
      <c r="L85" s="121">
        <v>48341</v>
      </c>
      <c r="M85" s="121">
        <f>SUM(N85,+U85)</f>
        <v>0</v>
      </c>
      <c r="N85" s="121">
        <f>+SUM(O85:R85,T85)</f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26417</v>
      </c>
      <c r="T85" s="121">
        <v>0</v>
      </c>
      <c r="U85" s="121">
        <v>0</v>
      </c>
      <c r="V85" s="121">
        <f>+SUM(D85,M85)</f>
        <v>193554</v>
      </c>
      <c r="W85" s="121">
        <f>+SUM(E85,N85)</f>
        <v>145213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14116</v>
      </c>
      <c r="AB85" s="121">
        <f>+SUM(J85,S85)</f>
        <v>393421</v>
      </c>
      <c r="AC85" s="121">
        <f>+SUM(K85,T85)</f>
        <v>131097</v>
      </c>
      <c r="AD85" s="121">
        <f>+SUM(L85,U85)</f>
        <v>48341</v>
      </c>
      <c r="AE85" s="210" t="s">
        <v>326</v>
      </c>
      <c r="AF85" s="209"/>
    </row>
    <row r="86" spans="1:32" s="136" customFormat="1" ht="13.5" customHeight="1" x14ac:dyDescent="0.15">
      <c r="A86" s="119" t="s">
        <v>45</v>
      </c>
      <c r="B86" s="120" t="s">
        <v>353</v>
      </c>
      <c r="C86" s="119" t="s">
        <v>354</v>
      </c>
      <c r="D86" s="121">
        <f>SUM(E86,+L86)</f>
        <v>0</v>
      </c>
      <c r="E86" s="121">
        <f>+SUM(F86:I86,K86)</f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601944</v>
      </c>
      <c r="K86" s="121">
        <v>0</v>
      </c>
      <c r="L86" s="121">
        <v>0</v>
      </c>
      <c r="M86" s="121">
        <f>SUM(N86,+U86)</f>
        <v>0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>
        <v>0</v>
      </c>
      <c r="T86" s="121">
        <v>0</v>
      </c>
      <c r="U86" s="121">
        <v>0</v>
      </c>
      <c r="V86" s="121">
        <f>+SUM(D86,M86)</f>
        <v>0</v>
      </c>
      <c r="W86" s="121">
        <f>+SUM(E86,N86)</f>
        <v>0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0</v>
      </c>
      <c r="AB86" s="121">
        <f>+SUM(J86,S86)</f>
        <v>601944</v>
      </c>
      <c r="AC86" s="121">
        <f>+SUM(K86,T86)</f>
        <v>0</v>
      </c>
      <c r="AD86" s="121">
        <f>+SUM(L86,U86)</f>
        <v>0</v>
      </c>
      <c r="AE86" s="210" t="s">
        <v>326</v>
      </c>
      <c r="AF86" s="209"/>
    </row>
    <row r="87" spans="1:32" s="136" customFormat="1" ht="13.5" customHeight="1" x14ac:dyDescent="0.15">
      <c r="A87" s="119" t="s">
        <v>45</v>
      </c>
      <c r="B87" s="120" t="s">
        <v>333</v>
      </c>
      <c r="C87" s="119" t="s">
        <v>334</v>
      </c>
      <c r="D87" s="121">
        <f>SUM(E87,+L87)</f>
        <v>4267</v>
      </c>
      <c r="E87" s="121">
        <f>+SUM(F87:I87,K87)</f>
        <v>4181</v>
      </c>
      <c r="F87" s="121">
        <v>0</v>
      </c>
      <c r="G87" s="121">
        <v>0</v>
      </c>
      <c r="H87" s="121">
        <v>0</v>
      </c>
      <c r="I87" s="121">
        <v>0</v>
      </c>
      <c r="J87" s="121">
        <v>987662</v>
      </c>
      <c r="K87" s="121">
        <v>4181</v>
      </c>
      <c r="L87" s="121">
        <v>86</v>
      </c>
      <c r="M87" s="121">
        <f>SUM(N87,+U87)</f>
        <v>0</v>
      </c>
      <c r="N87" s="121">
        <f>+SUM(O87:R87,T87)</f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  <c r="U87" s="121">
        <v>0</v>
      </c>
      <c r="V87" s="121">
        <f>+SUM(D87,M87)</f>
        <v>4267</v>
      </c>
      <c r="W87" s="121">
        <f>+SUM(E87,N87)</f>
        <v>4181</v>
      </c>
      <c r="X87" s="121">
        <f>+SUM(F87,O87)</f>
        <v>0</v>
      </c>
      <c r="Y87" s="121">
        <f>+SUM(G87,P87)</f>
        <v>0</v>
      </c>
      <c r="Z87" s="121">
        <f>+SUM(H87,Q87)</f>
        <v>0</v>
      </c>
      <c r="AA87" s="121">
        <f>+SUM(I87,R87)</f>
        <v>0</v>
      </c>
      <c r="AB87" s="121">
        <f>+SUM(J87,S87)</f>
        <v>987662</v>
      </c>
      <c r="AC87" s="121">
        <f>+SUM(K87,T87)</f>
        <v>4181</v>
      </c>
      <c r="AD87" s="121">
        <f>+SUM(L87,U87)</f>
        <v>86</v>
      </c>
      <c r="AE87" s="210" t="s">
        <v>326</v>
      </c>
      <c r="AF87" s="209"/>
    </row>
    <row r="88" spans="1:32" s="136" customFormat="1" ht="13.5" customHeight="1" x14ac:dyDescent="0.15">
      <c r="A88" s="119" t="s">
        <v>45</v>
      </c>
      <c r="B88" s="120" t="s">
        <v>367</v>
      </c>
      <c r="C88" s="119" t="s">
        <v>368</v>
      </c>
      <c r="D88" s="121">
        <f>SUM(E88,+L88)</f>
        <v>0</v>
      </c>
      <c r="E88" s="121">
        <f>+SUM(F88:I88,K88)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v>0</v>
      </c>
      <c r="M88" s="121">
        <f>SUM(N88,+U88)</f>
        <v>185157</v>
      </c>
      <c r="N88" s="121">
        <f>+SUM(O88:R88,T88)</f>
        <v>131206</v>
      </c>
      <c r="O88" s="121">
        <v>0</v>
      </c>
      <c r="P88" s="121">
        <v>0</v>
      </c>
      <c r="Q88" s="121">
        <v>700</v>
      </c>
      <c r="R88" s="121">
        <v>0</v>
      </c>
      <c r="S88" s="121">
        <v>223107</v>
      </c>
      <c r="T88" s="121">
        <v>130506</v>
      </c>
      <c r="U88" s="121">
        <v>53951</v>
      </c>
      <c r="V88" s="121">
        <f>+SUM(D88,M88)</f>
        <v>185157</v>
      </c>
      <c r="W88" s="121">
        <f>+SUM(E88,N88)</f>
        <v>131206</v>
      </c>
      <c r="X88" s="121">
        <f>+SUM(F88,O88)</f>
        <v>0</v>
      </c>
      <c r="Y88" s="121">
        <f>+SUM(G88,P88)</f>
        <v>0</v>
      </c>
      <c r="Z88" s="121">
        <f>+SUM(H88,Q88)</f>
        <v>700</v>
      </c>
      <c r="AA88" s="121">
        <f>+SUM(I88,R88)</f>
        <v>0</v>
      </c>
      <c r="AB88" s="121">
        <f>+SUM(J88,S88)</f>
        <v>223107</v>
      </c>
      <c r="AC88" s="121">
        <f>+SUM(K88,T88)</f>
        <v>130506</v>
      </c>
      <c r="AD88" s="121">
        <f>+SUM(L88,U88)</f>
        <v>53951</v>
      </c>
      <c r="AE88" s="210" t="s">
        <v>326</v>
      </c>
      <c r="AF88" s="209"/>
    </row>
    <row r="89" spans="1:32" s="136" customFormat="1" ht="13.5" customHeight="1" x14ac:dyDescent="0.15">
      <c r="A89" s="119" t="s">
        <v>45</v>
      </c>
      <c r="B89" s="120" t="s">
        <v>430</v>
      </c>
      <c r="C89" s="119" t="s">
        <v>431</v>
      </c>
      <c r="D89" s="121">
        <f>SUM(E89,+L89)</f>
        <v>70361</v>
      </c>
      <c r="E89" s="121">
        <f>+SUM(F89:I89,K89)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159344</v>
      </c>
      <c r="K89" s="121">
        <v>0</v>
      </c>
      <c r="L89" s="121">
        <v>70361</v>
      </c>
      <c r="M89" s="121">
        <f>SUM(N89,+U89)</f>
        <v>26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106867</v>
      </c>
      <c r="T89" s="121">
        <v>0</v>
      </c>
      <c r="U89" s="121">
        <v>26</v>
      </c>
      <c r="V89" s="121">
        <f>+SUM(D89,M89)</f>
        <v>70387</v>
      </c>
      <c r="W89" s="121">
        <f>+SUM(E89,N89)</f>
        <v>0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0</v>
      </c>
      <c r="AB89" s="121">
        <f>+SUM(J89,S89)</f>
        <v>266211</v>
      </c>
      <c r="AC89" s="121">
        <f>+SUM(K89,T89)</f>
        <v>0</v>
      </c>
      <c r="AD89" s="121">
        <f>+SUM(L89,U89)</f>
        <v>70387</v>
      </c>
      <c r="AE89" s="210" t="s">
        <v>326</v>
      </c>
      <c r="AF89" s="209"/>
    </row>
    <row r="90" spans="1:32" s="136" customFormat="1" ht="13.5" customHeight="1" x14ac:dyDescent="0.15">
      <c r="A90" s="119" t="s">
        <v>45</v>
      </c>
      <c r="B90" s="120" t="s">
        <v>329</v>
      </c>
      <c r="C90" s="119" t="s">
        <v>330</v>
      </c>
      <c r="D90" s="121">
        <f>SUM(E90,+L90)</f>
        <v>1555328</v>
      </c>
      <c r="E90" s="121">
        <f>+SUM(F90:I90,K90)</f>
        <v>822908</v>
      </c>
      <c r="F90" s="121">
        <v>0</v>
      </c>
      <c r="G90" s="121">
        <v>0</v>
      </c>
      <c r="H90" s="121">
        <v>0</v>
      </c>
      <c r="I90" s="121">
        <v>137916</v>
      </c>
      <c r="J90" s="121">
        <v>1670674</v>
      </c>
      <c r="K90" s="121">
        <v>684992</v>
      </c>
      <c r="L90" s="121">
        <v>732420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1555328</v>
      </c>
      <c r="W90" s="121">
        <f>+SUM(E90,N90)</f>
        <v>822908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137916</v>
      </c>
      <c r="AB90" s="121">
        <f>+SUM(J90,S90)</f>
        <v>1670674</v>
      </c>
      <c r="AC90" s="121">
        <f>+SUM(K90,T90)</f>
        <v>684992</v>
      </c>
      <c r="AD90" s="121">
        <f>+SUM(L90,U90)</f>
        <v>732420</v>
      </c>
      <c r="AE90" s="210" t="s">
        <v>326</v>
      </c>
      <c r="AF90" s="209"/>
    </row>
    <row r="91" spans="1:32" s="136" customFormat="1" ht="13.5" customHeight="1" x14ac:dyDescent="0.15">
      <c r="A91" s="119" t="s">
        <v>45</v>
      </c>
      <c r="B91" s="120" t="s">
        <v>482</v>
      </c>
      <c r="C91" s="119" t="s">
        <v>483</v>
      </c>
      <c r="D91" s="121">
        <f>SUM(E91,+L91)</f>
        <v>48951</v>
      </c>
      <c r="E91" s="121">
        <f>+SUM(F91:I91,K91)</f>
        <v>3608</v>
      </c>
      <c r="F91" s="121">
        <v>0</v>
      </c>
      <c r="G91" s="121">
        <v>0</v>
      </c>
      <c r="H91" s="121">
        <v>0</v>
      </c>
      <c r="I91" s="121">
        <v>3608</v>
      </c>
      <c r="J91" s="121">
        <v>544459</v>
      </c>
      <c r="K91" s="121">
        <v>0</v>
      </c>
      <c r="L91" s="121">
        <v>45343</v>
      </c>
      <c r="M91" s="121">
        <f>SUM(N91,+U91)</f>
        <v>0</v>
      </c>
      <c r="N91" s="121">
        <f>+SUM(O91:R91,T91)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f>+SUM(D91,M91)</f>
        <v>48951</v>
      </c>
      <c r="W91" s="121">
        <f>+SUM(E91,N91)</f>
        <v>3608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3608</v>
      </c>
      <c r="AB91" s="121">
        <f>+SUM(J91,S91)</f>
        <v>544459</v>
      </c>
      <c r="AC91" s="121">
        <f>+SUM(K91,T91)</f>
        <v>0</v>
      </c>
      <c r="AD91" s="121">
        <f>+SUM(L91,U91)</f>
        <v>45343</v>
      </c>
      <c r="AE91" s="210" t="s">
        <v>326</v>
      </c>
      <c r="AF91" s="209"/>
    </row>
    <row r="92" spans="1:32" s="136" customFormat="1" ht="13.5" customHeight="1" x14ac:dyDescent="0.15">
      <c r="A92" s="119" t="s">
        <v>45</v>
      </c>
      <c r="B92" s="120" t="s">
        <v>349</v>
      </c>
      <c r="C92" s="119" t="s">
        <v>350</v>
      </c>
      <c r="D92" s="121">
        <f>SUM(E92,+L92)</f>
        <v>215751</v>
      </c>
      <c r="E92" s="121">
        <f>+SUM(F92:I92,K92)</f>
        <v>24093</v>
      </c>
      <c r="F92" s="121">
        <v>0</v>
      </c>
      <c r="G92" s="121">
        <v>0</v>
      </c>
      <c r="H92" s="121">
        <v>0</v>
      </c>
      <c r="I92" s="121">
        <v>24093</v>
      </c>
      <c r="J92" s="121">
        <v>2127997</v>
      </c>
      <c r="K92" s="121">
        <v>0</v>
      </c>
      <c r="L92" s="121">
        <v>191658</v>
      </c>
      <c r="M92" s="121">
        <f>SUM(N92,+U92)</f>
        <v>30069</v>
      </c>
      <c r="N92" s="121">
        <f>+SUM(O92:R92,T92)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836999</v>
      </c>
      <c r="T92" s="121">
        <v>0</v>
      </c>
      <c r="U92" s="121">
        <v>30069</v>
      </c>
      <c r="V92" s="121">
        <f>+SUM(D92,M92)</f>
        <v>245820</v>
      </c>
      <c r="W92" s="121">
        <f>+SUM(E92,N92)</f>
        <v>24093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24093</v>
      </c>
      <c r="AB92" s="121">
        <f>+SUM(J92,S92)</f>
        <v>2964996</v>
      </c>
      <c r="AC92" s="121">
        <f>+SUM(K92,T92)</f>
        <v>0</v>
      </c>
      <c r="AD92" s="121">
        <f>+SUM(L92,U92)</f>
        <v>221727</v>
      </c>
      <c r="AE92" s="210" t="s">
        <v>326</v>
      </c>
      <c r="AF92" s="209"/>
    </row>
    <row r="93" spans="1:32" s="136" customFormat="1" ht="13.5" customHeight="1" x14ac:dyDescent="0.15">
      <c r="A93" s="119" t="s">
        <v>45</v>
      </c>
      <c r="B93" s="120" t="s">
        <v>357</v>
      </c>
      <c r="C93" s="119" t="s">
        <v>358</v>
      </c>
      <c r="D93" s="121">
        <f>SUM(E93,+L93)</f>
        <v>0</v>
      </c>
      <c r="E93" s="121">
        <f>+SUM(F93:I93,K93)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v>0</v>
      </c>
      <c r="M93" s="121">
        <f>SUM(N93,+U93)</f>
        <v>294</v>
      </c>
      <c r="N93" s="121">
        <f>+SUM(O93:R93,T93)</f>
        <v>0</v>
      </c>
      <c r="O93" s="121">
        <v>0</v>
      </c>
      <c r="P93" s="121">
        <v>0</v>
      </c>
      <c r="Q93" s="121">
        <v>0</v>
      </c>
      <c r="R93" s="121">
        <v>0</v>
      </c>
      <c r="S93" s="121">
        <v>394788</v>
      </c>
      <c r="T93" s="121">
        <v>0</v>
      </c>
      <c r="U93" s="121">
        <v>294</v>
      </c>
      <c r="V93" s="121">
        <f>+SUM(D93,M93)</f>
        <v>294</v>
      </c>
      <c r="W93" s="121">
        <f>+SUM(E93,N93)</f>
        <v>0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0</v>
      </c>
      <c r="AB93" s="121">
        <f>+SUM(J93,S93)</f>
        <v>394788</v>
      </c>
      <c r="AC93" s="121">
        <f>+SUM(K93,T93)</f>
        <v>0</v>
      </c>
      <c r="AD93" s="121">
        <f>+SUM(L93,U93)</f>
        <v>294</v>
      </c>
      <c r="AE93" s="210" t="s">
        <v>326</v>
      </c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93">
    <sortCondition ref="A8:A93"/>
    <sortCondition ref="B8:B93"/>
    <sortCondition ref="C8:C9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92" man="1"/>
    <brk id="21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275</v>
      </c>
      <c r="D7" s="140">
        <f>+SUM(E7,J7)</f>
        <v>12946886</v>
      </c>
      <c r="E7" s="140">
        <f>+SUM(F7:I7)</f>
        <v>12766251</v>
      </c>
      <c r="F7" s="140">
        <f t="shared" ref="F7:K7" si="0">SUM(F$8:F$257)</f>
        <v>557854</v>
      </c>
      <c r="G7" s="140">
        <f t="shared" si="0"/>
        <v>10845139</v>
      </c>
      <c r="H7" s="140">
        <f t="shared" si="0"/>
        <v>1255578</v>
      </c>
      <c r="I7" s="140">
        <f t="shared" si="0"/>
        <v>107680</v>
      </c>
      <c r="J7" s="140">
        <f t="shared" si="0"/>
        <v>180635</v>
      </c>
      <c r="K7" s="140">
        <f t="shared" si="0"/>
        <v>6450681</v>
      </c>
      <c r="L7" s="140">
        <f>+SUM(M7,R7,V7,W7,AC7)</f>
        <v>70054696</v>
      </c>
      <c r="M7" s="140">
        <f>+SUM(N7:Q7)</f>
        <v>7476846</v>
      </c>
      <c r="N7" s="140">
        <f>SUM(N$8:N$257)</f>
        <v>5787392</v>
      </c>
      <c r="O7" s="140">
        <f>SUM(O$8:O$257)</f>
        <v>898012</v>
      </c>
      <c r="P7" s="140">
        <f>SUM(P$8:P$257)</f>
        <v>727095</v>
      </c>
      <c r="Q7" s="140">
        <f>SUM(Q$8:Q$257)</f>
        <v>64347</v>
      </c>
      <c r="R7" s="140">
        <f>+SUM(S7:U7)</f>
        <v>13541835</v>
      </c>
      <c r="S7" s="140">
        <f>SUM(S$8:S$257)</f>
        <v>1595689</v>
      </c>
      <c r="T7" s="140">
        <f>SUM(T$8:T$257)</f>
        <v>11238058</v>
      </c>
      <c r="U7" s="140">
        <f>SUM(U$8:U$257)</f>
        <v>708088</v>
      </c>
      <c r="V7" s="140">
        <f>SUM(V$8:V$257)</f>
        <v>113677</v>
      </c>
      <c r="W7" s="140">
        <f>+SUM(X7:AA7)</f>
        <v>48899436</v>
      </c>
      <c r="X7" s="140">
        <f t="shared" ref="X7:AD7" si="1">SUM(X$8:X$257)</f>
        <v>26179604</v>
      </c>
      <c r="Y7" s="140">
        <f t="shared" si="1"/>
        <v>19634210</v>
      </c>
      <c r="Z7" s="140">
        <f t="shared" si="1"/>
        <v>2484489</v>
      </c>
      <c r="AA7" s="140">
        <f t="shared" si="1"/>
        <v>601133</v>
      </c>
      <c r="AB7" s="140">
        <f t="shared" si="1"/>
        <v>15572973</v>
      </c>
      <c r="AC7" s="140">
        <f t="shared" si="1"/>
        <v>22902</v>
      </c>
      <c r="AD7" s="140">
        <f t="shared" si="1"/>
        <v>5495475</v>
      </c>
      <c r="AE7" s="140">
        <f>+SUM(D7,L7,AD7)</f>
        <v>88497057</v>
      </c>
      <c r="AF7" s="140">
        <f>+SUM(AG7,AL7)</f>
        <v>1497422</v>
      </c>
      <c r="AG7" s="140">
        <f>+SUM(AH7:AK7)</f>
        <v>1495581</v>
      </c>
      <c r="AH7" s="140">
        <f t="shared" ref="AH7:AM7" si="2">SUM(AH$8:AH$257)</f>
        <v>3911</v>
      </c>
      <c r="AI7" s="140">
        <f t="shared" si="2"/>
        <v>1416583</v>
      </c>
      <c r="AJ7" s="140">
        <f t="shared" si="2"/>
        <v>0</v>
      </c>
      <c r="AK7" s="140">
        <f t="shared" si="2"/>
        <v>75087</v>
      </c>
      <c r="AL7" s="140">
        <f t="shared" si="2"/>
        <v>1841</v>
      </c>
      <c r="AM7" s="140">
        <f t="shared" si="2"/>
        <v>0</v>
      </c>
      <c r="AN7" s="140">
        <f>+SUM(AO7,AT7,AX7,AY7,BE7)</f>
        <v>8210222</v>
      </c>
      <c r="AO7" s="140">
        <f>+SUM(AP7:AS7)</f>
        <v>1376415</v>
      </c>
      <c r="AP7" s="140">
        <f>SUM(AP$8:AP$257)</f>
        <v>967301</v>
      </c>
      <c r="AQ7" s="140">
        <f>SUM(AQ$8:AQ$257)</f>
        <v>217941</v>
      </c>
      <c r="AR7" s="140">
        <f>SUM(AR$8:AR$257)</f>
        <v>191173</v>
      </c>
      <c r="AS7" s="140">
        <f>SUM(AS$8:AS$257)</f>
        <v>0</v>
      </c>
      <c r="AT7" s="140">
        <f>+SUM(AU7:AW7)</f>
        <v>3007689</v>
      </c>
      <c r="AU7" s="140">
        <f>SUM(AU$8:AU$257)</f>
        <v>540075</v>
      </c>
      <c r="AV7" s="140">
        <f>SUM(AV$8:AV$257)</f>
        <v>2429920</v>
      </c>
      <c r="AW7" s="140">
        <f>SUM(AW$8:AW$257)</f>
        <v>37694</v>
      </c>
      <c r="AX7" s="140">
        <f>SUM(AX$8:AX$257)</f>
        <v>17922</v>
      </c>
      <c r="AY7" s="140">
        <f>+SUM(AZ7:BC7)</f>
        <v>3807294</v>
      </c>
      <c r="AZ7" s="140">
        <f t="shared" ref="AZ7:BF7" si="3">SUM(AZ$8:AZ$257)</f>
        <v>1693765</v>
      </c>
      <c r="BA7" s="140">
        <f t="shared" si="3"/>
        <v>1859223</v>
      </c>
      <c r="BB7" s="140">
        <f t="shared" si="3"/>
        <v>104530</v>
      </c>
      <c r="BC7" s="140">
        <f t="shared" si="3"/>
        <v>149776</v>
      </c>
      <c r="BD7" s="140">
        <f t="shared" si="3"/>
        <v>2520212</v>
      </c>
      <c r="BE7" s="140">
        <f t="shared" si="3"/>
        <v>902</v>
      </c>
      <c r="BF7" s="140">
        <f t="shared" si="3"/>
        <v>470442</v>
      </c>
      <c r="BG7" s="140">
        <f>+SUM(BF7,AN7,AF7)</f>
        <v>10178086</v>
      </c>
      <c r="BH7" s="140">
        <f t="shared" ref="BH7:CI7" si="4">SUM(D7,AF7)</f>
        <v>14444308</v>
      </c>
      <c r="BI7" s="140">
        <f t="shared" si="4"/>
        <v>14261832</v>
      </c>
      <c r="BJ7" s="140">
        <f t="shared" si="4"/>
        <v>561765</v>
      </c>
      <c r="BK7" s="140">
        <f t="shared" si="4"/>
        <v>12261722</v>
      </c>
      <c r="BL7" s="140">
        <f t="shared" si="4"/>
        <v>1255578</v>
      </c>
      <c r="BM7" s="140">
        <f t="shared" si="4"/>
        <v>182767</v>
      </c>
      <c r="BN7" s="140">
        <f t="shared" si="4"/>
        <v>182476</v>
      </c>
      <c r="BO7" s="140">
        <f t="shared" si="4"/>
        <v>6450681</v>
      </c>
      <c r="BP7" s="140">
        <f t="shared" si="4"/>
        <v>78264918</v>
      </c>
      <c r="BQ7" s="140">
        <f t="shared" si="4"/>
        <v>8853261</v>
      </c>
      <c r="BR7" s="140">
        <f t="shared" si="4"/>
        <v>6754693</v>
      </c>
      <c r="BS7" s="140">
        <f t="shared" si="4"/>
        <v>1115953</v>
      </c>
      <c r="BT7" s="140">
        <f t="shared" si="4"/>
        <v>918268</v>
      </c>
      <c r="BU7" s="140">
        <f t="shared" si="4"/>
        <v>64347</v>
      </c>
      <c r="BV7" s="140">
        <f t="shared" si="4"/>
        <v>16549524</v>
      </c>
      <c r="BW7" s="140">
        <f t="shared" si="4"/>
        <v>2135764</v>
      </c>
      <c r="BX7" s="140">
        <f t="shared" si="4"/>
        <v>13667978</v>
      </c>
      <c r="BY7" s="140">
        <f t="shared" si="4"/>
        <v>745782</v>
      </c>
      <c r="BZ7" s="140">
        <f t="shared" si="4"/>
        <v>131599</v>
      </c>
      <c r="CA7" s="140">
        <f t="shared" si="4"/>
        <v>52706730</v>
      </c>
      <c r="CB7" s="140">
        <f t="shared" si="4"/>
        <v>27873369</v>
      </c>
      <c r="CC7" s="140">
        <f t="shared" si="4"/>
        <v>21493433</v>
      </c>
      <c r="CD7" s="140">
        <f t="shared" si="4"/>
        <v>2589019</v>
      </c>
      <c r="CE7" s="140">
        <f t="shared" si="4"/>
        <v>750909</v>
      </c>
      <c r="CF7" s="140">
        <f t="shared" si="4"/>
        <v>18093185</v>
      </c>
      <c r="CG7" s="140">
        <f t="shared" si="4"/>
        <v>23804</v>
      </c>
      <c r="CH7" s="140">
        <f t="shared" si="4"/>
        <v>5965917</v>
      </c>
      <c r="CI7" s="140">
        <f t="shared" si="4"/>
        <v>98675143</v>
      </c>
    </row>
    <row r="8" spans="1:87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+SUM(E8,J8)</f>
        <v>1960504</v>
      </c>
      <c r="E8" s="121">
        <f>+SUM(F8:I8)</f>
        <v>1939002</v>
      </c>
      <c r="F8" s="121">
        <v>0</v>
      </c>
      <c r="G8" s="121">
        <v>1933499</v>
      </c>
      <c r="H8" s="121">
        <v>0</v>
      </c>
      <c r="I8" s="121">
        <v>5503</v>
      </c>
      <c r="J8" s="121">
        <v>21502</v>
      </c>
      <c r="K8" s="121">
        <v>0</v>
      </c>
      <c r="L8" s="121">
        <f>+SUM(M8,R8,V8,W8,AC8)</f>
        <v>10041873</v>
      </c>
      <c r="M8" s="121">
        <f>+SUM(N8:Q8)</f>
        <v>1551888</v>
      </c>
      <c r="N8" s="121">
        <v>1551888</v>
      </c>
      <c r="O8" s="121">
        <v>0</v>
      </c>
      <c r="P8" s="121">
        <v>0</v>
      </c>
      <c r="Q8" s="121">
        <v>0</v>
      </c>
      <c r="R8" s="121">
        <f>+SUM(S8:U8)</f>
        <v>2235799</v>
      </c>
      <c r="S8" s="121">
        <v>374299</v>
      </c>
      <c r="T8" s="121">
        <v>1858871</v>
      </c>
      <c r="U8" s="121">
        <v>2629</v>
      </c>
      <c r="V8" s="121">
        <v>0</v>
      </c>
      <c r="W8" s="121">
        <f>+SUM(X8:AA8)</f>
        <v>6254186</v>
      </c>
      <c r="X8" s="121">
        <v>2891733</v>
      </c>
      <c r="Y8" s="121">
        <v>3112540</v>
      </c>
      <c r="Z8" s="121">
        <v>201432</v>
      </c>
      <c r="AA8" s="121">
        <v>48481</v>
      </c>
      <c r="AB8" s="121">
        <v>0</v>
      </c>
      <c r="AC8" s="121">
        <v>0</v>
      </c>
      <c r="AD8" s="121">
        <v>213034</v>
      </c>
      <c r="AE8" s="121">
        <f>+SUM(D8,L8,AD8)</f>
        <v>12215411</v>
      </c>
      <c r="AF8" s="121">
        <f>+SUM(AG8,AL8)</f>
        <v>3911</v>
      </c>
      <c r="AG8" s="121">
        <f>+SUM(AH8:AK8)</f>
        <v>3911</v>
      </c>
      <c r="AH8" s="121">
        <v>3911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519740</v>
      </c>
      <c r="AO8" s="121">
        <f>+SUM(AP8:AS8)</f>
        <v>87408</v>
      </c>
      <c r="AP8" s="121">
        <v>87408</v>
      </c>
      <c r="AQ8" s="121">
        <v>0</v>
      </c>
      <c r="AR8" s="121">
        <v>0</v>
      </c>
      <c r="AS8" s="121">
        <v>0</v>
      </c>
      <c r="AT8" s="121">
        <f>+SUM(AU8:AW8)</f>
        <v>418885</v>
      </c>
      <c r="AU8" s="121">
        <v>418885</v>
      </c>
      <c r="AV8" s="121">
        <v>0</v>
      </c>
      <c r="AW8" s="121">
        <v>0</v>
      </c>
      <c r="AX8" s="121">
        <v>0</v>
      </c>
      <c r="AY8" s="121">
        <f>+SUM(AZ8:BC8)</f>
        <v>13447</v>
      </c>
      <c r="AZ8" s="121">
        <v>13447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21">
        <v>2315</v>
      </c>
      <c r="BG8" s="121">
        <f>+SUM(BF8,AN8,AF8)</f>
        <v>525966</v>
      </c>
      <c r="BH8" s="121">
        <f>SUM(D8,AF8)</f>
        <v>1964415</v>
      </c>
      <c r="BI8" s="121">
        <f>SUM(E8,AG8)</f>
        <v>1942913</v>
      </c>
      <c r="BJ8" s="121">
        <f>SUM(F8,AH8)</f>
        <v>3911</v>
      </c>
      <c r="BK8" s="121">
        <f>SUM(G8,AI8)</f>
        <v>1933499</v>
      </c>
      <c r="BL8" s="121">
        <f>SUM(H8,AJ8)</f>
        <v>0</v>
      </c>
      <c r="BM8" s="121">
        <f>SUM(I8,AK8)</f>
        <v>5503</v>
      </c>
      <c r="BN8" s="121">
        <f>SUM(J8,AL8)</f>
        <v>21502</v>
      </c>
      <c r="BO8" s="121">
        <f>SUM(K8,AM8)</f>
        <v>0</v>
      </c>
      <c r="BP8" s="121">
        <f>SUM(L8,AN8)</f>
        <v>10561613</v>
      </c>
      <c r="BQ8" s="121">
        <f>SUM(M8,AO8)</f>
        <v>1639296</v>
      </c>
      <c r="BR8" s="121">
        <f>SUM(N8,AP8)</f>
        <v>1639296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2654684</v>
      </c>
      <c r="BW8" s="121">
        <f>SUM(S8,AU8)</f>
        <v>793184</v>
      </c>
      <c r="BX8" s="121">
        <f>SUM(T8,AV8)</f>
        <v>1858871</v>
      </c>
      <c r="BY8" s="121">
        <f>SUM(U8,AW8)</f>
        <v>2629</v>
      </c>
      <c r="BZ8" s="121">
        <f>SUM(V8,AX8)</f>
        <v>0</v>
      </c>
      <c r="CA8" s="121">
        <f>SUM(W8,AY8)</f>
        <v>6267633</v>
      </c>
      <c r="CB8" s="121">
        <f>SUM(X8,AZ8)</f>
        <v>2905180</v>
      </c>
      <c r="CC8" s="121">
        <f>SUM(Y8,BA8)</f>
        <v>3112540</v>
      </c>
      <c r="CD8" s="121">
        <f>SUM(Z8,BB8)</f>
        <v>201432</v>
      </c>
      <c r="CE8" s="121">
        <f>SUM(AA8,BC8)</f>
        <v>48481</v>
      </c>
      <c r="CF8" s="121">
        <f>SUM(AB8,BD8)</f>
        <v>0</v>
      </c>
      <c r="CG8" s="121">
        <f>SUM(AC8,BE8)</f>
        <v>0</v>
      </c>
      <c r="CH8" s="121">
        <f>SUM(AD8,BF8)</f>
        <v>215349</v>
      </c>
      <c r="CI8" s="121">
        <f>SUM(AE8,BG8)</f>
        <v>12741377</v>
      </c>
    </row>
    <row r="9" spans="1:87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+SUM(E9,J9)</f>
        <v>1801750</v>
      </c>
      <c r="E9" s="121">
        <f>+SUM(F9:I9)</f>
        <v>1797381</v>
      </c>
      <c r="F9" s="121">
        <v>0</v>
      </c>
      <c r="G9" s="121">
        <v>1154195</v>
      </c>
      <c r="H9" s="121">
        <v>642426</v>
      </c>
      <c r="I9" s="121">
        <v>760</v>
      </c>
      <c r="J9" s="121">
        <v>4369</v>
      </c>
      <c r="K9" s="121">
        <v>414891</v>
      </c>
      <c r="L9" s="121">
        <f>+SUM(M9,R9,V9,W9,AC9)</f>
        <v>19354485</v>
      </c>
      <c r="M9" s="121">
        <f>+SUM(N9:Q9)</f>
        <v>1775398</v>
      </c>
      <c r="N9" s="121">
        <v>1316065</v>
      </c>
      <c r="O9" s="121">
        <v>166906</v>
      </c>
      <c r="P9" s="121">
        <v>258969</v>
      </c>
      <c r="Q9" s="121">
        <v>33458</v>
      </c>
      <c r="R9" s="121">
        <f>+SUM(S9:U9)</f>
        <v>3272275</v>
      </c>
      <c r="S9" s="121">
        <v>0</v>
      </c>
      <c r="T9" s="121">
        <v>2794601</v>
      </c>
      <c r="U9" s="121">
        <v>477674</v>
      </c>
      <c r="V9" s="121">
        <v>0</v>
      </c>
      <c r="W9" s="121">
        <f>+SUM(X9:AA9)</f>
        <v>14306812</v>
      </c>
      <c r="X9" s="121">
        <v>10395378</v>
      </c>
      <c r="Y9" s="121">
        <v>3413849</v>
      </c>
      <c r="Z9" s="121">
        <v>497585</v>
      </c>
      <c r="AA9" s="121">
        <v>0</v>
      </c>
      <c r="AB9" s="121">
        <v>0</v>
      </c>
      <c r="AC9" s="121">
        <v>0</v>
      </c>
      <c r="AD9" s="121">
        <v>190088</v>
      </c>
      <c r="AE9" s="121">
        <f>+SUM(D9,L9,AD9)</f>
        <v>21346323</v>
      </c>
      <c r="AF9" s="121">
        <f>+SUM(AG9,AL9)</f>
        <v>8879</v>
      </c>
      <c r="AG9" s="121">
        <f>+SUM(AH9:AK9)</f>
        <v>8879</v>
      </c>
      <c r="AH9" s="121">
        <v>0</v>
      </c>
      <c r="AI9" s="121">
        <v>0</v>
      </c>
      <c r="AJ9" s="121">
        <v>0</v>
      </c>
      <c r="AK9" s="121">
        <v>8879</v>
      </c>
      <c r="AL9" s="121">
        <v>0</v>
      </c>
      <c r="AM9" s="121">
        <v>0</v>
      </c>
      <c r="AN9" s="121">
        <f>+SUM(AO9,AT9,AX9,AY9,BE9)</f>
        <v>421143</v>
      </c>
      <c r="AO9" s="121">
        <f>+SUM(AP9:AS9)</f>
        <v>49429</v>
      </c>
      <c r="AP9" s="121">
        <v>43975</v>
      </c>
      <c r="AQ9" s="121">
        <v>5454</v>
      </c>
      <c r="AR9" s="121">
        <v>0</v>
      </c>
      <c r="AS9" s="121">
        <v>0</v>
      </c>
      <c r="AT9" s="121">
        <f>+SUM(AU9:AW9)</f>
        <v>83707</v>
      </c>
      <c r="AU9" s="121">
        <v>27987</v>
      </c>
      <c r="AV9" s="121">
        <v>55720</v>
      </c>
      <c r="AW9" s="121">
        <v>0</v>
      </c>
      <c r="AX9" s="121">
        <v>0</v>
      </c>
      <c r="AY9" s="121">
        <f>+SUM(AZ9:BC9)</f>
        <v>288007</v>
      </c>
      <c r="AZ9" s="121">
        <v>212767</v>
      </c>
      <c r="BA9" s="121">
        <v>75240</v>
      </c>
      <c r="BB9" s="121">
        <v>0</v>
      </c>
      <c r="BC9" s="121">
        <v>0</v>
      </c>
      <c r="BD9" s="121">
        <v>0</v>
      </c>
      <c r="BE9" s="121">
        <v>0</v>
      </c>
      <c r="BF9" s="121">
        <v>385</v>
      </c>
      <c r="BG9" s="121">
        <f>+SUM(BF9,AN9,AF9)</f>
        <v>430407</v>
      </c>
      <c r="BH9" s="121">
        <f>SUM(D9,AF9)</f>
        <v>1810629</v>
      </c>
      <c r="BI9" s="121">
        <f>SUM(E9,AG9)</f>
        <v>1806260</v>
      </c>
      <c r="BJ9" s="121">
        <f>SUM(F9,AH9)</f>
        <v>0</v>
      </c>
      <c r="BK9" s="121">
        <f>SUM(G9,AI9)</f>
        <v>1154195</v>
      </c>
      <c r="BL9" s="121">
        <f>SUM(H9,AJ9)</f>
        <v>642426</v>
      </c>
      <c r="BM9" s="121">
        <f>SUM(I9,AK9)</f>
        <v>9639</v>
      </c>
      <c r="BN9" s="121">
        <f>SUM(J9,AL9)</f>
        <v>4369</v>
      </c>
      <c r="BO9" s="121">
        <f>SUM(K9,AM9)</f>
        <v>414891</v>
      </c>
      <c r="BP9" s="121">
        <f>SUM(L9,AN9)</f>
        <v>19775628</v>
      </c>
      <c r="BQ9" s="121">
        <f>SUM(M9,AO9)</f>
        <v>1824827</v>
      </c>
      <c r="BR9" s="121">
        <f>SUM(N9,AP9)</f>
        <v>1360040</v>
      </c>
      <c r="BS9" s="121">
        <f>SUM(O9,AQ9)</f>
        <v>172360</v>
      </c>
      <c r="BT9" s="121">
        <f>SUM(P9,AR9)</f>
        <v>258969</v>
      </c>
      <c r="BU9" s="121">
        <f>SUM(Q9,AS9)</f>
        <v>33458</v>
      </c>
      <c r="BV9" s="121">
        <f>SUM(R9,AT9)</f>
        <v>3355982</v>
      </c>
      <c r="BW9" s="121">
        <f>SUM(S9,AU9)</f>
        <v>27987</v>
      </c>
      <c r="BX9" s="121">
        <f>SUM(T9,AV9)</f>
        <v>2850321</v>
      </c>
      <c r="BY9" s="121">
        <f>SUM(U9,AW9)</f>
        <v>477674</v>
      </c>
      <c r="BZ9" s="121">
        <f>SUM(V9,AX9)</f>
        <v>0</v>
      </c>
      <c r="CA9" s="121">
        <f>SUM(W9,AY9)</f>
        <v>14594819</v>
      </c>
      <c r="CB9" s="121">
        <f>SUM(X9,AZ9)</f>
        <v>10608145</v>
      </c>
      <c r="CC9" s="121">
        <f>SUM(Y9,BA9)</f>
        <v>3489089</v>
      </c>
      <c r="CD9" s="121">
        <f>SUM(Z9,BB9)</f>
        <v>497585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190473</v>
      </c>
      <c r="CI9" s="121">
        <f>SUM(AE9,BG9)</f>
        <v>21776730</v>
      </c>
    </row>
    <row r="10" spans="1:87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1396900</v>
      </c>
      <c r="M10" s="121">
        <f>+SUM(N10:Q10)</f>
        <v>453748</v>
      </c>
      <c r="N10" s="121">
        <v>177858</v>
      </c>
      <c r="O10" s="121">
        <v>275890</v>
      </c>
      <c r="P10" s="121">
        <v>0</v>
      </c>
      <c r="Q10" s="121">
        <v>0</v>
      </c>
      <c r="R10" s="121">
        <f>+SUM(S10:U10)</f>
        <v>323441</v>
      </c>
      <c r="S10" s="121">
        <v>66163</v>
      </c>
      <c r="T10" s="121">
        <v>198382</v>
      </c>
      <c r="U10" s="121">
        <v>58896</v>
      </c>
      <c r="V10" s="121">
        <v>16594</v>
      </c>
      <c r="W10" s="121">
        <f>+SUM(X10:AA10)</f>
        <v>603117</v>
      </c>
      <c r="X10" s="121">
        <v>356681</v>
      </c>
      <c r="Y10" s="121">
        <v>246436</v>
      </c>
      <c r="Z10" s="121">
        <v>0</v>
      </c>
      <c r="AA10" s="121">
        <v>0</v>
      </c>
      <c r="AB10" s="121">
        <v>701585</v>
      </c>
      <c r="AC10" s="121">
        <v>0</v>
      </c>
      <c r="AD10" s="121">
        <v>95652</v>
      </c>
      <c r="AE10" s="121">
        <f>+SUM(D10,L10,AD10)</f>
        <v>1492552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1073317</v>
      </c>
      <c r="AO10" s="121">
        <f>+SUM(AP10:AS10)</f>
        <v>246905</v>
      </c>
      <c r="AP10" s="121">
        <v>104225</v>
      </c>
      <c r="AQ10" s="121">
        <v>142680</v>
      </c>
      <c r="AR10" s="121">
        <v>0</v>
      </c>
      <c r="AS10" s="121">
        <v>0</v>
      </c>
      <c r="AT10" s="121">
        <f>+SUM(AU10:AW10)</f>
        <v>264698</v>
      </c>
      <c r="AU10" s="121">
        <v>19288</v>
      </c>
      <c r="AV10" s="121">
        <v>245410</v>
      </c>
      <c r="AW10" s="121">
        <v>0</v>
      </c>
      <c r="AX10" s="121">
        <v>9919</v>
      </c>
      <c r="AY10" s="121">
        <f>+SUM(AZ10:BC10)</f>
        <v>551795</v>
      </c>
      <c r="AZ10" s="121">
        <v>474473</v>
      </c>
      <c r="BA10" s="121">
        <v>77322</v>
      </c>
      <c r="BB10" s="121">
        <v>0</v>
      </c>
      <c r="BC10" s="121">
        <v>0</v>
      </c>
      <c r="BD10" s="121">
        <v>0</v>
      </c>
      <c r="BE10" s="121">
        <v>0</v>
      </c>
      <c r="BF10" s="121">
        <v>44507</v>
      </c>
      <c r="BG10" s="121">
        <f>+SUM(BF10,AN10,AF10)</f>
        <v>1117824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2470217</v>
      </c>
      <c r="BQ10" s="121">
        <f>SUM(M10,AO10)</f>
        <v>700653</v>
      </c>
      <c r="BR10" s="121">
        <f>SUM(N10,AP10)</f>
        <v>282083</v>
      </c>
      <c r="BS10" s="121">
        <f>SUM(O10,AQ10)</f>
        <v>418570</v>
      </c>
      <c r="BT10" s="121">
        <f>SUM(P10,AR10)</f>
        <v>0</v>
      </c>
      <c r="BU10" s="121">
        <f>SUM(Q10,AS10)</f>
        <v>0</v>
      </c>
      <c r="BV10" s="121">
        <f>SUM(R10,AT10)</f>
        <v>588139</v>
      </c>
      <c r="BW10" s="121">
        <f>SUM(S10,AU10)</f>
        <v>85451</v>
      </c>
      <c r="BX10" s="121">
        <f>SUM(T10,AV10)</f>
        <v>443792</v>
      </c>
      <c r="BY10" s="121">
        <f>SUM(U10,AW10)</f>
        <v>58896</v>
      </c>
      <c r="BZ10" s="121">
        <f>SUM(V10,AX10)</f>
        <v>26513</v>
      </c>
      <c r="CA10" s="121">
        <f>SUM(W10,AY10)</f>
        <v>1154912</v>
      </c>
      <c r="CB10" s="121">
        <f>SUM(X10,AZ10)</f>
        <v>831154</v>
      </c>
      <c r="CC10" s="121">
        <f>SUM(Y10,BA10)</f>
        <v>323758</v>
      </c>
      <c r="CD10" s="121">
        <f>SUM(Z10,BB10)</f>
        <v>0</v>
      </c>
      <c r="CE10" s="121">
        <f>SUM(AA10,BC10)</f>
        <v>0</v>
      </c>
      <c r="CF10" s="121">
        <f>SUM(AB10,BD10)</f>
        <v>701585</v>
      </c>
      <c r="CG10" s="121">
        <f>SUM(AC10,BE10)</f>
        <v>0</v>
      </c>
      <c r="CH10" s="121">
        <f>SUM(AD10,BF10)</f>
        <v>140159</v>
      </c>
      <c r="CI10" s="121">
        <f>SUM(AE10,BG10)</f>
        <v>2610376</v>
      </c>
    </row>
    <row r="11" spans="1:87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+SUM(E11,J11)</f>
        <v>14173</v>
      </c>
      <c r="E11" s="121">
        <f>+SUM(F11:I11)</f>
        <v>14173</v>
      </c>
      <c r="F11" s="121">
        <v>0</v>
      </c>
      <c r="G11" s="121">
        <v>11880</v>
      </c>
      <c r="H11" s="121">
        <v>2293</v>
      </c>
      <c r="I11" s="121">
        <v>0</v>
      </c>
      <c r="J11" s="121">
        <v>0</v>
      </c>
      <c r="K11" s="121">
        <v>66564</v>
      </c>
      <c r="L11" s="121">
        <f>+SUM(M11,R11,V11,W11,AC11)</f>
        <v>3464374</v>
      </c>
      <c r="M11" s="121">
        <f>+SUM(N11:Q11)</f>
        <v>653997</v>
      </c>
      <c r="N11" s="121">
        <v>576643</v>
      </c>
      <c r="O11" s="121">
        <v>0</v>
      </c>
      <c r="P11" s="121">
        <v>63290</v>
      </c>
      <c r="Q11" s="121">
        <v>14064</v>
      </c>
      <c r="R11" s="121">
        <f>+SUM(S11:U11)</f>
        <v>266724</v>
      </c>
      <c r="S11" s="121">
        <v>36182</v>
      </c>
      <c r="T11" s="121">
        <v>200935</v>
      </c>
      <c r="U11" s="121">
        <v>29607</v>
      </c>
      <c r="V11" s="121">
        <v>0</v>
      </c>
      <c r="W11" s="121">
        <f>+SUM(X11:AA11)</f>
        <v>2543653</v>
      </c>
      <c r="X11" s="121">
        <v>1246450</v>
      </c>
      <c r="Y11" s="121">
        <v>1140659</v>
      </c>
      <c r="Z11" s="121">
        <v>32043</v>
      </c>
      <c r="AA11" s="121">
        <v>124501</v>
      </c>
      <c r="AB11" s="121">
        <v>290350</v>
      </c>
      <c r="AC11" s="121">
        <v>0</v>
      </c>
      <c r="AD11" s="121">
        <v>0</v>
      </c>
      <c r="AE11" s="121">
        <f>+SUM(D11,L11,AD11)</f>
        <v>3478547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271013</v>
      </c>
      <c r="AO11" s="121">
        <f>+SUM(AP11:AS11)</f>
        <v>25442</v>
      </c>
      <c r="AP11" s="121">
        <v>25442</v>
      </c>
      <c r="AQ11" s="121">
        <v>0</v>
      </c>
      <c r="AR11" s="121">
        <v>0</v>
      </c>
      <c r="AS11" s="121">
        <v>0</v>
      </c>
      <c r="AT11" s="121">
        <f>+SUM(AU11:AW11)</f>
        <v>221078</v>
      </c>
      <c r="AU11" s="121">
        <v>0</v>
      </c>
      <c r="AV11" s="121">
        <v>221078</v>
      </c>
      <c r="AW11" s="121">
        <v>0</v>
      </c>
      <c r="AX11" s="121">
        <v>0</v>
      </c>
      <c r="AY11" s="121">
        <f>+SUM(AZ11:BC11)</f>
        <v>24493</v>
      </c>
      <c r="AZ11" s="121">
        <v>0</v>
      </c>
      <c r="BA11" s="121">
        <v>24493</v>
      </c>
      <c r="BB11" s="121">
        <v>0</v>
      </c>
      <c r="BC11" s="121">
        <v>0</v>
      </c>
      <c r="BD11" s="121">
        <v>101029</v>
      </c>
      <c r="BE11" s="121">
        <v>0</v>
      </c>
      <c r="BF11" s="121">
        <v>6700</v>
      </c>
      <c r="BG11" s="121">
        <f>+SUM(BF11,AN11,AF11)</f>
        <v>277713</v>
      </c>
      <c r="BH11" s="121">
        <f>SUM(D11,AF11)</f>
        <v>14173</v>
      </c>
      <c r="BI11" s="121">
        <f>SUM(E11,AG11)</f>
        <v>14173</v>
      </c>
      <c r="BJ11" s="121">
        <f>SUM(F11,AH11)</f>
        <v>0</v>
      </c>
      <c r="BK11" s="121">
        <f>SUM(G11,AI11)</f>
        <v>11880</v>
      </c>
      <c r="BL11" s="121">
        <f>SUM(H11,AJ11)</f>
        <v>2293</v>
      </c>
      <c r="BM11" s="121">
        <f>SUM(I11,AK11)</f>
        <v>0</v>
      </c>
      <c r="BN11" s="121">
        <f>SUM(J11,AL11)</f>
        <v>0</v>
      </c>
      <c r="BO11" s="121">
        <f>SUM(K11,AM11)</f>
        <v>66564</v>
      </c>
      <c r="BP11" s="121">
        <f>SUM(L11,AN11)</f>
        <v>3735387</v>
      </c>
      <c r="BQ11" s="121">
        <f>SUM(M11,AO11)</f>
        <v>679439</v>
      </c>
      <c r="BR11" s="121">
        <f>SUM(N11,AP11)</f>
        <v>602085</v>
      </c>
      <c r="BS11" s="121">
        <f>SUM(O11,AQ11)</f>
        <v>0</v>
      </c>
      <c r="BT11" s="121">
        <f>SUM(P11,AR11)</f>
        <v>63290</v>
      </c>
      <c r="BU11" s="121">
        <f>SUM(Q11,AS11)</f>
        <v>14064</v>
      </c>
      <c r="BV11" s="121">
        <f>SUM(R11,AT11)</f>
        <v>487802</v>
      </c>
      <c r="BW11" s="121">
        <f>SUM(S11,AU11)</f>
        <v>36182</v>
      </c>
      <c r="BX11" s="121">
        <f>SUM(T11,AV11)</f>
        <v>422013</v>
      </c>
      <c r="BY11" s="121">
        <f>SUM(U11,AW11)</f>
        <v>29607</v>
      </c>
      <c r="BZ11" s="121">
        <f>SUM(V11,AX11)</f>
        <v>0</v>
      </c>
      <c r="CA11" s="121">
        <f>SUM(W11,AY11)</f>
        <v>2568146</v>
      </c>
      <c r="CB11" s="121">
        <f>SUM(X11,AZ11)</f>
        <v>1246450</v>
      </c>
      <c r="CC11" s="121">
        <f>SUM(Y11,BA11)</f>
        <v>1165152</v>
      </c>
      <c r="CD11" s="121">
        <f>SUM(Z11,BB11)</f>
        <v>32043</v>
      </c>
      <c r="CE11" s="121">
        <f>SUM(AA11,BC11)</f>
        <v>124501</v>
      </c>
      <c r="CF11" s="121">
        <f>SUM(AB11,BD11)</f>
        <v>391379</v>
      </c>
      <c r="CG11" s="121">
        <f>SUM(AC11,BE11)</f>
        <v>0</v>
      </c>
      <c r="CH11" s="121">
        <f>SUM(AD11,BF11)</f>
        <v>6700</v>
      </c>
      <c r="CI11" s="121">
        <f>SUM(AE11,BG11)</f>
        <v>3756260</v>
      </c>
    </row>
    <row r="12" spans="1:87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838096</v>
      </c>
      <c r="M12" s="121">
        <f>+SUM(N12:Q12)</f>
        <v>79112</v>
      </c>
      <c r="N12" s="121">
        <v>65281</v>
      </c>
      <c r="O12" s="121">
        <v>13831</v>
      </c>
      <c r="P12" s="121">
        <v>0</v>
      </c>
      <c r="Q12" s="121">
        <v>0</v>
      </c>
      <c r="R12" s="121">
        <f>+SUM(S12:U12)</f>
        <v>57743</v>
      </c>
      <c r="S12" s="121">
        <v>6572</v>
      </c>
      <c r="T12" s="121">
        <v>51171</v>
      </c>
      <c r="U12" s="121">
        <v>0</v>
      </c>
      <c r="V12" s="121">
        <v>0</v>
      </c>
      <c r="W12" s="121">
        <f>+SUM(X12:AA12)</f>
        <v>699921</v>
      </c>
      <c r="X12" s="121">
        <v>242828</v>
      </c>
      <c r="Y12" s="121">
        <v>427710</v>
      </c>
      <c r="Z12" s="121">
        <v>0</v>
      </c>
      <c r="AA12" s="121">
        <v>29383</v>
      </c>
      <c r="AB12" s="121">
        <v>0</v>
      </c>
      <c r="AC12" s="121">
        <v>1320</v>
      </c>
      <c r="AD12" s="121">
        <v>0</v>
      </c>
      <c r="AE12" s="121">
        <f>+SUM(D12,L12,AD12)</f>
        <v>838096</v>
      </c>
      <c r="AF12" s="121">
        <f>+SUM(AG12,AL12)</f>
        <v>1059811</v>
      </c>
      <c r="AG12" s="121">
        <f>+SUM(AH12:AK12)</f>
        <v>1059811</v>
      </c>
      <c r="AH12" s="121">
        <v>0</v>
      </c>
      <c r="AI12" s="121">
        <v>1059811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556548</v>
      </c>
      <c r="AO12" s="121">
        <f>+SUM(AP12:AS12)</f>
        <v>59749</v>
      </c>
      <c r="AP12" s="121">
        <v>42961</v>
      </c>
      <c r="AQ12" s="121">
        <v>0</v>
      </c>
      <c r="AR12" s="121">
        <v>16788</v>
      </c>
      <c r="AS12" s="121">
        <v>0</v>
      </c>
      <c r="AT12" s="121">
        <f>+SUM(AU12:AW12)</f>
        <v>17770</v>
      </c>
      <c r="AU12" s="121">
        <v>0</v>
      </c>
      <c r="AV12" s="121">
        <v>17770</v>
      </c>
      <c r="AW12" s="121">
        <v>0</v>
      </c>
      <c r="AX12" s="121">
        <v>0</v>
      </c>
      <c r="AY12" s="121">
        <f>+SUM(AZ12:BC12)</f>
        <v>478127</v>
      </c>
      <c r="AZ12" s="121">
        <v>381427</v>
      </c>
      <c r="BA12" s="121">
        <v>93847</v>
      </c>
      <c r="BB12" s="121">
        <v>0</v>
      </c>
      <c r="BC12" s="121">
        <v>2853</v>
      </c>
      <c r="BD12" s="121">
        <v>0</v>
      </c>
      <c r="BE12" s="121">
        <v>902</v>
      </c>
      <c r="BF12" s="121">
        <v>0</v>
      </c>
      <c r="BG12" s="121">
        <f>+SUM(BF12,AN12,AF12)</f>
        <v>1616359</v>
      </c>
      <c r="BH12" s="121">
        <f>SUM(D12,AF12)</f>
        <v>1059811</v>
      </c>
      <c r="BI12" s="121">
        <f>SUM(E12,AG12)</f>
        <v>1059811</v>
      </c>
      <c r="BJ12" s="121">
        <f>SUM(F12,AH12)</f>
        <v>0</v>
      </c>
      <c r="BK12" s="121">
        <f>SUM(G12,AI12)</f>
        <v>1059811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1394644</v>
      </c>
      <c r="BQ12" s="121">
        <f>SUM(M12,AO12)</f>
        <v>138861</v>
      </c>
      <c r="BR12" s="121">
        <f>SUM(N12,AP12)</f>
        <v>108242</v>
      </c>
      <c r="BS12" s="121">
        <f>SUM(O12,AQ12)</f>
        <v>13831</v>
      </c>
      <c r="BT12" s="121">
        <f>SUM(P12,AR12)</f>
        <v>16788</v>
      </c>
      <c r="BU12" s="121">
        <f>SUM(Q12,AS12)</f>
        <v>0</v>
      </c>
      <c r="BV12" s="121">
        <f>SUM(R12,AT12)</f>
        <v>75513</v>
      </c>
      <c r="BW12" s="121">
        <f>SUM(S12,AU12)</f>
        <v>6572</v>
      </c>
      <c r="BX12" s="121">
        <f>SUM(T12,AV12)</f>
        <v>68941</v>
      </c>
      <c r="BY12" s="121">
        <f>SUM(U12,AW12)</f>
        <v>0</v>
      </c>
      <c r="BZ12" s="121">
        <f>SUM(V12,AX12)</f>
        <v>0</v>
      </c>
      <c r="CA12" s="121">
        <f>SUM(W12,AY12)</f>
        <v>1178048</v>
      </c>
      <c r="CB12" s="121">
        <f>SUM(X12,AZ12)</f>
        <v>624255</v>
      </c>
      <c r="CC12" s="121">
        <f>SUM(Y12,BA12)</f>
        <v>521557</v>
      </c>
      <c r="CD12" s="121">
        <f>SUM(Z12,BB12)</f>
        <v>0</v>
      </c>
      <c r="CE12" s="121">
        <f>SUM(AA12,BC12)</f>
        <v>32236</v>
      </c>
      <c r="CF12" s="121">
        <f>SUM(AB12,BD12)</f>
        <v>0</v>
      </c>
      <c r="CG12" s="121">
        <f>SUM(AC12,BE12)</f>
        <v>2222</v>
      </c>
      <c r="CH12" s="121">
        <f>SUM(AD12,BF12)</f>
        <v>0</v>
      </c>
      <c r="CI12" s="121">
        <f>SUM(AE12,BG12)</f>
        <v>2454455</v>
      </c>
    </row>
    <row r="13" spans="1:87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1038402</v>
      </c>
      <c r="M13" s="121">
        <f>+SUM(N13:Q13)</f>
        <v>126294</v>
      </c>
      <c r="N13" s="121">
        <v>52350</v>
      </c>
      <c r="O13" s="121">
        <v>73944</v>
      </c>
      <c r="P13" s="121">
        <v>0</v>
      </c>
      <c r="Q13" s="121">
        <v>0</v>
      </c>
      <c r="R13" s="121">
        <f>+SUM(S13:U13)</f>
        <v>110562</v>
      </c>
      <c r="S13" s="121">
        <v>110562</v>
      </c>
      <c r="T13" s="121">
        <v>0</v>
      </c>
      <c r="U13" s="121">
        <v>0</v>
      </c>
      <c r="V13" s="121">
        <v>0</v>
      </c>
      <c r="W13" s="121">
        <f>+SUM(X13:AA13)</f>
        <v>801546</v>
      </c>
      <c r="X13" s="121">
        <v>747254</v>
      </c>
      <c r="Y13" s="121">
        <v>0</v>
      </c>
      <c r="Z13" s="121">
        <v>0</v>
      </c>
      <c r="AA13" s="121">
        <v>54292</v>
      </c>
      <c r="AB13" s="121">
        <v>1495344</v>
      </c>
      <c r="AC13" s="121">
        <v>0</v>
      </c>
      <c r="AD13" s="121">
        <v>0</v>
      </c>
      <c r="AE13" s="121">
        <f>+SUM(D13,L13,AD13)</f>
        <v>1038402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54850</v>
      </c>
      <c r="AO13" s="121">
        <f>+SUM(AP13:AS13)</f>
        <v>51348</v>
      </c>
      <c r="AP13" s="121">
        <v>14898</v>
      </c>
      <c r="AQ13" s="121">
        <v>36450</v>
      </c>
      <c r="AR13" s="121">
        <v>0</v>
      </c>
      <c r="AS13" s="121">
        <v>0</v>
      </c>
      <c r="AT13" s="121">
        <f>+SUM(AU13:AW13)</f>
        <v>1878</v>
      </c>
      <c r="AU13" s="121">
        <v>1878</v>
      </c>
      <c r="AV13" s="121">
        <v>0</v>
      </c>
      <c r="AW13" s="121">
        <v>0</v>
      </c>
      <c r="AX13" s="121">
        <v>0</v>
      </c>
      <c r="AY13" s="121">
        <f>+SUM(AZ13:BC13)</f>
        <v>1624</v>
      </c>
      <c r="AZ13" s="121">
        <v>0</v>
      </c>
      <c r="BA13" s="121">
        <v>0</v>
      </c>
      <c r="BB13" s="121">
        <v>0</v>
      </c>
      <c r="BC13" s="121">
        <v>1624</v>
      </c>
      <c r="BD13" s="121">
        <v>503036</v>
      </c>
      <c r="BE13" s="121">
        <v>0</v>
      </c>
      <c r="BF13" s="121">
        <v>0</v>
      </c>
      <c r="BG13" s="121">
        <f>+SUM(BF13,AN13,AF13)</f>
        <v>54850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1093252</v>
      </c>
      <c r="BQ13" s="121">
        <f>SUM(M13,AO13)</f>
        <v>177642</v>
      </c>
      <c r="BR13" s="121">
        <f>SUM(N13,AP13)</f>
        <v>67248</v>
      </c>
      <c r="BS13" s="121">
        <f>SUM(O13,AQ13)</f>
        <v>110394</v>
      </c>
      <c r="BT13" s="121">
        <f>SUM(P13,AR13)</f>
        <v>0</v>
      </c>
      <c r="BU13" s="121">
        <f>SUM(Q13,AS13)</f>
        <v>0</v>
      </c>
      <c r="BV13" s="121">
        <f>SUM(R13,AT13)</f>
        <v>112440</v>
      </c>
      <c r="BW13" s="121">
        <f>SUM(S13,AU13)</f>
        <v>112440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803170</v>
      </c>
      <c r="CB13" s="121">
        <f>SUM(X13,AZ13)</f>
        <v>747254</v>
      </c>
      <c r="CC13" s="121">
        <f>SUM(Y13,BA13)</f>
        <v>0</v>
      </c>
      <c r="CD13" s="121">
        <f>SUM(Z13,BB13)</f>
        <v>0</v>
      </c>
      <c r="CE13" s="121">
        <f>SUM(AA13,BC13)</f>
        <v>55916</v>
      </c>
      <c r="CF13" s="121">
        <f>SUM(AB13,BD13)</f>
        <v>1998380</v>
      </c>
      <c r="CG13" s="121">
        <f>SUM(AC13,BE13)</f>
        <v>0</v>
      </c>
      <c r="CH13" s="121">
        <f>SUM(AD13,BF13)</f>
        <v>0</v>
      </c>
      <c r="CI13" s="121">
        <f>SUM(AE13,BG13)</f>
        <v>1093252</v>
      </c>
    </row>
    <row r="14" spans="1:87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8199</v>
      </c>
      <c r="L14" s="121">
        <f>+SUM(M14,R14,V14,W14,AC14)</f>
        <v>192695</v>
      </c>
      <c r="M14" s="121">
        <f>+SUM(N14:Q14)</f>
        <v>137189</v>
      </c>
      <c r="N14" s="121">
        <v>52829</v>
      </c>
      <c r="O14" s="121">
        <v>84360</v>
      </c>
      <c r="P14" s="121">
        <v>0</v>
      </c>
      <c r="Q14" s="121">
        <v>0</v>
      </c>
      <c r="R14" s="121">
        <f>+SUM(S14:U14)</f>
        <v>19677</v>
      </c>
      <c r="S14" s="121">
        <v>19677</v>
      </c>
      <c r="T14" s="121">
        <v>0</v>
      </c>
      <c r="U14" s="121">
        <v>0</v>
      </c>
      <c r="V14" s="121">
        <v>0</v>
      </c>
      <c r="W14" s="121">
        <f>+SUM(X14:AA14)</f>
        <v>35829</v>
      </c>
      <c r="X14" s="121">
        <v>29182</v>
      </c>
      <c r="Y14" s="121">
        <v>6647</v>
      </c>
      <c r="Z14" s="121">
        <v>0</v>
      </c>
      <c r="AA14" s="121">
        <v>0</v>
      </c>
      <c r="AB14" s="121">
        <v>456058</v>
      </c>
      <c r="AC14" s="121">
        <v>0</v>
      </c>
      <c r="AD14" s="121">
        <v>0</v>
      </c>
      <c r="AE14" s="121">
        <f>+SUM(D14,L14,AD14)</f>
        <v>192695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25691</v>
      </c>
      <c r="AO14" s="121">
        <f>+SUM(AP14:AS14)</f>
        <v>25691</v>
      </c>
      <c r="AP14" s="121">
        <v>25691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155768</v>
      </c>
      <c r="BE14" s="121">
        <v>0</v>
      </c>
      <c r="BF14" s="121">
        <v>133369</v>
      </c>
      <c r="BG14" s="121">
        <f>+SUM(BF14,AN14,AF14)</f>
        <v>159060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8199</v>
      </c>
      <c r="BP14" s="121">
        <f>SUM(L14,AN14)</f>
        <v>218386</v>
      </c>
      <c r="BQ14" s="121">
        <f>SUM(M14,AO14)</f>
        <v>162880</v>
      </c>
      <c r="BR14" s="121">
        <f>SUM(N14,AP14)</f>
        <v>78520</v>
      </c>
      <c r="BS14" s="121">
        <f>SUM(O14,AQ14)</f>
        <v>84360</v>
      </c>
      <c r="BT14" s="121">
        <f>SUM(P14,AR14)</f>
        <v>0</v>
      </c>
      <c r="BU14" s="121">
        <f>SUM(Q14,AS14)</f>
        <v>0</v>
      </c>
      <c r="BV14" s="121">
        <f>SUM(R14,AT14)</f>
        <v>19677</v>
      </c>
      <c r="BW14" s="121">
        <f>SUM(S14,AU14)</f>
        <v>19677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35829</v>
      </c>
      <c r="CB14" s="121">
        <f>SUM(X14,AZ14)</f>
        <v>29182</v>
      </c>
      <c r="CC14" s="121">
        <f>SUM(Y14,BA14)</f>
        <v>6647</v>
      </c>
      <c r="CD14" s="121">
        <f>SUM(Z14,BB14)</f>
        <v>0</v>
      </c>
      <c r="CE14" s="121">
        <f>SUM(AA14,BC14)</f>
        <v>0</v>
      </c>
      <c r="CF14" s="121">
        <f>SUM(AB14,BD14)</f>
        <v>611826</v>
      </c>
      <c r="CG14" s="121">
        <f>SUM(AC14,BE14)</f>
        <v>0</v>
      </c>
      <c r="CH14" s="121">
        <f>SUM(AD14,BF14)</f>
        <v>133369</v>
      </c>
      <c r="CI14" s="121">
        <f>SUM(AE14,BG14)</f>
        <v>351755</v>
      </c>
    </row>
    <row r="15" spans="1:87" s="136" customFormat="1" ht="13.5" customHeight="1" x14ac:dyDescent="0.15">
      <c r="A15" s="119" t="s">
        <v>45</v>
      </c>
      <c r="B15" s="120" t="s">
        <v>359</v>
      </c>
      <c r="C15" s="119" t="s">
        <v>360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3812823</v>
      </c>
      <c r="L15" s="121">
        <f>+SUM(M15,R15,V15,W15,AC15)</f>
        <v>630977</v>
      </c>
      <c r="M15" s="121">
        <f>+SUM(N15:Q15)</f>
        <v>82512</v>
      </c>
      <c r="N15" s="121">
        <v>82512</v>
      </c>
      <c r="O15" s="121">
        <v>0</v>
      </c>
      <c r="P15" s="121">
        <v>0</v>
      </c>
      <c r="Q15" s="121">
        <v>0</v>
      </c>
      <c r="R15" s="121">
        <f>+SUM(S15:U15)</f>
        <v>128664</v>
      </c>
      <c r="S15" s="121">
        <v>22033</v>
      </c>
      <c r="T15" s="121">
        <v>98086</v>
      </c>
      <c r="U15" s="121">
        <v>8545</v>
      </c>
      <c r="V15" s="121">
        <v>0</v>
      </c>
      <c r="W15" s="121">
        <f>+SUM(X15:AA15)</f>
        <v>419801</v>
      </c>
      <c r="X15" s="121">
        <v>253366</v>
      </c>
      <c r="Y15" s="121">
        <v>156137</v>
      </c>
      <c r="Z15" s="121">
        <v>10298</v>
      </c>
      <c r="AA15" s="121">
        <v>0</v>
      </c>
      <c r="AB15" s="121">
        <v>37059</v>
      </c>
      <c r="AC15" s="121">
        <v>0</v>
      </c>
      <c r="AD15" s="121">
        <v>0</v>
      </c>
      <c r="AE15" s="121">
        <f>+SUM(D15,L15,AD15)</f>
        <v>630977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127090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3812823</v>
      </c>
      <c r="BP15" s="121">
        <f>SUM(L15,AN15)</f>
        <v>630977</v>
      </c>
      <c r="BQ15" s="121">
        <f>SUM(M15,AO15)</f>
        <v>82512</v>
      </c>
      <c r="BR15" s="121">
        <f>SUM(N15,AP15)</f>
        <v>82512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128664</v>
      </c>
      <c r="BW15" s="121">
        <f>SUM(S15,AU15)</f>
        <v>22033</v>
      </c>
      <c r="BX15" s="121">
        <f>SUM(T15,AV15)</f>
        <v>98086</v>
      </c>
      <c r="BY15" s="121">
        <f>SUM(U15,AW15)</f>
        <v>8545</v>
      </c>
      <c r="BZ15" s="121">
        <f>SUM(V15,AX15)</f>
        <v>0</v>
      </c>
      <c r="CA15" s="121">
        <f>SUM(W15,AY15)</f>
        <v>419801</v>
      </c>
      <c r="CB15" s="121">
        <f>SUM(X15,AZ15)</f>
        <v>253366</v>
      </c>
      <c r="CC15" s="121">
        <f>SUM(Y15,BA15)</f>
        <v>156137</v>
      </c>
      <c r="CD15" s="121">
        <f>SUM(Z15,BB15)</f>
        <v>10298</v>
      </c>
      <c r="CE15" s="121">
        <f>SUM(AA15,BC15)</f>
        <v>0</v>
      </c>
      <c r="CF15" s="121">
        <f>SUM(AB15,BD15)</f>
        <v>164149</v>
      </c>
      <c r="CG15" s="121">
        <f>SUM(AC15,BE15)</f>
        <v>0</v>
      </c>
      <c r="CH15" s="121">
        <f>SUM(AD15,BF15)</f>
        <v>0</v>
      </c>
      <c r="CI15" s="121">
        <f>SUM(AE15,BG15)</f>
        <v>630977</v>
      </c>
    </row>
    <row r="16" spans="1:87" s="136" customFormat="1" ht="13.5" customHeight="1" x14ac:dyDescent="0.15">
      <c r="A16" s="119" t="s">
        <v>45</v>
      </c>
      <c r="B16" s="120" t="s">
        <v>365</v>
      </c>
      <c r="C16" s="119" t="s">
        <v>366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268648</v>
      </c>
      <c r="M16" s="121">
        <f>+SUM(N16:Q16)</f>
        <v>57781</v>
      </c>
      <c r="N16" s="121">
        <v>24553</v>
      </c>
      <c r="O16" s="121">
        <v>33228</v>
      </c>
      <c r="P16" s="121">
        <v>0</v>
      </c>
      <c r="Q16" s="121">
        <v>0</v>
      </c>
      <c r="R16" s="121">
        <f>+SUM(S16:U16)</f>
        <v>6022</v>
      </c>
      <c r="S16" s="121">
        <v>3476</v>
      </c>
      <c r="T16" s="121">
        <v>2546</v>
      </c>
      <c r="U16" s="121">
        <v>0</v>
      </c>
      <c r="V16" s="121">
        <v>0</v>
      </c>
      <c r="W16" s="121">
        <f>+SUM(X16:AA16)</f>
        <v>204845</v>
      </c>
      <c r="X16" s="121">
        <v>175855</v>
      </c>
      <c r="Y16" s="121">
        <v>1071</v>
      </c>
      <c r="Z16" s="121">
        <v>27919</v>
      </c>
      <c r="AA16" s="121">
        <v>0</v>
      </c>
      <c r="AB16" s="121">
        <v>459322</v>
      </c>
      <c r="AC16" s="121">
        <v>0</v>
      </c>
      <c r="AD16" s="121">
        <v>32248</v>
      </c>
      <c r="AE16" s="121">
        <f>+SUM(D16,L16,AD16)</f>
        <v>300896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57981</v>
      </c>
      <c r="AO16" s="121">
        <f>+SUM(AP16:AS16)</f>
        <v>1400</v>
      </c>
      <c r="AP16" s="121">
        <v>1400</v>
      </c>
      <c r="AQ16" s="121">
        <v>0</v>
      </c>
      <c r="AR16" s="121">
        <v>0</v>
      </c>
      <c r="AS16" s="121">
        <v>0</v>
      </c>
      <c r="AT16" s="121">
        <f>+SUM(AU16:AW16)</f>
        <v>6803</v>
      </c>
      <c r="AU16" s="121">
        <v>0</v>
      </c>
      <c r="AV16" s="121">
        <v>6803</v>
      </c>
      <c r="AW16" s="121">
        <v>0</v>
      </c>
      <c r="AX16" s="121">
        <v>0</v>
      </c>
      <c r="AY16" s="121">
        <f>+SUM(AZ16:BC16)</f>
        <v>49778</v>
      </c>
      <c r="AZ16" s="121">
        <v>0</v>
      </c>
      <c r="BA16" s="121">
        <v>49778</v>
      </c>
      <c r="BB16" s="121">
        <v>0</v>
      </c>
      <c r="BC16" s="121">
        <v>0</v>
      </c>
      <c r="BD16" s="121">
        <v>169766</v>
      </c>
      <c r="BE16" s="121">
        <v>0</v>
      </c>
      <c r="BF16" s="121">
        <v>0</v>
      </c>
      <c r="BG16" s="121">
        <f>+SUM(BF16,AN16,AF16)</f>
        <v>57981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326629</v>
      </c>
      <c r="BQ16" s="121">
        <f>SUM(M16,AO16)</f>
        <v>59181</v>
      </c>
      <c r="BR16" s="121">
        <f>SUM(N16,AP16)</f>
        <v>25953</v>
      </c>
      <c r="BS16" s="121">
        <f>SUM(O16,AQ16)</f>
        <v>33228</v>
      </c>
      <c r="BT16" s="121">
        <f>SUM(P16,AR16)</f>
        <v>0</v>
      </c>
      <c r="BU16" s="121">
        <f>SUM(Q16,AS16)</f>
        <v>0</v>
      </c>
      <c r="BV16" s="121">
        <f>SUM(R16,AT16)</f>
        <v>12825</v>
      </c>
      <c r="BW16" s="121">
        <f>SUM(S16,AU16)</f>
        <v>3476</v>
      </c>
      <c r="BX16" s="121">
        <f>SUM(T16,AV16)</f>
        <v>9349</v>
      </c>
      <c r="BY16" s="121">
        <f>SUM(U16,AW16)</f>
        <v>0</v>
      </c>
      <c r="BZ16" s="121">
        <f>SUM(V16,AX16)</f>
        <v>0</v>
      </c>
      <c r="CA16" s="121">
        <f>SUM(W16,AY16)</f>
        <v>254623</v>
      </c>
      <c r="CB16" s="121">
        <f>SUM(X16,AZ16)</f>
        <v>175855</v>
      </c>
      <c r="CC16" s="121">
        <f>SUM(Y16,BA16)</f>
        <v>50849</v>
      </c>
      <c r="CD16" s="121">
        <f>SUM(Z16,BB16)</f>
        <v>27919</v>
      </c>
      <c r="CE16" s="121">
        <f>SUM(AA16,BC16)</f>
        <v>0</v>
      </c>
      <c r="CF16" s="121">
        <f>SUM(AB16,BD16)</f>
        <v>629088</v>
      </c>
      <c r="CG16" s="121">
        <f>SUM(AC16,BE16)</f>
        <v>0</v>
      </c>
      <c r="CH16" s="121">
        <f>SUM(AD16,BF16)</f>
        <v>32248</v>
      </c>
      <c r="CI16" s="121">
        <f>SUM(AE16,BG16)</f>
        <v>358877</v>
      </c>
    </row>
    <row r="17" spans="1:87" s="136" customFormat="1" ht="13.5" customHeight="1" x14ac:dyDescent="0.15">
      <c r="A17" s="119" t="s">
        <v>45</v>
      </c>
      <c r="B17" s="120" t="s">
        <v>369</v>
      </c>
      <c r="C17" s="119" t="s">
        <v>370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154815</v>
      </c>
      <c r="M17" s="121">
        <f>+SUM(N17:Q17)</f>
        <v>34570</v>
      </c>
      <c r="N17" s="121">
        <v>34570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120245</v>
      </c>
      <c r="X17" s="121">
        <v>109206</v>
      </c>
      <c r="Y17" s="121">
        <v>11039</v>
      </c>
      <c r="Z17" s="121">
        <v>0</v>
      </c>
      <c r="AA17" s="121">
        <v>0</v>
      </c>
      <c r="AB17" s="121">
        <v>328886</v>
      </c>
      <c r="AC17" s="121">
        <v>0</v>
      </c>
      <c r="AD17" s="121">
        <v>2649</v>
      </c>
      <c r="AE17" s="121">
        <f>+SUM(D17,L17,AD17)</f>
        <v>157464</v>
      </c>
      <c r="AF17" s="121">
        <f>+SUM(AG17,AL17)</f>
        <v>159500</v>
      </c>
      <c r="AG17" s="121">
        <f>+SUM(AH17:AK17)</f>
        <v>159500</v>
      </c>
      <c r="AH17" s="121">
        <v>0</v>
      </c>
      <c r="AI17" s="121">
        <v>159500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87102</v>
      </c>
      <c r="AO17" s="121">
        <f>+SUM(AP17:AS17)</f>
        <v>12821</v>
      </c>
      <c r="AP17" s="121">
        <v>12821</v>
      </c>
      <c r="AQ17" s="121">
        <v>0</v>
      </c>
      <c r="AR17" s="121">
        <v>0</v>
      </c>
      <c r="AS17" s="121">
        <v>0</v>
      </c>
      <c r="AT17" s="121">
        <f>+SUM(AU17:AW17)</f>
        <v>24371</v>
      </c>
      <c r="AU17" s="121">
        <v>0</v>
      </c>
      <c r="AV17" s="121">
        <v>24371</v>
      </c>
      <c r="AW17" s="121">
        <v>0</v>
      </c>
      <c r="AX17" s="121">
        <v>0</v>
      </c>
      <c r="AY17" s="121">
        <f>+SUM(AZ17:BC17)</f>
        <v>49910</v>
      </c>
      <c r="AZ17" s="121">
        <v>0</v>
      </c>
      <c r="BA17" s="121">
        <v>49910</v>
      </c>
      <c r="BB17" s="121">
        <v>0</v>
      </c>
      <c r="BC17" s="121">
        <v>0</v>
      </c>
      <c r="BD17" s="121">
        <v>0</v>
      </c>
      <c r="BE17" s="121">
        <v>0</v>
      </c>
      <c r="BF17" s="121">
        <v>1904</v>
      </c>
      <c r="BG17" s="121">
        <f>+SUM(BF17,AN17,AF17)</f>
        <v>248506</v>
      </c>
      <c r="BH17" s="121">
        <f>SUM(D17,AF17)</f>
        <v>159500</v>
      </c>
      <c r="BI17" s="121">
        <f>SUM(E17,AG17)</f>
        <v>159500</v>
      </c>
      <c r="BJ17" s="121">
        <f>SUM(F17,AH17)</f>
        <v>0</v>
      </c>
      <c r="BK17" s="121">
        <f>SUM(G17,AI17)</f>
        <v>159500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241917</v>
      </c>
      <c r="BQ17" s="121">
        <f>SUM(M17,AO17)</f>
        <v>47391</v>
      </c>
      <c r="BR17" s="121">
        <f>SUM(N17,AP17)</f>
        <v>47391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24371</v>
      </c>
      <c r="BW17" s="121">
        <f>SUM(S17,AU17)</f>
        <v>0</v>
      </c>
      <c r="BX17" s="121">
        <f>SUM(T17,AV17)</f>
        <v>24371</v>
      </c>
      <c r="BY17" s="121">
        <f>SUM(U17,AW17)</f>
        <v>0</v>
      </c>
      <c r="BZ17" s="121">
        <f>SUM(V17,AX17)</f>
        <v>0</v>
      </c>
      <c r="CA17" s="121">
        <f>SUM(W17,AY17)</f>
        <v>170155</v>
      </c>
      <c r="CB17" s="121">
        <f>SUM(X17,AZ17)</f>
        <v>109206</v>
      </c>
      <c r="CC17" s="121">
        <f>SUM(Y17,BA17)</f>
        <v>60949</v>
      </c>
      <c r="CD17" s="121">
        <f>SUM(Z17,BB17)</f>
        <v>0</v>
      </c>
      <c r="CE17" s="121">
        <f>SUM(AA17,BC17)</f>
        <v>0</v>
      </c>
      <c r="CF17" s="121">
        <f>SUM(AB17,BD17)</f>
        <v>328886</v>
      </c>
      <c r="CG17" s="121">
        <f>SUM(AC17,BE17)</f>
        <v>0</v>
      </c>
      <c r="CH17" s="121">
        <f>SUM(AD17,BF17)</f>
        <v>4553</v>
      </c>
      <c r="CI17" s="121">
        <f>SUM(AE17,BG17)</f>
        <v>405970</v>
      </c>
    </row>
    <row r="18" spans="1:87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400761</v>
      </c>
      <c r="M18" s="121">
        <f>+SUM(N18:Q18)</f>
        <v>83772</v>
      </c>
      <c r="N18" s="121">
        <v>32769</v>
      </c>
      <c r="O18" s="121">
        <v>0</v>
      </c>
      <c r="P18" s="121">
        <v>51003</v>
      </c>
      <c r="Q18" s="121">
        <v>0</v>
      </c>
      <c r="R18" s="121">
        <f>+SUM(S18:U18)</f>
        <v>98667</v>
      </c>
      <c r="S18" s="121">
        <v>971</v>
      </c>
      <c r="T18" s="121">
        <v>97696</v>
      </c>
      <c r="U18" s="121">
        <v>0</v>
      </c>
      <c r="V18" s="121">
        <v>0</v>
      </c>
      <c r="W18" s="121">
        <f>+SUM(X18:AA18)</f>
        <v>218322</v>
      </c>
      <c r="X18" s="121">
        <v>155760</v>
      </c>
      <c r="Y18" s="121">
        <v>57755</v>
      </c>
      <c r="Z18" s="121">
        <v>0</v>
      </c>
      <c r="AA18" s="121">
        <v>4807</v>
      </c>
      <c r="AB18" s="121">
        <v>62010</v>
      </c>
      <c r="AC18" s="121">
        <v>0</v>
      </c>
      <c r="AD18" s="121">
        <v>20770</v>
      </c>
      <c r="AE18" s="121">
        <f>+SUM(D18,L18,AD18)</f>
        <v>421531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64802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400761</v>
      </c>
      <c r="BQ18" s="121">
        <f>SUM(M18,AO18)</f>
        <v>83772</v>
      </c>
      <c r="BR18" s="121">
        <f>SUM(N18,AP18)</f>
        <v>32769</v>
      </c>
      <c r="BS18" s="121">
        <f>SUM(O18,AQ18)</f>
        <v>0</v>
      </c>
      <c r="BT18" s="121">
        <f>SUM(P18,AR18)</f>
        <v>51003</v>
      </c>
      <c r="BU18" s="121">
        <f>SUM(Q18,AS18)</f>
        <v>0</v>
      </c>
      <c r="BV18" s="121">
        <f>SUM(R18,AT18)</f>
        <v>98667</v>
      </c>
      <c r="BW18" s="121">
        <f>SUM(S18,AU18)</f>
        <v>971</v>
      </c>
      <c r="BX18" s="121">
        <f>SUM(T18,AV18)</f>
        <v>97696</v>
      </c>
      <c r="BY18" s="121">
        <f>SUM(U18,AW18)</f>
        <v>0</v>
      </c>
      <c r="BZ18" s="121">
        <f>SUM(V18,AX18)</f>
        <v>0</v>
      </c>
      <c r="CA18" s="121">
        <f>SUM(W18,AY18)</f>
        <v>218322</v>
      </c>
      <c r="CB18" s="121">
        <f>SUM(X18,AZ18)</f>
        <v>155760</v>
      </c>
      <c r="CC18" s="121">
        <f>SUM(Y18,BA18)</f>
        <v>57755</v>
      </c>
      <c r="CD18" s="121">
        <f>SUM(Z18,BB18)</f>
        <v>0</v>
      </c>
      <c r="CE18" s="121">
        <f>SUM(AA18,BC18)</f>
        <v>4807</v>
      </c>
      <c r="CF18" s="121">
        <f>SUM(AB18,BD18)</f>
        <v>126812</v>
      </c>
      <c r="CG18" s="121">
        <f>SUM(AC18,BE18)</f>
        <v>0</v>
      </c>
      <c r="CH18" s="121">
        <f>SUM(AD18,BF18)</f>
        <v>20770</v>
      </c>
      <c r="CI18" s="121">
        <f>SUM(AE18,BG18)</f>
        <v>421531</v>
      </c>
    </row>
    <row r="19" spans="1:87" s="136" customFormat="1" ht="13.5" customHeight="1" x14ac:dyDescent="0.15">
      <c r="A19" s="119" t="s">
        <v>45</v>
      </c>
      <c r="B19" s="120" t="s">
        <v>373</v>
      </c>
      <c r="C19" s="119" t="s">
        <v>374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467575</v>
      </c>
      <c r="M19" s="121">
        <f>+SUM(N19:Q19)</f>
        <v>241567</v>
      </c>
      <c r="N19" s="121">
        <v>52541</v>
      </c>
      <c r="O19" s="121">
        <v>189026</v>
      </c>
      <c r="P19" s="121">
        <v>0</v>
      </c>
      <c r="Q19" s="121">
        <v>0</v>
      </c>
      <c r="R19" s="121">
        <f>+SUM(S19:U19)</f>
        <v>99030</v>
      </c>
      <c r="S19" s="121">
        <v>99030</v>
      </c>
      <c r="T19" s="121">
        <v>0</v>
      </c>
      <c r="U19" s="121">
        <v>0</v>
      </c>
      <c r="V19" s="121">
        <v>10175</v>
      </c>
      <c r="W19" s="121">
        <f>+SUM(X19:AA19)</f>
        <v>116803</v>
      </c>
      <c r="X19" s="121">
        <v>35440</v>
      </c>
      <c r="Y19" s="121">
        <v>45250</v>
      </c>
      <c r="Z19" s="121">
        <v>20574</v>
      </c>
      <c r="AA19" s="121">
        <v>15539</v>
      </c>
      <c r="AB19" s="121">
        <v>551987</v>
      </c>
      <c r="AC19" s="121">
        <v>0</v>
      </c>
      <c r="AD19" s="121">
        <v>0</v>
      </c>
      <c r="AE19" s="121">
        <f>+SUM(D19,L19,AD19)</f>
        <v>467575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626859</v>
      </c>
      <c r="AO19" s="121">
        <f>+SUM(AP19:AS19)</f>
        <v>61648</v>
      </c>
      <c r="AP19" s="121">
        <v>28291</v>
      </c>
      <c r="AQ19" s="121">
        <v>33357</v>
      </c>
      <c r="AR19" s="121">
        <v>0</v>
      </c>
      <c r="AS19" s="121">
        <v>0</v>
      </c>
      <c r="AT19" s="121">
        <f>+SUM(AU19:AW19)</f>
        <v>97360</v>
      </c>
      <c r="AU19" s="121">
        <v>2694</v>
      </c>
      <c r="AV19" s="121">
        <v>94666</v>
      </c>
      <c r="AW19" s="121">
        <v>0</v>
      </c>
      <c r="AX19" s="121">
        <v>0</v>
      </c>
      <c r="AY19" s="121">
        <f>+SUM(AZ19:BC19)</f>
        <v>467851</v>
      </c>
      <c r="AZ19" s="121">
        <v>317091</v>
      </c>
      <c r="BA19" s="121">
        <v>150760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626859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1094434</v>
      </c>
      <c r="BQ19" s="121">
        <f>SUM(M19,AO19)</f>
        <v>303215</v>
      </c>
      <c r="BR19" s="121">
        <f>SUM(N19,AP19)</f>
        <v>80832</v>
      </c>
      <c r="BS19" s="121">
        <f>SUM(O19,AQ19)</f>
        <v>222383</v>
      </c>
      <c r="BT19" s="121">
        <f>SUM(P19,AR19)</f>
        <v>0</v>
      </c>
      <c r="BU19" s="121">
        <f>SUM(Q19,AS19)</f>
        <v>0</v>
      </c>
      <c r="BV19" s="121">
        <f>SUM(R19,AT19)</f>
        <v>196390</v>
      </c>
      <c r="BW19" s="121">
        <f>SUM(S19,AU19)</f>
        <v>101724</v>
      </c>
      <c r="BX19" s="121">
        <f>SUM(T19,AV19)</f>
        <v>94666</v>
      </c>
      <c r="BY19" s="121">
        <f>SUM(U19,AW19)</f>
        <v>0</v>
      </c>
      <c r="BZ19" s="121">
        <f>SUM(V19,AX19)</f>
        <v>10175</v>
      </c>
      <c r="CA19" s="121">
        <f>SUM(W19,AY19)</f>
        <v>584654</v>
      </c>
      <c r="CB19" s="121">
        <f>SUM(X19,AZ19)</f>
        <v>352531</v>
      </c>
      <c r="CC19" s="121">
        <f>SUM(Y19,BA19)</f>
        <v>196010</v>
      </c>
      <c r="CD19" s="121">
        <f>SUM(Z19,BB19)</f>
        <v>20574</v>
      </c>
      <c r="CE19" s="121">
        <f>SUM(AA19,BC19)</f>
        <v>15539</v>
      </c>
      <c r="CF19" s="121">
        <f>SUM(AB19,BD19)</f>
        <v>551987</v>
      </c>
      <c r="CG19" s="121">
        <f>SUM(AC19,BE19)</f>
        <v>0</v>
      </c>
      <c r="CH19" s="121">
        <f>SUM(AD19,BF19)</f>
        <v>0</v>
      </c>
      <c r="CI19" s="121">
        <f>SUM(AE19,BG19)</f>
        <v>1094434</v>
      </c>
    </row>
    <row r="20" spans="1:87" s="136" customFormat="1" ht="13.5" customHeight="1" x14ac:dyDescent="0.15">
      <c r="A20" s="119" t="s">
        <v>45</v>
      </c>
      <c r="B20" s="120" t="s">
        <v>377</v>
      </c>
      <c r="C20" s="119" t="s">
        <v>378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25346</v>
      </c>
      <c r="L20" s="121">
        <f>+SUM(M20,R20,V20,W20,AC20)</f>
        <v>103160</v>
      </c>
      <c r="M20" s="121">
        <f>+SUM(N20:Q20)</f>
        <v>24544</v>
      </c>
      <c r="N20" s="121">
        <v>24544</v>
      </c>
      <c r="O20" s="121">
        <v>0</v>
      </c>
      <c r="P20" s="121">
        <v>0</v>
      </c>
      <c r="Q20" s="121">
        <v>0</v>
      </c>
      <c r="R20" s="121">
        <f>+SUM(S20:U20)</f>
        <v>76</v>
      </c>
      <c r="S20" s="121">
        <v>76</v>
      </c>
      <c r="T20" s="121">
        <v>0</v>
      </c>
      <c r="U20" s="121">
        <v>0</v>
      </c>
      <c r="V20" s="121">
        <v>0</v>
      </c>
      <c r="W20" s="121">
        <f>+SUM(X20:AA20)</f>
        <v>78540</v>
      </c>
      <c r="X20" s="121">
        <v>78540</v>
      </c>
      <c r="Y20" s="121">
        <v>0</v>
      </c>
      <c r="Z20" s="121">
        <v>0</v>
      </c>
      <c r="AA20" s="121">
        <v>0</v>
      </c>
      <c r="AB20" s="121">
        <v>150440</v>
      </c>
      <c r="AC20" s="121">
        <v>0</v>
      </c>
      <c r="AD20" s="121">
        <v>0</v>
      </c>
      <c r="AE20" s="121">
        <f>+SUM(D20,L20,AD20)</f>
        <v>103160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134721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134721</v>
      </c>
      <c r="AU20" s="121">
        <v>204</v>
      </c>
      <c r="AV20" s="121">
        <v>134517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134721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25346</v>
      </c>
      <c r="BP20" s="121">
        <f>SUM(L20,AN20)</f>
        <v>237881</v>
      </c>
      <c r="BQ20" s="121">
        <f>SUM(M20,AO20)</f>
        <v>24544</v>
      </c>
      <c r="BR20" s="121">
        <f>SUM(N20,AP20)</f>
        <v>24544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134797</v>
      </c>
      <c r="BW20" s="121">
        <f>SUM(S20,AU20)</f>
        <v>280</v>
      </c>
      <c r="BX20" s="121">
        <f>SUM(T20,AV20)</f>
        <v>134517</v>
      </c>
      <c r="BY20" s="121">
        <f>SUM(U20,AW20)</f>
        <v>0</v>
      </c>
      <c r="BZ20" s="121">
        <f>SUM(V20,AX20)</f>
        <v>0</v>
      </c>
      <c r="CA20" s="121">
        <f>SUM(W20,AY20)</f>
        <v>78540</v>
      </c>
      <c r="CB20" s="121">
        <f>SUM(X20,AZ20)</f>
        <v>78540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150440</v>
      </c>
      <c r="CG20" s="121">
        <f>SUM(AC20,BE20)</f>
        <v>0</v>
      </c>
      <c r="CH20" s="121">
        <f>SUM(AD20,BF20)</f>
        <v>0</v>
      </c>
      <c r="CI20" s="121">
        <f>SUM(AE20,BG20)</f>
        <v>237881</v>
      </c>
    </row>
    <row r="21" spans="1:87" s="136" customFormat="1" ht="13.5" customHeight="1" x14ac:dyDescent="0.15">
      <c r="A21" s="119" t="s">
        <v>45</v>
      </c>
      <c r="B21" s="120" t="s">
        <v>381</v>
      </c>
      <c r="C21" s="119" t="s">
        <v>382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428220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80695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508915</v>
      </c>
      <c r="CG21" s="121">
        <f>SUM(AC21,BE21)</f>
        <v>0</v>
      </c>
      <c r="CH21" s="121">
        <f>SUM(AD21,BF21)</f>
        <v>0</v>
      </c>
      <c r="CI21" s="121">
        <f>SUM(AE21,BG21)</f>
        <v>0</v>
      </c>
    </row>
    <row r="22" spans="1:87" s="136" customFormat="1" ht="13.5" customHeight="1" x14ac:dyDescent="0.15">
      <c r="A22" s="119" t="s">
        <v>45</v>
      </c>
      <c r="B22" s="120" t="s">
        <v>385</v>
      </c>
      <c r="C22" s="119" t="s">
        <v>386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421899</v>
      </c>
      <c r="M22" s="121">
        <f>+SUM(N22:Q22)</f>
        <v>6629</v>
      </c>
      <c r="N22" s="121">
        <v>6629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415270</v>
      </c>
      <c r="X22" s="121">
        <v>413746</v>
      </c>
      <c r="Y22" s="121">
        <v>960</v>
      </c>
      <c r="Z22" s="121">
        <v>0</v>
      </c>
      <c r="AA22" s="121">
        <v>564</v>
      </c>
      <c r="AB22" s="121">
        <v>303284</v>
      </c>
      <c r="AC22" s="121">
        <v>0</v>
      </c>
      <c r="AD22" s="121">
        <v>40467</v>
      </c>
      <c r="AE22" s="121">
        <f>+SUM(D22,L22,AD22)</f>
        <v>462366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24331</v>
      </c>
      <c r="AO22" s="121">
        <f>+SUM(AP22:AS22)</f>
        <v>5299</v>
      </c>
      <c r="AP22" s="121">
        <v>5299</v>
      </c>
      <c r="AQ22" s="121">
        <v>0</v>
      </c>
      <c r="AR22" s="121">
        <v>0</v>
      </c>
      <c r="AS22" s="121">
        <v>0</v>
      </c>
      <c r="AT22" s="121">
        <f>+SUM(AU22:AW22)</f>
        <v>1055</v>
      </c>
      <c r="AU22" s="121">
        <v>1055</v>
      </c>
      <c r="AV22" s="121">
        <v>0</v>
      </c>
      <c r="AW22" s="121">
        <v>0</v>
      </c>
      <c r="AX22" s="121">
        <v>0</v>
      </c>
      <c r="AY22" s="121">
        <f>+SUM(AZ22:BC22)</f>
        <v>17977</v>
      </c>
      <c r="AZ22" s="121">
        <v>15803</v>
      </c>
      <c r="BA22" s="121">
        <v>0</v>
      </c>
      <c r="BB22" s="121">
        <v>0</v>
      </c>
      <c r="BC22" s="121">
        <v>2174</v>
      </c>
      <c r="BD22" s="121">
        <v>22405</v>
      </c>
      <c r="BE22" s="121">
        <v>0</v>
      </c>
      <c r="BF22" s="121">
        <v>0</v>
      </c>
      <c r="BG22" s="121">
        <f>+SUM(BF22,AN22,AF22)</f>
        <v>24331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446230</v>
      </c>
      <c r="BQ22" s="121">
        <f>SUM(M22,AO22)</f>
        <v>11928</v>
      </c>
      <c r="BR22" s="121">
        <f>SUM(N22,AP22)</f>
        <v>11928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1055</v>
      </c>
      <c r="BW22" s="121">
        <f>SUM(S22,AU22)</f>
        <v>1055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433247</v>
      </c>
      <c r="CB22" s="121">
        <f>SUM(X22,AZ22)</f>
        <v>429549</v>
      </c>
      <c r="CC22" s="121">
        <f>SUM(Y22,BA22)</f>
        <v>960</v>
      </c>
      <c r="CD22" s="121">
        <f>SUM(Z22,BB22)</f>
        <v>0</v>
      </c>
      <c r="CE22" s="121">
        <f>SUM(AA22,BC22)</f>
        <v>2738</v>
      </c>
      <c r="CF22" s="121">
        <f>SUM(AB22,BD22)</f>
        <v>325689</v>
      </c>
      <c r="CG22" s="121">
        <f>SUM(AC22,BE22)</f>
        <v>0</v>
      </c>
      <c r="CH22" s="121">
        <f>SUM(AD22,BF22)</f>
        <v>40467</v>
      </c>
      <c r="CI22" s="121">
        <f>SUM(AE22,BG22)</f>
        <v>486697</v>
      </c>
    </row>
    <row r="23" spans="1:87" s="136" customFormat="1" ht="13.5" customHeight="1" x14ac:dyDescent="0.15">
      <c r="A23" s="119" t="s">
        <v>45</v>
      </c>
      <c r="B23" s="120" t="s">
        <v>390</v>
      </c>
      <c r="C23" s="119" t="s">
        <v>391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725754</v>
      </c>
      <c r="M23" s="121">
        <f>+SUM(N23:Q23)</f>
        <v>30117</v>
      </c>
      <c r="N23" s="121">
        <v>30117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695637</v>
      </c>
      <c r="X23" s="121">
        <v>695637</v>
      </c>
      <c r="Y23" s="121">
        <v>0</v>
      </c>
      <c r="Z23" s="121">
        <v>0</v>
      </c>
      <c r="AA23" s="121">
        <v>0</v>
      </c>
      <c r="AB23" s="121">
        <v>539799</v>
      </c>
      <c r="AC23" s="121">
        <v>0</v>
      </c>
      <c r="AD23" s="121">
        <v>121932</v>
      </c>
      <c r="AE23" s="121">
        <f>+SUM(D23,L23,AD23)</f>
        <v>847686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33959</v>
      </c>
      <c r="AO23" s="121">
        <f>+SUM(AP23:AS23)</f>
        <v>10169</v>
      </c>
      <c r="AP23" s="121">
        <v>10169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23790</v>
      </c>
      <c r="AZ23" s="121">
        <v>17220</v>
      </c>
      <c r="BA23" s="121">
        <v>6570</v>
      </c>
      <c r="BB23" s="121">
        <v>0</v>
      </c>
      <c r="BC23" s="121">
        <v>0</v>
      </c>
      <c r="BD23" s="121">
        <v>25982</v>
      </c>
      <c r="BE23" s="121">
        <v>0</v>
      </c>
      <c r="BF23" s="121">
        <v>0</v>
      </c>
      <c r="BG23" s="121">
        <f>+SUM(BF23,AN23,AF23)</f>
        <v>33959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759713</v>
      </c>
      <c r="BQ23" s="121">
        <f>SUM(M23,AO23)</f>
        <v>40286</v>
      </c>
      <c r="BR23" s="121">
        <f>SUM(N23,AP23)</f>
        <v>40286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719427</v>
      </c>
      <c r="CB23" s="121">
        <f>SUM(X23,AZ23)</f>
        <v>712857</v>
      </c>
      <c r="CC23" s="121">
        <f>SUM(Y23,BA23)</f>
        <v>6570</v>
      </c>
      <c r="CD23" s="121">
        <f>SUM(Z23,BB23)</f>
        <v>0</v>
      </c>
      <c r="CE23" s="121">
        <f>SUM(AA23,BC23)</f>
        <v>0</v>
      </c>
      <c r="CF23" s="121">
        <f>SUM(AB23,BD23)</f>
        <v>565781</v>
      </c>
      <c r="CG23" s="121">
        <f>SUM(AC23,BE23)</f>
        <v>0</v>
      </c>
      <c r="CH23" s="121">
        <f>SUM(AD23,BF23)</f>
        <v>121932</v>
      </c>
      <c r="CI23" s="121">
        <f>SUM(AE23,BG23)</f>
        <v>881645</v>
      </c>
    </row>
    <row r="24" spans="1:87" s="136" customFormat="1" ht="13.5" customHeight="1" x14ac:dyDescent="0.15">
      <c r="A24" s="119" t="s">
        <v>45</v>
      </c>
      <c r="B24" s="120" t="s">
        <v>392</v>
      </c>
      <c r="C24" s="119" t="s">
        <v>393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798624</v>
      </c>
      <c r="M24" s="121">
        <f>+SUM(N24:Q24)</f>
        <v>23566</v>
      </c>
      <c r="N24" s="121">
        <v>23566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775058</v>
      </c>
      <c r="X24" s="121">
        <v>756201</v>
      </c>
      <c r="Y24" s="121">
        <v>18857</v>
      </c>
      <c r="Z24" s="121">
        <v>0</v>
      </c>
      <c r="AA24" s="121">
        <v>0</v>
      </c>
      <c r="AB24" s="121">
        <v>574243</v>
      </c>
      <c r="AC24" s="121">
        <v>0</v>
      </c>
      <c r="AD24" s="121">
        <v>0</v>
      </c>
      <c r="AE24" s="121">
        <f>+SUM(D24,L24,AD24)</f>
        <v>798624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8251</v>
      </c>
      <c r="AO24" s="121">
        <f>+SUM(AP24:AS24)</f>
        <v>8251</v>
      </c>
      <c r="AP24" s="121">
        <v>8251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14178</v>
      </c>
      <c r="BE24" s="121">
        <v>0</v>
      </c>
      <c r="BF24" s="121">
        <v>0</v>
      </c>
      <c r="BG24" s="121">
        <f>+SUM(BF24,AN24,AF24)</f>
        <v>8251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806875</v>
      </c>
      <c r="BQ24" s="121">
        <f>SUM(M24,AO24)</f>
        <v>31817</v>
      </c>
      <c r="BR24" s="121">
        <f>SUM(N24,AP24)</f>
        <v>31817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775058</v>
      </c>
      <c r="CB24" s="121">
        <f>SUM(X24,AZ24)</f>
        <v>756201</v>
      </c>
      <c r="CC24" s="121">
        <f>SUM(Y24,BA24)</f>
        <v>18857</v>
      </c>
      <c r="CD24" s="121">
        <f>SUM(Z24,BB24)</f>
        <v>0</v>
      </c>
      <c r="CE24" s="121">
        <f>SUM(AA24,BC24)</f>
        <v>0</v>
      </c>
      <c r="CF24" s="121">
        <f>SUM(AB24,BD24)</f>
        <v>588421</v>
      </c>
      <c r="CG24" s="121">
        <f>SUM(AC24,BE24)</f>
        <v>0</v>
      </c>
      <c r="CH24" s="121">
        <f>SUM(AD24,BF24)</f>
        <v>0</v>
      </c>
      <c r="CI24" s="121">
        <f>SUM(AE24,BG24)</f>
        <v>806875</v>
      </c>
    </row>
    <row r="25" spans="1:87" s="136" customFormat="1" ht="13.5" customHeight="1" x14ac:dyDescent="0.15">
      <c r="A25" s="119" t="s">
        <v>45</v>
      </c>
      <c r="B25" s="120" t="s">
        <v>396</v>
      </c>
      <c r="C25" s="119" t="s">
        <v>397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740474</v>
      </c>
      <c r="M25" s="121">
        <f>+SUM(N25:Q25)</f>
        <v>48475</v>
      </c>
      <c r="N25" s="121">
        <v>48475</v>
      </c>
      <c r="O25" s="121">
        <v>0</v>
      </c>
      <c r="P25" s="121">
        <v>0</v>
      </c>
      <c r="Q25" s="121">
        <v>0</v>
      </c>
      <c r="R25" s="121">
        <f>+SUM(S25:U25)</f>
        <v>691999</v>
      </c>
      <c r="S25" s="121">
        <v>691999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603561</v>
      </c>
      <c r="AC25" s="121">
        <v>0</v>
      </c>
      <c r="AD25" s="121">
        <v>72006</v>
      </c>
      <c r="AE25" s="121">
        <f>+SUM(D25,L25,AD25)</f>
        <v>812480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12239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740474</v>
      </c>
      <c r="BQ25" s="121">
        <f>SUM(M25,AO25)</f>
        <v>48475</v>
      </c>
      <c r="BR25" s="121">
        <f>SUM(N25,AP25)</f>
        <v>48475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691999</v>
      </c>
      <c r="BW25" s="121">
        <f>SUM(S25,AU25)</f>
        <v>691999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615800</v>
      </c>
      <c r="CG25" s="121">
        <f>SUM(AC25,BE25)</f>
        <v>0</v>
      </c>
      <c r="CH25" s="121">
        <f>SUM(AD25,BF25)</f>
        <v>72006</v>
      </c>
      <c r="CI25" s="121">
        <f>SUM(AE25,BG25)</f>
        <v>812480</v>
      </c>
    </row>
    <row r="26" spans="1:87" s="136" customFormat="1" ht="13.5" customHeight="1" x14ac:dyDescent="0.15">
      <c r="A26" s="119" t="s">
        <v>45</v>
      </c>
      <c r="B26" s="120" t="s">
        <v>400</v>
      </c>
      <c r="C26" s="119" t="s">
        <v>401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503927</v>
      </c>
      <c r="M26" s="121">
        <f>+SUM(N26:Q26)</f>
        <v>53662</v>
      </c>
      <c r="N26" s="121">
        <v>53662</v>
      </c>
      <c r="O26" s="121">
        <v>0</v>
      </c>
      <c r="P26" s="121">
        <v>0</v>
      </c>
      <c r="Q26" s="121">
        <v>0</v>
      </c>
      <c r="R26" s="121">
        <f>+SUM(S26:U26)</f>
        <v>22424</v>
      </c>
      <c r="S26" s="121">
        <v>19211</v>
      </c>
      <c r="T26" s="121">
        <v>0</v>
      </c>
      <c r="U26" s="121">
        <v>3213</v>
      </c>
      <c r="V26" s="121">
        <v>0</v>
      </c>
      <c r="W26" s="121">
        <f>+SUM(X26:AA26)</f>
        <v>427841</v>
      </c>
      <c r="X26" s="121">
        <v>377488</v>
      </c>
      <c r="Y26" s="121">
        <v>0</v>
      </c>
      <c r="Z26" s="121">
        <v>8648</v>
      </c>
      <c r="AA26" s="121">
        <v>41705</v>
      </c>
      <c r="AB26" s="121">
        <v>1037811</v>
      </c>
      <c r="AC26" s="121">
        <v>0</v>
      </c>
      <c r="AD26" s="121">
        <v>239083</v>
      </c>
      <c r="AE26" s="121">
        <f>+SUM(D26,L26,AD26)</f>
        <v>743010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20000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503927</v>
      </c>
      <c r="BQ26" s="121">
        <f>SUM(M26,AO26)</f>
        <v>53662</v>
      </c>
      <c r="BR26" s="121">
        <f>SUM(N26,AP26)</f>
        <v>53662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22424</v>
      </c>
      <c r="BW26" s="121">
        <f>SUM(S26,AU26)</f>
        <v>19211</v>
      </c>
      <c r="BX26" s="121">
        <f>SUM(T26,AV26)</f>
        <v>0</v>
      </c>
      <c r="BY26" s="121">
        <f>SUM(U26,AW26)</f>
        <v>3213</v>
      </c>
      <c r="BZ26" s="121">
        <f>SUM(V26,AX26)</f>
        <v>0</v>
      </c>
      <c r="CA26" s="121">
        <f>SUM(W26,AY26)</f>
        <v>427841</v>
      </c>
      <c r="CB26" s="121">
        <f>SUM(X26,AZ26)</f>
        <v>377488</v>
      </c>
      <c r="CC26" s="121">
        <f>SUM(Y26,BA26)</f>
        <v>0</v>
      </c>
      <c r="CD26" s="121">
        <f>SUM(Z26,BB26)</f>
        <v>8648</v>
      </c>
      <c r="CE26" s="121">
        <f>SUM(AA26,BC26)</f>
        <v>41705</v>
      </c>
      <c r="CF26" s="121">
        <f>SUM(AB26,BD26)</f>
        <v>1057811</v>
      </c>
      <c r="CG26" s="121">
        <f>SUM(AC26,BE26)</f>
        <v>0</v>
      </c>
      <c r="CH26" s="121">
        <f>SUM(AD26,BF26)</f>
        <v>239083</v>
      </c>
      <c r="CI26" s="121">
        <f>SUM(AE26,BG26)</f>
        <v>743010</v>
      </c>
    </row>
    <row r="27" spans="1:87" s="136" customFormat="1" ht="13.5" customHeight="1" x14ac:dyDescent="0.15">
      <c r="A27" s="119" t="s">
        <v>45</v>
      </c>
      <c r="B27" s="120" t="s">
        <v>406</v>
      </c>
      <c r="C27" s="119" t="s">
        <v>407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720349</v>
      </c>
      <c r="M27" s="121">
        <f>+SUM(N27:Q27)</f>
        <v>32789</v>
      </c>
      <c r="N27" s="121">
        <v>32789</v>
      </c>
      <c r="O27" s="121">
        <v>0</v>
      </c>
      <c r="P27" s="121">
        <v>0</v>
      </c>
      <c r="Q27" s="121">
        <v>0</v>
      </c>
      <c r="R27" s="121">
        <f>+SUM(S27:U27)</f>
        <v>87286</v>
      </c>
      <c r="S27" s="121">
        <v>57456</v>
      </c>
      <c r="T27" s="121">
        <v>14733</v>
      </c>
      <c r="U27" s="121">
        <v>15097</v>
      </c>
      <c r="V27" s="121">
        <v>0</v>
      </c>
      <c r="W27" s="121">
        <f>+SUM(X27:AA27)</f>
        <v>600274</v>
      </c>
      <c r="X27" s="121">
        <v>518719</v>
      </c>
      <c r="Y27" s="121">
        <v>77122</v>
      </c>
      <c r="Z27" s="121">
        <v>4433</v>
      </c>
      <c r="AA27" s="121">
        <v>0</v>
      </c>
      <c r="AB27" s="121">
        <v>323322</v>
      </c>
      <c r="AC27" s="121">
        <v>0</v>
      </c>
      <c r="AD27" s="121">
        <v>22701</v>
      </c>
      <c r="AE27" s="121">
        <f>+SUM(D27,L27,AD27)</f>
        <v>743050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6208</v>
      </c>
      <c r="AO27" s="121">
        <f>+SUM(AP27:AS27)</f>
        <v>1043</v>
      </c>
      <c r="AP27" s="121">
        <v>1043</v>
      </c>
      <c r="AQ27" s="121">
        <v>0</v>
      </c>
      <c r="AR27" s="121">
        <v>0</v>
      </c>
      <c r="AS27" s="121">
        <v>0</v>
      </c>
      <c r="AT27" s="121">
        <f>+SUM(AU27:AW27)</f>
        <v>312</v>
      </c>
      <c r="AU27" s="121">
        <v>312</v>
      </c>
      <c r="AV27" s="121">
        <v>0</v>
      </c>
      <c r="AW27" s="121">
        <v>0</v>
      </c>
      <c r="AX27" s="121">
        <v>0</v>
      </c>
      <c r="AY27" s="121">
        <f>+SUM(AZ27:BC27)</f>
        <v>4853</v>
      </c>
      <c r="AZ27" s="121">
        <v>4853</v>
      </c>
      <c r="BA27" s="121">
        <v>0</v>
      </c>
      <c r="BB27" s="121">
        <v>0</v>
      </c>
      <c r="BC27" s="121">
        <v>0</v>
      </c>
      <c r="BD27" s="121">
        <v>4851</v>
      </c>
      <c r="BE27" s="121">
        <v>0</v>
      </c>
      <c r="BF27" s="121">
        <v>88</v>
      </c>
      <c r="BG27" s="121">
        <f>+SUM(BF27,AN27,AF27)</f>
        <v>6296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726557</v>
      </c>
      <c r="BQ27" s="121">
        <f>SUM(M27,AO27)</f>
        <v>33832</v>
      </c>
      <c r="BR27" s="121">
        <f>SUM(N27,AP27)</f>
        <v>33832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87598</v>
      </c>
      <c r="BW27" s="121">
        <f>SUM(S27,AU27)</f>
        <v>57768</v>
      </c>
      <c r="BX27" s="121">
        <f>SUM(T27,AV27)</f>
        <v>14733</v>
      </c>
      <c r="BY27" s="121">
        <f>SUM(U27,AW27)</f>
        <v>15097</v>
      </c>
      <c r="BZ27" s="121">
        <f>SUM(V27,AX27)</f>
        <v>0</v>
      </c>
      <c r="CA27" s="121">
        <f>SUM(W27,AY27)</f>
        <v>605127</v>
      </c>
      <c r="CB27" s="121">
        <f>SUM(X27,AZ27)</f>
        <v>523572</v>
      </c>
      <c r="CC27" s="121">
        <f>SUM(Y27,BA27)</f>
        <v>77122</v>
      </c>
      <c r="CD27" s="121">
        <f>SUM(Z27,BB27)</f>
        <v>4433</v>
      </c>
      <c r="CE27" s="121">
        <f>SUM(AA27,BC27)</f>
        <v>0</v>
      </c>
      <c r="CF27" s="121">
        <f>SUM(AB27,BD27)</f>
        <v>328173</v>
      </c>
      <c r="CG27" s="121">
        <f>SUM(AC27,BE27)</f>
        <v>0</v>
      </c>
      <c r="CH27" s="121">
        <f>SUM(AD27,BF27)</f>
        <v>22789</v>
      </c>
      <c r="CI27" s="121">
        <f>SUM(AE27,BG27)</f>
        <v>749346</v>
      </c>
    </row>
    <row r="28" spans="1:87" s="136" customFormat="1" ht="13.5" customHeight="1" x14ac:dyDescent="0.15">
      <c r="A28" s="119" t="s">
        <v>45</v>
      </c>
      <c r="B28" s="120" t="s">
        <v>408</v>
      </c>
      <c r="C28" s="119" t="s">
        <v>409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359410</v>
      </c>
      <c r="M28" s="121">
        <f>+SUM(N28:Q28)</f>
        <v>23300</v>
      </c>
      <c r="N28" s="121">
        <v>23300</v>
      </c>
      <c r="O28" s="121">
        <v>0</v>
      </c>
      <c r="P28" s="121">
        <v>0</v>
      </c>
      <c r="Q28" s="121">
        <v>0</v>
      </c>
      <c r="R28" s="121">
        <f>+SUM(S28:U28)</f>
        <v>3782</v>
      </c>
      <c r="S28" s="121">
        <v>0</v>
      </c>
      <c r="T28" s="121">
        <v>394</v>
      </c>
      <c r="U28" s="121">
        <v>3388</v>
      </c>
      <c r="V28" s="121">
        <v>0</v>
      </c>
      <c r="W28" s="121">
        <f>+SUM(X28:AA28)</f>
        <v>327436</v>
      </c>
      <c r="X28" s="121">
        <v>308341</v>
      </c>
      <c r="Y28" s="121">
        <v>0</v>
      </c>
      <c r="Z28" s="121">
        <v>4350</v>
      </c>
      <c r="AA28" s="121">
        <v>14745</v>
      </c>
      <c r="AB28" s="121">
        <v>509778</v>
      </c>
      <c r="AC28" s="121">
        <v>4892</v>
      </c>
      <c r="AD28" s="121">
        <v>24385</v>
      </c>
      <c r="AE28" s="121">
        <f>+SUM(D28,L28,AD28)</f>
        <v>383795</v>
      </c>
      <c r="AF28" s="121">
        <f>+SUM(AG28,AL28)</f>
        <v>10194</v>
      </c>
      <c r="AG28" s="121">
        <f>+SUM(AH28:AK28)</f>
        <v>10194</v>
      </c>
      <c r="AH28" s="121">
        <v>0</v>
      </c>
      <c r="AI28" s="121">
        <v>10194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106306</v>
      </c>
      <c r="AO28" s="121">
        <f>+SUM(AP28:AS28)</f>
        <v>56540</v>
      </c>
      <c r="AP28" s="121">
        <v>56540</v>
      </c>
      <c r="AQ28" s="121">
        <v>0</v>
      </c>
      <c r="AR28" s="121">
        <v>0</v>
      </c>
      <c r="AS28" s="121">
        <v>0</v>
      </c>
      <c r="AT28" s="121">
        <f>+SUM(AU28:AW28)</f>
        <v>33077</v>
      </c>
      <c r="AU28" s="121">
        <v>0</v>
      </c>
      <c r="AV28" s="121">
        <v>33077</v>
      </c>
      <c r="AW28" s="121">
        <v>0</v>
      </c>
      <c r="AX28" s="121">
        <v>0</v>
      </c>
      <c r="AY28" s="121">
        <f>+SUM(AZ28:BC28)</f>
        <v>16689</v>
      </c>
      <c r="AZ28" s="121">
        <v>2190</v>
      </c>
      <c r="BA28" s="121">
        <v>9139</v>
      </c>
      <c r="BB28" s="121">
        <v>0</v>
      </c>
      <c r="BC28" s="121">
        <v>5360</v>
      </c>
      <c r="BD28" s="121">
        <v>0</v>
      </c>
      <c r="BE28" s="121">
        <v>0</v>
      </c>
      <c r="BF28" s="121">
        <v>435</v>
      </c>
      <c r="BG28" s="121">
        <f>+SUM(BF28,AN28,AF28)</f>
        <v>116935</v>
      </c>
      <c r="BH28" s="121">
        <f>SUM(D28,AF28)</f>
        <v>10194</v>
      </c>
      <c r="BI28" s="121">
        <f>SUM(E28,AG28)</f>
        <v>10194</v>
      </c>
      <c r="BJ28" s="121">
        <f>SUM(F28,AH28)</f>
        <v>0</v>
      </c>
      <c r="BK28" s="121">
        <f>SUM(G28,AI28)</f>
        <v>10194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465716</v>
      </c>
      <c r="BQ28" s="121">
        <f>SUM(M28,AO28)</f>
        <v>79840</v>
      </c>
      <c r="BR28" s="121">
        <f>SUM(N28,AP28)</f>
        <v>79840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36859</v>
      </c>
      <c r="BW28" s="121">
        <f>SUM(S28,AU28)</f>
        <v>0</v>
      </c>
      <c r="BX28" s="121">
        <f>SUM(T28,AV28)</f>
        <v>33471</v>
      </c>
      <c r="BY28" s="121">
        <f>SUM(U28,AW28)</f>
        <v>3388</v>
      </c>
      <c r="BZ28" s="121">
        <f>SUM(V28,AX28)</f>
        <v>0</v>
      </c>
      <c r="CA28" s="121">
        <f>SUM(W28,AY28)</f>
        <v>344125</v>
      </c>
      <c r="CB28" s="121">
        <f>SUM(X28,AZ28)</f>
        <v>310531</v>
      </c>
      <c r="CC28" s="121">
        <f>SUM(Y28,BA28)</f>
        <v>9139</v>
      </c>
      <c r="CD28" s="121">
        <f>SUM(Z28,BB28)</f>
        <v>4350</v>
      </c>
      <c r="CE28" s="121">
        <f>SUM(AA28,BC28)</f>
        <v>20105</v>
      </c>
      <c r="CF28" s="121">
        <f>SUM(AB28,BD28)</f>
        <v>509778</v>
      </c>
      <c r="CG28" s="121">
        <f>SUM(AC28,BE28)</f>
        <v>4892</v>
      </c>
      <c r="CH28" s="121">
        <f>SUM(AD28,BF28)</f>
        <v>24820</v>
      </c>
      <c r="CI28" s="121">
        <f>SUM(AE28,BG28)</f>
        <v>500730</v>
      </c>
    </row>
    <row r="29" spans="1:87" s="136" customFormat="1" ht="13.5" customHeight="1" x14ac:dyDescent="0.15">
      <c r="A29" s="119" t="s">
        <v>45</v>
      </c>
      <c r="B29" s="120" t="s">
        <v>410</v>
      </c>
      <c r="C29" s="119" t="s">
        <v>411</v>
      </c>
      <c r="D29" s="121">
        <f>+SUM(E29,J29)</f>
        <v>1856</v>
      </c>
      <c r="E29" s="121">
        <f>+SUM(F29:I29)</f>
        <v>1856</v>
      </c>
      <c r="F29" s="121">
        <v>1801</v>
      </c>
      <c r="G29" s="121">
        <v>0</v>
      </c>
      <c r="H29" s="121">
        <v>0</v>
      </c>
      <c r="I29" s="121">
        <v>55</v>
      </c>
      <c r="J29" s="121">
        <v>0</v>
      </c>
      <c r="K29" s="121">
        <v>0</v>
      </c>
      <c r="L29" s="121">
        <f>+SUM(M29,R29,V29,W29,AC29)</f>
        <v>400308</v>
      </c>
      <c r="M29" s="121">
        <f>+SUM(N29:Q29)</f>
        <v>25515</v>
      </c>
      <c r="N29" s="121">
        <v>21945</v>
      </c>
      <c r="O29" s="121">
        <v>0</v>
      </c>
      <c r="P29" s="121">
        <v>0</v>
      </c>
      <c r="Q29" s="121">
        <v>3570</v>
      </c>
      <c r="R29" s="121">
        <f>+SUM(S29:U29)</f>
        <v>2134</v>
      </c>
      <c r="S29" s="121">
        <v>0</v>
      </c>
      <c r="T29" s="121">
        <v>0</v>
      </c>
      <c r="U29" s="121">
        <v>2134</v>
      </c>
      <c r="V29" s="121">
        <v>0</v>
      </c>
      <c r="W29" s="121">
        <f>+SUM(X29:AA29)</f>
        <v>372659</v>
      </c>
      <c r="X29" s="121">
        <v>359778</v>
      </c>
      <c r="Y29" s="121">
        <v>0</v>
      </c>
      <c r="Z29" s="121">
        <v>0</v>
      </c>
      <c r="AA29" s="121">
        <v>12881</v>
      </c>
      <c r="AB29" s="121">
        <v>546509</v>
      </c>
      <c r="AC29" s="121">
        <v>0</v>
      </c>
      <c r="AD29" s="121">
        <v>22993</v>
      </c>
      <c r="AE29" s="121">
        <f>+SUM(D29,L29,AD29)</f>
        <v>425157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39818</v>
      </c>
      <c r="AO29" s="121">
        <f>+SUM(AP29:AS29)</f>
        <v>37275</v>
      </c>
      <c r="AP29" s="121">
        <v>37275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2543</v>
      </c>
      <c r="AZ29" s="121">
        <v>2543</v>
      </c>
      <c r="BA29" s="121">
        <v>0</v>
      </c>
      <c r="BB29" s="121">
        <v>0</v>
      </c>
      <c r="BC29" s="121">
        <v>0</v>
      </c>
      <c r="BD29" s="121">
        <v>92051</v>
      </c>
      <c r="BE29" s="121">
        <v>0</v>
      </c>
      <c r="BF29" s="121">
        <v>0</v>
      </c>
      <c r="BG29" s="121">
        <f>+SUM(BF29,AN29,AF29)</f>
        <v>39818</v>
      </c>
      <c r="BH29" s="121">
        <f>SUM(D29,AF29)</f>
        <v>1856</v>
      </c>
      <c r="BI29" s="121">
        <f>SUM(E29,AG29)</f>
        <v>1856</v>
      </c>
      <c r="BJ29" s="121">
        <f>SUM(F29,AH29)</f>
        <v>1801</v>
      </c>
      <c r="BK29" s="121">
        <f>SUM(G29,AI29)</f>
        <v>0</v>
      </c>
      <c r="BL29" s="121">
        <f>SUM(H29,AJ29)</f>
        <v>0</v>
      </c>
      <c r="BM29" s="121">
        <f>SUM(I29,AK29)</f>
        <v>55</v>
      </c>
      <c r="BN29" s="121">
        <f>SUM(J29,AL29)</f>
        <v>0</v>
      </c>
      <c r="BO29" s="121">
        <f>SUM(K29,AM29)</f>
        <v>0</v>
      </c>
      <c r="BP29" s="121">
        <f>SUM(L29,AN29)</f>
        <v>440126</v>
      </c>
      <c r="BQ29" s="121">
        <f>SUM(M29,AO29)</f>
        <v>62790</v>
      </c>
      <c r="BR29" s="121">
        <f>SUM(N29,AP29)</f>
        <v>59220</v>
      </c>
      <c r="BS29" s="121">
        <f>SUM(O29,AQ29)</f>
        <v>0</v>
      </c>
      <c r="BT29" s="121">
        <f>SUM(P29,AR29)</f>
        <v>0</v>
      </c>
      <c r="BU29" s="121">
        <f>SUM(Q29,AS29)</f>
        <v>3570</v>
      </c>
      <c r="BV29" s="121">
        <f>SUM(R29,AT29)</f>
        <v>2134</v>
      </c>
      <c r="BW29" s="121">
        <f>SUM(S29,AU29)</f>
        <v>0</v>
      </c>
      <c r="BX29" s="121">
        <f>SUM(T29,AV29)</f>
        <v>0</v>
      </c>
      <c r="BY29" s="121">
        <f>SUM(U29,AW29)</f>
        <v>2134</v>
      </c>
      <c r="BZ29" s="121">
        <f>SUM(V29,AX29)</f>
        <v>0</v>
      </c>
      <c r="CA29" s="121">
        <f>SUM(W29,AY29)</f>
        <v>375202</v>
      </c>
      <c r="CB29" s="121">
        <f>SUM(X29,AZ29)</f>
        <v>362321</v>
      </c>
      <c r="CC29" s="121">
        <f>SUM(Y29,BA29)</f>
        <v>0</v>
      </c>
      <c r="CD29" s="121">
        <f>SUM(Z29,BB29)</f>
        <v>0</v>
      </c>
      <c r="CE29" s="121">
        <f>SUM(AA29,BC29)</f>
        <v>12881</v>
      </c>
      <c r="CF29" s="121">
        <f>SUM(AB29,BD29)</f>
        <v>638560</v>
      </c>
      <c r="CG29" s="121">
        <f>SUM(AC29,BE29)</f>
        <v>0</v>
      </c>
      <c r="CH29" s="121">
        <f>SUM(AD29,BF29)</f>
        <v>22993</v>
      </c>
      <c r="CI29" s="121">
        <f>SUM(AE29,BG29)</f>
        <v>464975</v>
      </c>
    </row>
    <row r="30" spans="1:87" s="136" customFormat="1" ht="13.5" customHeight="1" x14ac:dyDescent="0.15">
      <c r="A30" s="119" t="s">
        <v>45</v>
      </c>
      <c r="B30" s="120" t="s">
        <v>412</v>
      </c>
      <c r="C30" s="119" t="s">
        <v>413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146076</v>
      </c>
      <c r="M30" s="121">
        <f>+SUM(N30:Q30)</f>
        <v>14680</v>
      </c>
      <c r="N30" s="121">
        <v>14680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130634</v>
      </c>
      <c r="X30" s="121">
        <v>113426</v>
      </c>
      <c r="Y30" s="121">
        <v>6003</v>
      </c>
      <c r="Z30" s="121">
        <v>0</v>
      </c>
      <c r="AA30" s="121">
        <v>11205</v>
      </c>
      <c r="AB30" s="121">
        <v>373203</v>
      </c>
      <c r="AC30" s="121">
        <v>762</v>
      </c>
      <c r="AD30" s="121">
        <v>17662</v>
      </c>
      <c r="AE30" s="121">
        <f>+SUM(D30,L30,AD30)</f>
        <v>163738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5703</v>
      </c>
      <c r="AO30" s="121">
        <f>+SUM(AP30:AS30)</f>
        <v>5703</v>
      </c>
      <c r="AP30" s="121">
        <v>5703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89901</v>
      </c>
      <c r="BE30" s="121">
        <v>0</v>
      </c>
      <c r="BF30" s="121">
        <v>0</v>
      </c>
      <c r="BG30" s="121">
        <f>+SUM(BF30,AN30,AF30)</f>
        <v>5703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151779</v>
      </c>
      <c r="BQ30" s="121">
        <f>SUM(M30,AO30)</f>
        <v>20383</v>
      </c>
      <c r="BR30" s="121">
        <f>SUM(N30,AP30)</f>
        <v>20383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130634</v>
      </c>
      <c r="CB30" s="121">
        <f>SUM(X30,AZ30)</f>
        <v>113426</v>
      </c>
      <c r="CC30" s="121">
        <f>SUM(Y30,BA30)</f>
        <v>6003</v>
      </c>
      <c r="CD30" s="121">
        <f>SUM(Z30,BB30)</f>
        <v>0</v>
      </c>
      <c r="CE30" s="121">
        <f>SUM(AA30,BC30)</f>
        <v>11205</v>
      </c>
      <c r="CF30" s="121">
        <f>SUM(AB30,BD30)</f>
        <v>463104</v>
      </c>
      <c r="CG30" s="121">
        <f>SUM(AC30,BE30)</f>
        <v>762</v>
      </c>
      <c r="CH30" s="121">
        <f>SUM(AD30,BF30)</f>
        <v>17662</v>
      </c>
      <c r="CI30" s="121">
        <f>SUM(AE30,BG30)</f>
        <v>169441</v>
      </c>
    </row>
    <row r="31" spans="1:87" s="136" customFormat="1" ht="13.5" customHeight="1" x14ac:dyDescent="0.15">
      <c r="A31" s="119" t="s">
        <v>45</v>
      </c>
      <c r="B31" s="120" t="s">
        <v>414</v>
      </c>
      <c r="C31" s="119" t="s">
        <v>415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249538</v>
      </c>
      <c r="M31" s="121">
        <f>+SUM(N31:Q31)</f>
        <v>9466</v>
      </c>
      <c r="N31" s="121">
        <v>9466</v>
      </c>
      <c r="O31" s="121">
        <v>0</v>
      </c>
      <c r="P31" s="121">
        <v>0</v>
      </c>
      <c r="Q31" s="121">
        <v>0</v>
      </c>
      <c r="R31" s="121">
        <f>+SUM(S31:U31)</f>
        <v>1099</v>
      </c>
      <c r="S31" s="121">
        <v>1099</v>
      </c>
      <c r="T31" s="121">
        <v>0</v>
      </c>
      <c r="U31" s="121">
        <v>0</v>
      </c>
      <c r="V31" s="121">
        <v>0</v>
      </c>
      <c r="W31" s="121">
        <f>+SUM(X31:AA31)</f>
        <v>238973</v>
      </c>
      <c r="X31" s="121">
        <v>235775</v>
      </c>
      <c r="Y31" s="121">
        <v>0</v>
      </c>
      <c r="Z31" s="121">
        <v>0</v>
      </c>
      <c r="AA31" s="121">
        <v>3198</v>
      </c>
      <c r="AB31" s="121">
        <v>214924</v>
      </c>
      <c r="AC31" s="121">
        <v>0</v>
      </c>
      <c r="AD31" s="121">
        <v>0</v>
      </c>
      <c r="AE31" s="121">
        <f>+SUM(D31,L31,AD31)</f>
        <v>249538</v>
      </c>
      <c r="AF31" s="121">
        <f>+SUM(AG31,AL31)</f>
        <v>4136</v>
      </c>
      <c r="AG31" s="121">
        <f>+SUM(AH31:AK31)</f>
        <v>4136</v>
      </c>
      <c r="AH31" s="121">
        <v>0</v>
      </c>
      <c r="AI31" s="121">
        <v>4136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124071</v>
      </c>
      <c r="AO31" s="121">
        <f>+SUM(AP31:AS31)</f>
        <v>6310</v>
      </c>
      <c r="AP31" s="121">
        <v>6310</v>
      </c>
      <c r="AQ31" s="121">
        <v>0</v>
      </c>
      <c r="AR31" s="121">
        <v>0</v>
      </c>
      <c r="AS31" s="121">
        <v>0</v>
      </c>
      <c r="AT31" s="121">
        <f>+SUM(AU31:AW31)</f>
        <v>67290</v>
      </c>
      <c r="AU31" s="121">
        <v>67290</v>
      </c>
      <c r="AV31" s="121">
        <v>0</v>
      </c>
      <c r="AW31" s="121">
        <v>0</v>
      </c>
      <c r="AX31" s="121">
        <v>0</v>
      </c>
      <c r="AY31" s="121">
        <f>+SUM(AZ31:BC31)</f>
        <v>50471</v>
      </c>
      <c r="AZ31" s="121">
        <v>50471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128207</v>
      </c>
      <c r="BH31" s="121">
        <f>SUM(D31,AF31)</f>
        <v>4136</v>
      </c>
      <c r="BI31" s="121">
        <f>SUM(E31,AG31)</f>
        <v>4136</v>
      </c>
      <c r="BJ31" s="121">
        <f>SUM(F31,AH31)</f>
        <v>0</v>
      </c>
      <c r="BK31" s="121">
        <f>SUM(G31,AI31)</f>
        <v>4136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373609</v>
      </c>
      <c r="BQ31" s="121">
        <f>SUM(M31,AO31)</f>
        <v>15776</v>
      </c>
      <c r="BR31" s="121">
        <f>SUM(N31,AP31)</f>
        <v>15776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68389</v>
      </c>
      <c r="BW31" s="121">
        <f>SUM(S31,AU31)</f>
        <v>68389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289444</v>
      </c>
      <c r="CB31" s="121">
        <f>SUM(X31,AZ31)</f>
        <v>286246</v>
      </c>
      <c r="CC31" s="121">
        <f>SUM(Y31,BA31)</f>
        <v>0</v>
      </c>
      <c r="CD31" s="121">
        <f>SUM(Z31,BB31)</f>
        <v>0</v>
      </c>
      <c r="CE31" s="121">
        <f>SUM(AA31,BC31)</f>
        <v>3198</v>
      </c>
      <c r="CF31" s="121">
        <f>SUM(AB31,BD31)</f>
        <v>214924</v>
      </c>
      <c r="CG31" s="121">
        <f>SUM(AC31,BE31)</f>
        <v>0</v>
      </c>
      <c r="CH31" s="121">
        <f>SUM(AD31,BF31)</f>
        <v>0</v>
      </c>
      <c r="CI31" s="121">
        <f>SUM(AE31,BG31)</f>
        <v>377745</v>
      </c>
    </row>
    <row r="32" spans="1:87" s="136" customFormat="1" ht="13.5" customHeight="1" x14ac:dyDescent="0.15">
      <c r="A32" s="119" t="s">
        <v>45</v>
      </c>
      <c r="B32" s="120" t="s">
        <v>418</v>
      </c>
      <c r="C32" s="119" t="s">
        <v>419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293184</v>
      </c>
      <c r="M32" s="121">
        <f>+SUM(N32:Q32)</f>
        <v>28987</v>
      </c>
      <c r="N32" s="121">
        <v>28987</v>
      </c>
      <c r="O32" s="121">
        <v>0</v>
      </c>
      <c r="P32" s="121">
        <v>0</v>
      </c>
      <c r="Q32" s="121">
        <v>0</v>
      </c>
      <c r="R32" s="121">
        <f>+SUM(S32:U32)</f>
        <v>17315</v>
      </c>
      <c r="S32" s="121">
        <v>17300</v>
      </c>
      <c r="T32" s="121">
        <v>0</v>
      </c>
      <c r="U32" s="121">
        <v>15</v>
      </c>
      <c r="V32" s="121">
        <v>0</v>
      </c>
      <c r="W32" s="121">
        <f>+SUM(X32:AA32)</f>
        <v>246882</v>
      </c>
      <c r="X32" s="121">
        <v>232289</v>
      </c>
      <c r="Y32" s="121">
        <v>0</v>
      </c>
      <c r="Z32" s="121">
        <v>0</v>
      </c>
      <c r="AA32" s="121">
        <v>14593</v>
      </c>
      <c r="AB32" s="121">
        <v>503484</v>
      </c>
      <c r="AC32" s="121">
        <v>0</v>
      </c>
      <c r="AD32" s="121">
        <v>0</v>
      </c>
      <c r="AE32" s="121">
        <f>+SUM(D32,L32,AD32)</f>
        <v>293184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37392</v>
      </c>
      <c r="AO32" s="121">
        <f>+SUM(AP32:AS32)</f>
        <v>28457</v>
      </c>
      <c r="AP32" s="121">
        <v>28457</v>
      </c>
      <c r="AQ32" s="121">
        <v>0</v>
      </c>
      <c r="AR32" s="121">
        <v>0</v>
      </c>
      <c r="AS32" s="121">
        <v>0</v>
      </c>
      <c r="AT32" s="121">
        <f>+SUM(AU32:AW32)</f>
        <v>2765</v>
      </c>
      <c r="AU32" s="121">
        <v>0</v>
      </c>
      <c r="AV32" s="121">
        <v>2765</v>
      </c>
      <c r="AW32" s="121">
        <v>0</v>
      </c>
      <c r="AX32" s="121">
        <v>0</v>
      </c>
      <c r="AY32" s="121">
        <f>+SUM(AZ32:BC32)</f>
        <v>6170</v>
      </c>
      <c r="AZ32" s="121">
        <v>0</v>
      </c>
      <c r="BA32" s="121">
        <v>6170</v>
      </c>
      <c r="BB32" s="121">
        <v>0</v>
      </c>
      <c r="BC32" s="121">
        <v>0</v>
      </c>
      <c r="BD32" s="121">
        <v>222056</v>
      </c>
      <c r="BE32" s="121">
        <v>0</v>
      </c>
      <c r="BF32" s="121">
        <v>0</v>
      </c>
      <c r="BG32" s="121">
        <f>+SUM(BF32,AN32,AF32)</f>
        <v>37392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330576</v>
      </c>
      <c r="BQ32" s="121">
        <f>SUM(M32,AO32)</f>
        <v>57444</v>
      </c>
      <c r="BR32" s="121">
        <f>SUM(N32,AP32)</f>
        <v>57444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20080</v>
      </c>
      <c r="BW32" s="121">
        <f>SUM(S32,AU32)</f>
        <v>17300</v>
      </c>
      <c r="BX32" s="121">
        <f>SUM(T32,AV32)</f>
        <v>2765</v>
      </c>
      <c r="BY32" s="121">
        <f>SUM(U32,AW32)</f>
        <v>15</v>
      </c>
      <c r="BZ32" s="121">
        <f>SUM(V32,AX32)</f>
        <v>0</v>
      </c>
      <c r="CA32" s="121">
        <f>SUM(W32,AY32)</f>
        <v>253052</v>
      </c>
      <c r="CB32" s="121">
        <f>SUM(X32,AZ32)</f>
        <v>232289</v>
      </c>
      <c r="CC32" s="121">
        <f>SUM(Y32,BA32)</f>
        <v>6170</v>
      </c>
      <c r="CD32" s="121">
        <f>SUM(Z32,BB32)</f>
        <v>0</v>
      </c>
      <c r="CE32" s="121">
        <f>SUM(AA32,BC32)</f>
        <v>14593</v>
      </c>
      <c r="CF32" s="121">
        <f>SUM(AB32,BD32)</f>
        <v>725540</v>
      </c>
      <c r="CG32" s="121">
        <f>SUM(AC32,BE32)</f>
        <v>0</v>
      </c>
      <c r="CH32" s="121">
        <f>SUM(AD32,BF32)</f>
        <v>0</v>
      </c>
      <c r="CI32" s="121">
        <f>SUM(AE32,BG32)</f>
        <v>330576</v>
      </c>
    </row>
    <row r="33" spans="1:87" s="136" customFormat="1" ht="13.5" customHeight="1" x14ac:dyDescent="0.15">
      <c r="A33" s="119" t="s">
        <v>45</v>
      </c>
      <c r="B33" s="120" t="s">
        <v>420</v>
      </c>
      <c r="C33" s="119" t="s">
        <v>421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278844</v>
      </c>
      <c r="L33" s="121">
        <f>+SUM(M33,R33,V33,W33,AC33)</f>
        <v>261698</v>
      </c>
      <c r="M33" s="121">
        <f>+SUM(N33:Q33)</f>
        <v>101204</v>
      </c>
      <c r="N33" s="121">
        <v>40377</v>
      </c>
      <c r="O33" s="121">
        <v>60827</v>
      </c>
      <c r="P33" s="121">
        <v>0</v>
      </c>
      <c r="Q33" s="121">
        <v>0</v>
      </c>
      <c r="R33" s="121">
        <f>+SUM(S33:U33)</f>
        <v>35</v>
      </c>
      <c r="S33" s="121">
        <v>0</v>
      </c>
      <c r="T33" s="121">
        <v>35</v>
      </c>
      <c r="U33" s="121">
        <v>0</v>
      </c>
      <c r="V33" s="121">
        <v>16400</v>
      </c>
      <c r="W33" s="121">
        <f>+SUM(X33:AA33)</f>
        <v>144059</v>
      </c>
      <c r="X33" s="121">
        <v>132057</v>
      </c>
      <c r="Y33" s="121">
        <v>1818</v>
      </c>
      <c r="Z33" s="121">
        <v>0</v>
      </c>
      <c r="AA33" s="121">
        <v>10184</v>
      </c>
      <c r="AB33" s="121">
        <v>314811</v>
      </c>
      <c r="AC33" s="121">
        <v>0</v>
      </c>
      <c r="AD33" s="121">
        <v>55200</v>
      </c>
      <c r="AE33" s="121">
        <f>+SUM(D33,L33,AD33)</f>
        <v>316898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278309</v>
      </c>
      <c r="AO33" s="121">
        <f>+SUM(AP33:AS33)</f>
        <v>18727</v>
      </c>
      <c r="AP33" s="121">
        <v>18727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259582</v>
      </c>
      <c r="AZ33" s="121">
        <v>1793</v>
      </c>
      <c r="BA33" s="121">
        <v>197693</v>
      </c>
      <c r="BB33" s="121">
        <v>0</v>
      </c>
      <c r="BC33" s="121">
        <v>60096</v>
      </c>
      <c r="BD33" s="121">
        <v>0</v>
      </c>
      <c r="BE33" s="121">
        <v>0</v>
      </c>
      <c r="BF33" s="121">
        <v>52810</v>
      </c>
      <c r="BG33" s="121">
        <f>+SUM(BF33,AN33,AF33)</f>
        <v>331119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278844</v>
      </c>
      <c r="BP33" s="121">
        <f>SUM(L33,AN33)</f>
        <v>540007</v>
      </c>
      <c r="BQ33" s="121">
        <f>SUM(M33,AO33)</f>
        <v>119931</v>
      </c>
      <c r="BR33" s="121">
        <f>SUM(N33,AP33)</f>
        <v>59104</v>
      </c>
      <c r="BS33" s="121">
        <f>SUM(O33,AQ33)</f>
        <v>60827</v>
      </c>
      <c r="BT33" s="121">
        <f>SUM(P33,AR33)</f>
        <v>0</v>
      </c>
      <c r="BU33" s="121">
        <f>SUM(Q33,AS33)</f>
        <v>0</v>
      </c>
      <c r="BV33" s="121">
        <f>SUM(R33,AT33)</f>
        <v>35</v>
      </c>
      <c r="BW33" s="121">
        <f>SUM(S33,AU33)</f>
        <v>0</v>
      </c>
      <c r="BX33" s="121">
        <f>SUM(T33,AV33)</f>
        <v>35</v>
      </c>
      <c r="BY33" s="121">
        <f>SUM(U33,AW33)</f>
        <v>0</v>
      </c>
      <c r="BZ33" s="121">
        <f>SUM(V33,AX33)</f>
        <v>16400</v>
      </c>
      <c r="CA33" s="121">
        <f>SUM(W33,AY33)</f>
        <v>403641</v>
      </c>
      <c r="CB33" s="121">
        <f>SUM(X33,AZ33)</f>
        <v>133850</v>
      </c>
      <c r="CC33" s="121">
        <f>SUM(Y33,BA33)</f>
        <v>199511</v>
      </c>
      <c r="CD33" s="121">
        <f>SUM(Z33,BB33)</f>
        <v>0</v>
      </c>
      <c r="CE33" s="121">
        <f>SUM(AA33,BC33)</f>
        <v>70280</v>
      </c>
      <c r="CF33" s="121">
        <f>SUM(AB33,BD33)</f>
        <v>314811</v>
      </c>
      <c r="CG33" s="121">
        <f>SUM(AC33,BE33)</f>
        <v>0</v>
      </c>
      <c r="CH33" s="121">
        <f>SUM(AD33,BF33)</f>
        <v>108010</v>
      </c>
      <c r="CI33" s="121">
        <f>SUM(AE33,BG33)</f>
        <v>648017</v>
      </c>
    </row>
    <row r="34" spans="1:87" s="136" customFormat="1" ht="13.5" customHeight="1" x14ac:dyDescent="0.15">
      <c r="A34" s="119" t="s">
        <v>45</v>
      </c>
      <c r="B34" s="120" t="s">
        <v>422</v>
      </c>
      <c r="C34" s="119" t="s">
        <v>423</v>
      </c>
      <c r="D34" s="121">
        <f>+SUM(E34,J34)</f>
        <v>3127</v>
      </c>
      <c r="E34" s="121">
        <f>+SUM(F34:I34)</f>
        <v>3127</v>
      </c>
      <c r="F34" s="121">
        <v>0</v>
      </c>
      <c r="G34" s="121">
        <v>3127</v>
      </c>
      <c r="H34" s="121">
        <v>0</v>
      </c>
      <c r="I34" s="121">
        <v>0</v>
      </c>
      <c r="J34" s="121">
        <v>0</v>
      </c>
      <c r="K34" s="121">
        <v>1606930</v>
      </c>
      <c r="L34" s="121">
        <f>+SUM(M34,R34,V34,W34,AC34)</f>
        <v>457962</v>
      </c>
      <c r="M34" s="121">
        <f>+SUM(N34:Q34)</f>
        <v>73844</v>
      </c>
      <c r="N34" s="121">
        <v>73844</v>
      </c>
      <c r="O34" s="121">
        <v>0</v>
      </c>
      <c r="P34" s="121">
        <v>0</v>
      </c>
      <c r="Q34" s="121">
        <v>0</v>
      </c>
      <c r="R34" s="121">
        <f>+SUM(S34:U34)</f>
        <v>40917</v>
      </c>
      <c r="S34" s="121">
        <v>8862</v>
      </c>
      <c r="T34" s="121">
        <v>30403</v>
      </c>
      <c r="U34" s="121">
        <v>1652</v>
      </c>
      <c r="V34" s="121">
        <v>0</v>
      </c>
      <c r="W34" s="121">
        <f>+SUM(X34:AA34)</f>
        <v>343201</v>
      </c>
      <c r="X34" s="121">
        <v>270261</v>
      </c>
      <c r="Y34" s="121">
        <v>65532</v>
      </c>
      <c r="Z34" s="121">
        <v>7408</v>
      </c>
      <c r="AA34" s="121">
        <v>0</v>
      </c>
      <c r="AB34" s="121">
        <v>16671</v>
      </c>
      <c r="AC34" s="121">
        <v>0</v>
      </c>
      <c r="AD34" s="121">
        <v>0</v>
      </c>
      <c r="AE34" s="121">
        <f>+SUM(D34,L34,AD34)</f>
        <v>461089</v>
      </c>
      <c r="AF34" s="121">
        <f>+SUM(AG34,AL34)</f>
        <v>34945</v>
      </c>
      <c r="AG34" s="121">
        <f>+SUM(AH34:AK34)</f>
        <v>34945</v>
      </c>
      <c r="AH34" s="121">
        <v>0</v>
      </c>
      <c r="AI34" s="121">
        <v>34945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152367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17472</v>
      </c>
      <c r="AU34" s="121">
        <v>0</v>
      </c>
      <c r="AV34" s="121">
        <v>17472</v>
      </c>
      <c r="AW34" s="121">
        <v>0</v>
      </c>
      <c r="AX34" s="121">
        <v>0</v>
      </c>
      <c r="AY34" s="121">
        <f>+SUM(AZ34:BC34)</f>
        <v>134895</v>
      </c>
      <c r="AZ34" s="121">
        <v>0</v>
      </c>
      <c r="BA34" s="121">
        <v>134895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187312</v>
      </c>
      <c r="BH34" s="121">
        <f>SUM(D34,AF34)</f>
        <v>38072</v>
      </c>
      <c r="BI34" s="121">
        <f>SUM(E34,AG34)</f>
        <v>38072</v>
      </c>
      <c r="BJ34" s="121">
        <f>SUM(F34,AH34)</f>
        <v>0</v>
      </c>
      <c r="BK34" s="121">
        <f>SUM(G34,AI34)</f>
        <v>38072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1606930</v>
      </c>
      <c r="BP34" s="121">
        <f>SUM(L34,AN34)</f>
        <v>610329</v>
      </c>
      <c r="BQ34" s="121">
        <f>SUM(M34,AO34)</f>
        <v>73844</v>
      </c>
      <c r="BR34" s="121">
        <f>SUM(N34,AP34)</f>
        <v>73844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58389</v>
      </c>
      <c r="BW34" s="121">
        <f>SUM(S34,AU34)</f>
        <v>8862</v>
      </c>
      <c r="BX34" s="121">
        <f>SUM(T34,AV34)</f>
        <v>47875</v>
      </c>
      <c r="BY34" s="121">
        <f>SUM(U34,AW34)</f>
        <v>1652</v>
      </c>
      <c r="BZ34" s="121">
        <f>SUM(V34,AX34)</f>
        <v>0</v>
      </c>
      <c r="CA34" s="121">
        <f>SUM(W34,AY34)</f>
        <v>478096</v>
      </c>
      <c r="CB34" s="121">
        <f>SUM(X34,AZ34)</f>
        <v>270261</v>
      </c>
      <c r="CC34" s="121">
        <f>SUM(Y34,BA34)</f>
        <v>200427</v>
      </c>
      <c r="CD34" s="121">
        <f>SUM(Z34,BB34)</f>
        <v>7408</v>
      </c>
      <c r="CE34" s="121">
        <f>SUM(AA34,BC34)</f>
        <v>0</v>
      </c>
      <c r="CF34" s="121">
        <f>SUM(AB34,BD34)</f>
        <v>16671</v>
      </c>
      <c r="CG34" s="121">
        <f>SUM(AC34,BE34)</f>
        <v>0</v>
      </c>
      <c r="CH34" s="121">
        <f>SUM(AD34,BF34)</f>
        <v>0</v>
      </c>
      <c r="CI34" s="121">
        <f>SUM(AE34,BG34)</f>
        <v>648401</v>
      </c>
    </row>
    <row r="35" spans="1:87" s="136" customFormat="1" ht="13.5" customHeight="1" x14ac:dyDescent="0.15">
      <c r="A35" s="119" t="s">
        <v>45</v>
      </c>
      <c r="B35" s="120" t="s">
        <v>424</v>
      </c>
      <c r="C35" s="119" t="s">
        <v>425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1514653</v>
      </c>
      <c r="M35" s="121">
        <f>+SUM(N35:Q35)</f>
        <v>62550</v>
      </c>
      <c r="N35" s="121">
        <v>62550</v>
      </c>
      <c r="O35" s="121">
        <v>0</v>
      </c>
      <c r="P35" s="121">
        <v>0</v>
      </c>
      <c r="Q35" s="121">
        <v>0</v>
      </c>
      <c r="R35" s="121">
        <f>+SUM(S35:U35)</f>
        <v>464934</v>
      </c>
      <c r="S35" s="121">
        <v>13</v>
      </c>
      <c r="T35" s="121">
        <v>462422</v>
      </c>
      <c r="U35" s="121">
        <v>2499</v>
      </c>
      <c r="V35" s="121">
        <v>0</v>
      </c>
      <c r="W35" s="121">
        <f>+SUM(X35:AA35)</f>
        <v>987169</v>
      </c>
      <c r="X35" s="121">
        <v>527252</v>
      </c>
      <c r="Y35" s="121">
        <v>428259</v>
      </c>
      <c r="Z35" s="121">
        <v>2922</v>
      </c>
      <c r="AA35" s="121">
        <v>28736</v>
      </c>
      <c r="AB35" s="121">
        <v>0</v>
      </c>
      <c r="AC35" s="121">
        <v>0</v>
      </c>
      <c r="AD35" s="121">
        <v>43040</v>
      </c>
      <c r="AE35" s="121">
        <f>+SUM(D35,L35,AD35)</f>
        <v>1557693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108806</v>
      </c>
      <c r="AO35" s="121">
        <f>+SUM(AP35:AS35)</f>
        <v>23349</v>
      </c>
      <c r="AP35" s="121">
        <v>23349</v>
      </c>
      <c r="AQ35" s="121">
        <v>0</v>
      </c>
      <c r="AR35" s="121">
        <v>0</v>
      </c>
      <c r="AS35" s="121">
        <v>0</v>
      </c>
      <c r="AT35" s="121">
        <f>+SUM(AU35:AW35)</f>
        <v>45914</v>
      </c>
      <c r="AU35" s="121">
        <v>0</v>
      </c>
      <c r="AV35" s="121">
        <v>45914</v>
      </c>
      <c r="AW35" s="121">
        <v>0</v>
      </c>
      <c r="AX35" s="121">
        <v>0</v>
      </c>
      <c r="AY35" s="121">
        <f>+SUM(AZ35:BC35)</f>
        <v>39543</v>
      </c>
      <c r="AZ35" s="121">
        <v>0</v>
      </c>
      <c r="BA35" s="121">
        <v>36739</v>
      </c>
      <c r="BB35" s="121">
        <v>0</v>
      </c>
      <c r="BC35" s="121">
        <v>2804</v>
      </c>
      <c r="BD35" s="121">
        <v>0</v>
      </c>
      <c r="BE35" s="121">
        <v>0</v>
      </c>
      <c r="BF35" s="121">
        <v>79</v>
      </c>
      <c r="BG35" s="121">
        <f>+SUM(BF35,AN35,AF35)</f>
        <v>108885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1623459</v>
      </c>
      <c r="BQ35" s="121">
        <f>SUM(M35,AO35)</f>
        <v>85899</v>
      </c>
      <c r="BR35" s="121">
        <f>SUM(N35,AP35)</f>
        <v>85899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510848</v>
      </c>
      <c r="BW35" s="121">
        <f>SUM(S35,AU35)</f>
        <v>13</v>
      </c>
      <c r="BX35" s="121">
        <f>SUM(T35,AV35)</f>
        <v>508336</v>
      </c>
      <c r="BY35" s="121">
        <f>SUM(U35,AW35)</f>
        <v>2499</v>
      </c>
      <c r="BZ35" s="121">
        <f>SUM(V35,AX35)</f>
        <v>0</v>
      </c>
      <c r="CA35" s="121">
        <f>SUM(W35,AY35)</f>
        <v>1026712</v>
      </c>
      <c r="CB35" s="121">
        <f>SUM(X35,AZ35)</f>
        <v>527252</v>
      </c>
      <c r="CC35" s="121">
        <f>SUM(Y35,BA35)</f>
        <v>464998</v>
      </c>
      <c r="CD35" s="121">
        <f>SUM(Z35,BB35)</f>
        <v>2922</v>
      </c>
      <c r="CE35" s="121">
        <f>SUM(AA35,BC35)</f>
        <v>31540</v>
      </c>
      <c r="CF35" s="121">
        <f>SUM(AB35,BD35)</f>
        <v>0</v>
      </c>
      <c r="CG35" s="121">
        <f>SUM(AC35,BE35)</f>
        <v>0</v>
      </c>
      <c r="CH35" s="121">
        <f>SUM(AD35,BF35)</f>
        <v>43119</v>
      </c>
      <c r="CI35" s="121">
        <f>SUM(AE35,BG35)</f>
        <v>1666578</v>
      </c>
    </row>
    <row r="36" spans="1:87" s="136" customFormat="1" ht="13.5" customHeight="1" x14ac:dyDescent="0.15">
      <c r="A36" s="119" t="s">
        <v>45</v>
      </c>
      <c r="B36" s="120" t="s">
        <v>426</v>
      </c>
      <c r="C36" s="119" t="s">
        <v>427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521959</v>
      </c>
      <c r="M36" s="121">
        <f>+SUM(N36:Q36)</f>
        <v>29206</v>
      </c>
      <c r="N36" s="121">
        <v>29206</v>
      </c>
      <c r="O36" s="121">
        <v>0</v>
      </c>
      <c r="P36" s="121">
        <v>0</v>
      </c>
      <c r="Q36" s="121">
        <v>0</v>
      </c>
      <c r="R36" s="121">
        <f>+SUM(S36:U36)</f>
        <v>95276</v>
      </c>
      <c r="S36" s="121">
        <v>0</v>
      </c>
      <c r="T36" s="121">
        <v>95276</v>
      </c>
      <c r="U36" s="121">
        <v>0</v>
      </c>
      <c r="V36" s="121">
        <v>0</v>
      </c>
      <c r="W36" s="121">
        <f>+SUM(X36:AA36)</f>
        <v>397477</v>
      </c>
      <c r="X36" s="121">
        <v>358710</v>
      </c>
      <c r="Y36" s="121">
        <v>11758</v>
      </c>
      <c r="Z36" s="121">
        <v>10139</v>
      </c>
      <c r="AA36" s="121">
        <v>16870</v>
      </c>
      <c r="AB36" s="121">
        <v>245589</v>
      </c>
      <c r="AC36" s="121">
        <v>0</v>
      </c>
      <c r="AD36" s="121">
        <v>50115</v>
      </c>
      <c r="AE36" s="121">
        <f>+SUM(D36,L36,AD36)</f>
        <v>572074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39510</v>
      </c>
      <c r="AO36" s="121">
        <f>+SUM(AP36:AS36)</f>
        <v>7302</v>
      </c>
      <c r="AP36" s="121">
        <v>7302</v>
      </c>
      <c r="AQ36" s="121">
        <v>0</v>
      </c>
      <c r="AR36" s="121">
        <v>0</v>
      </c>
      <c r="AS36" s="121">
        <v>0</v>
      </c>
      <c r="AT36" s="121">
        <f>+SUM(AU36:AW36)</f>
        <v>5261</v>
      </c>
      <c r="AU36" s="121">
        <v>0</v>
      </c>
      <c r="AV36" s="121">
        <v>5261</v>
      </c>
      <c r="AW36" s="121">
        <v>0</v>
      </c>
      <c r="AX36" s="121">
        <v>0</v>
      </c>
      <c r="AY36" s="121">
        <f>+SUM(AZ36:BC36)</f>
        <v>26947</v>
      </c>
      <c r="AZ36" s="121">
        <v>0</v>
      </c>
      <c r="BA36" s="121">
        <v>20343</v>
      </c>
      <c r="BB36" s="121">
        <v>6369</v>
      </c>
      <c r="BC36" s="121">
        <v>235</v>
      </c>
      <c r="BD36" s="121">
        <v>0</v>
      </c>
      <c r="BE36" s="121">
        <v>0</v>
      </c>
      <c r="BF36" s="121">
        <v>0</v>
      </c>
      <c r="BG36" s="121">
        <f>+SUM(BF36,AN36,AF36)</f>
        <v>39510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561469</v>
      </c>
      <c r="BQ36" s="121">
        <f>SUM(M36,AO36)</f>
        <v>36508</v>
      </c>
      <c r="BR36" s="121">
        <f>SUM(N36,AP36)</f>
        <v>36508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100537</v>
      </c>
      <c r="BW36" s="121">
        <f>SUM(S36,AU36)</f>
        <v>0</v>
      </c>
      <c r="BX36" s="121">
        <f>SUM(T36,AV36)</f>
        <v>100537</v>
      </c>
      <c r="BY36" s="121">
        <f>SUM(U36,AW36)</f>
        <v>0</v>
      </c>
      <c r="BZ36" s="121">
        <f>SUM(V36,AX36)</f>
        <v>0</v>
      </c>
      <c r="CA36" s="121">
        <f>SUM(W36,AY36)</f>
        <v>424424</v>
      </c>
      <c r="CB36" s="121">
        <f>SUM(X36,AZ36)</f>
        <v>358710</v>
      </c>
      <c r="CC36" s="121">
        <f>SUM(Y36,BA36)</f>
        <v>32101</v>
      </c>
      <c r="CD36" s="121">
        <f>SUM(Z36,BB36)</f>
        <v>16508</v>
      </c>
      <c r="CE36" s="121">
        <f>SUM(AA36,BC36)</f>
        <v>17105</v>
      </c>
      <c r="CF36" s="121">
        <f>SUM(AB36,BD36)</f>
        <v>245589</v>
      </c>
      <c r="CG36" s="121">
        <f>SUM(AC36,BE36)</f>
        <v>0</v>
      </c>
      <c r="CH36" s="121">
        <f>SUM(AD36,BF36)</f>
        <v>50115</v>
      </c>
      <c r="CI36" s="121">
        <f>SUM(AE36,BG36)</f>
        <v>611584</v>
      </c>
    </row>
    <row r="37" spans="1:87" s="136" customFormat="1" ht="13.5" customHeight="1" x14ac:dyDescent="0.15">
      <c r="A37" s="119" t="s">
        <v>45</v>
      </c>
      <c r="B37" s="120" t="s">
        <v>428</v>
      </c>
      <c r="C37" s="119" t="s">
        <v>429</v>
      </c>
      <c r="D37" s="121">
        <f>+SUM(E37,J37)</f>
        <v>43424</v>
      </c>
      <c r="E37" s="121">
        <f>+SUM(F37:I37)</f>
        <v>43424</v>
      </c>
      <c r="F37" s="121">
        <v>0</v>
      </c>
      <c r="G37" s="121">
        <v>0</v>
      </c>
      <c r="H37" s="121">
        <v>43424</v>
      </c>
      <c r="I37" s="121">
        <v>0</v>
      </c>
      <c r="J37" s="121">
        <v>0</v>
      </c>
      <c r="K37" s="121">
        <v>0</v>
      </c>
      <c r="L37" s="121">
        <f>+SUM(M37,R37,V37,W37,AC37)</f>
        <v>631151</v>
      </c>
      <c r="M37" s="121">
        <f>+SUM(N37:Q37)</f>
        <v>53339</v>
      </c>
      <c r="N37" s="121">
        <v>50338</v>
      </c>
      <c r="O37" s="121">
        <v>0</v>
      </c>
      <c r="P37" s="121">
        <v>0</v>
      </c>
      <c r="Q37" s="121">
        <v>3001</v>
      </c>
      <c r="R37" s="121">
        <f>+SUM(S37:U37)</f>
        <v>9250</v>
      </c>
      <c r="S37" s="121">
        <v>0</v>
      </c>
      <c r="T37" s="121">
        <v>0</v>
      </c>
      <c r="U37" s="121">
        <v>9250</v>
      </c>
      <c r="V37" s="121">
        <v>0</v>
      </c>
      <c r="W37" s="121">
        <f>+SUM(X37:AA37)</f>
        <v>568562</v>
      </c>
      <c r="X37" s="121">
        <v>327260</v>
      </c>
      <c r="Y37" s="121">
        <v>208778</v>
      </c>
      <c r="Z37" s="121">
        <v>14957</v>
      </c>
      <c r="AA37" s="121">
        <v>17567</v>
      </c>
      <c r="AB37" s="121">
        <v>73816</v>
      </c>
      <c r="AC37" s="121">
        <v>0</v>
      </c>
      <c r="AD37" s="121">
        <v>62949</v>
      </c>
      <c r="AE37" s="121">
        <f>+SUM(D37,L37,AD37)</f>
        <v>737524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68773</v>
      </c>
      <c r="BE37" s="121">
        <v>0</v>
      </c>
      <c r="BF37" s="121">
        <v>11677</v>
      </c>
      <c r="BG37" s="121">
        <f>+SUM(BF37,AN37,AF37)</f>
        <v>11677</v>
      </c>
      <c r="BH37" s="121">
        <f>SUM(D37,AF37)</f>
        <v>43424</v>
      </c>
      <c r="BI37" s="121">
        <f>SUM(E37,AG37)</f>
        <v>43424</v>
      </c>
      <c r="BJ37" s="121">
        <f>SUM(F37,AH37)</f>
        <v>0</v>
      </c>
      <c r="BK37" s="121">
        <f>SUM(G37,AI37)</f>
        <v>0</v>
      </c>
      <c r="BL37" s="121">
        <f>SUM(H37,AJ37)</f>
        <v>43424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631151</v>
      </c>
      <c r="BQ37" s="121">
        <f>SUM(M37,AO37)</f>
        <v>53339</v>
      </c>
      <c r="BR37" s="121">
        <f>SUM(N37,AP37)</f>
        <v>50338</v>
      </c>
      <c r="BS37" s="121">
        <f>SUM(O37,AQ37)</f>
        <v>0</v>
      </c>
      <c r="BT37" s="121">
        <f>SUM(P37,AR37)</f>
        <v>0</v>
      </c>
      <c r="BU37" s="121">
        <f>SUM(Q37,AS37)</f>
        <v>3001</v>
      </c>
      <c r="BV37" s="121">
        <f>SUM(R37,AT37)</f>
        <v>9250</v>
      </c>
      <c r="BW37" s="121">
        <f>SUM(S37,AU37)</f>
        <v>0</v>
      </c>
      <c r="BX37" s="121">
        <f>SUM(T37,AV37)</f>
        <v>0</v>
      </c>
      <c r="BY37" s="121">
        <f>SUM(U37,AW37)</f>
        <v>9250</v>
      </c>
      <c r="BZ37" s="121">
        <f>SUM(V37,AX37)</f>
        <v>0</v>
      </c>
      <c r="CA37" s="121">
        <f>SUM(W37,AY37)</f>
        <v>568562</v>
      </c>
      <c r="CB37" s="121">
        <f>SUM(X37,AZ37)</f>
        <v>327260</v>
      </c>
      <c r="CC37" s="121">
        <f>SUM(Y37,BA37)</f>
        <v>208778</v>
      </c>
      <c r="CD37" s="121">
        <f>SUM(Z37,BB37)</f>
        <v>14957</v>
      </c>
      <c r="CE37" s="121">
        <f>SUM(AA37,BC37)</f>
        <v>17567</v>
      </c>
      <c r="CF37" s="121">
        <f>SUM(AB37,BD37)</f>
        <v>142589</v>
      </c>
      <c r="CG37" s="121">
        <f>SUM(AC37,BE37)</f>
        <v>0</v>
      </c>
      <c r="CH37" s="121">
        <f>SUM(AD37,BF37)</f>
        <v>74626</v>
      </c>
      <c r="CI37" s="121">
        <f>SUM(AE37,BG37)</f>
        <v>749201</v>
      </c>
    </row>
    <row r="38" spans="1:87" s="136" customFormat="1" ht="13.5" customHeight="1" x14ac:dyDescent="0.15">
      <c r="A38" s="119" t="s">
        <v>45</v>
      </c>
      <c r="B38" s="120" t="s">
        <v>432</v>
      </c>
      <c r="C38" s="119" t="s">
        <v>433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205421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205421</v>
      </c>
      <c r="X38" s="121">
        <v>205421</v>
      </c>
      <c r="Y38" s="121">
        <v>0</v>
      </c>
      <c r="Z38" s="121">
        <v>0</v>
      </c>
      <c r="AA38" s="121">
        <v>0</v>
      </c>
      <c r="AB38" s="121">
        <v>302478</v>
      </c>
      <c r="AC38" s="121">
        <v>0</v>
      </c>
      <c r="AD38" s="121">
        <v>0</v>
      </c>
      <c r="AE38" s="121">
        <f>+SUM(D38,L38,AD38)</f>
        <v>205421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29047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205421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205421</v>
      </c>
      <c r="CB38" s="121">
        <f>SUM(X38,AZ38)</f>
        <v>205421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331525</v>
      </c>
      <c r="CG38" s="121">
        <f>SUM(AC38,BE38)</f>
        <v>0</v>
      </c>
      <c r="CH38" s="121">
        <f>SUM(AD38,BF38)</f>
        <v>0</v>
      </c>
      <c r="CI38" s="121">
        <f>SUM(AE38,BG38)</f>
        <v>205421</v>
      </c>
    </row>
    <row r="39" spans="1:87" s="136" customFormat="1" ht="13.5" customHeight="1" x14ac:dyDescent="0.15">
      <c r="A39" s="119" t="s">
        <v>45</v>
      </c>
      <c r="B39" s="120" t="s">
        <v>436</v>
      </c>
      <c r="C39" s="119" t="s">
        <v>437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779007</v>
      </c>
      <c r="M39" s="121">
        <f>+SUM(N39:Q39)</f>
        <v>49882</v>
      </c>
      <c r="N39" s="121">
        <v>49882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729125</v>
      </c>
      <c r="X39" s="121">
        <v>446880</v>
      </c>
      <c r="Y39" s="121">
        <v>271737</v>
      </c>
      <c r="Z39" s="121">
        <v>10508</v>
      </c>
      <c r="AA39" s="121">
        <v>0</v>
      </c>
      <c r="AB39" s="121">
        <v>85528</v>
      </c>
      <c r="AC39" s="121">
        <v>0</v>
      </c>
      <c r="AD39" s="121">
        <v>21175</v>
      </c>
      <c r="AE39" s="121">
        <f>+SUM(D39,L39,AD39)</f>
        <v>800182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24941</v>
      </c>
      <c r="AO39" s="121">
        <f>+SUM(AP39:AS39)</f>
        <v>24941</v>
      </c>
      <c r="AP39" s="121">
        <v>24941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38094</v>
      </c>
      <c r="BE39" s="121">
        <v>0</v>
      </c>
      <c r="BF39" s="121">
        <v>39656</v>
      </c>
      <c r="BG39" s="121">
        <f>+SUM(BF39,AN39,AF39)</f>
        <v>64597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803948</v>
      </c>
      <c r="BQ39" s="121">
        <f>SUM(M39,AO39)</f>
        <v>74823</v>
      </c>
      <c r="BR39" s="121">
        <f>SUM(N39,AP39)</f>
        <v>74823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729125</v>
      </c>
      <c r="CB39" s="121">
        <f>SUM(X39,AZ39)</f>
        <v>446880</v>
      </c>
      <c r="CC39" s="121">
        <f>SUM(Y39,BA39)</f>
        <v>271737</v>
      </c>
      <c r="CD39" s="121">
        <f>SUM(Z39,BB39)</f>
        <v>10508</v>
      </c>
      <c r="CE39" s="121">
        <f>SUM(AA39,BC39)</f>
        <v>0</v>
      </c>
      <c r="CF39" s="121">
        <f>SUM(AB39,BD39)</f>
        <v>123622</v>
      </c>
      <c r="CG39" s="121">
        <f>SUM(AC39,BE39)</f>
        <v>0</v>
      </c>
      <c r="CH39" s="121">
        <f>SUM(AD39,BF39)</f>
        <v>60831</v>
      </c>
      <c r="CI39" s="121">
        <f>SUM(AE39,BG39)</f>
        <v>864779</v>
      </c>
    </row>
    <row r="40" spans="1:87" s="136" customFormat="1" ht="13.5" customHeight="1" x14ac:dyDescent="0.15">
      <c r="A40" s="119" t="s">
        <v>45</v>
      </c>
      <c r="B40" s="120" t="s">
        <v>439</v>
      </c>
      <c r="C40" s="119" t="s">
        <v>440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285866</v>
      </c>
      <c r="M40" s="121">
        <f>+SUM(N40:Q40)</f>
        <v>39309</v>
      </c>
      <c r="N40" s="121">
        <v>39309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246557</v>
      </c>
      <c r="X40" s="121">
        <v>220011</v>
      </c>
      <c r="Y40" s="121">
        <v>23960</v>
      </c>
      <c r="Z40" s="121">
        <v>0</v>
      </c>
      <c r="AA40" s="121">
        <v>2586</v>
      </c>
      <c r="AB40" s="121">
        <v>298386</v>
      </c>
      <c r="AC40" s="121">
        <v>0</v>
      </c>
      <c r="AD40" s="121">
        <v>0</v>
      </c>
      <c r="AE40" s="121">
        <f>+SUM(D40,L40,AD40)</f>
        <v>285866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3888</v>
      </c>
      <c r="AO40" s="121">
        <f>+SUM(AP40:AS40)</f>
        <v>3888</v>
      </c>
      <c r="AP40" s="121">
        <v>3888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54512</v>
      </c>
      <c r="BE40" s="121">
        <v>0</v>
      </c>
      <c r="BF40" s="121">
        <v>0</v>
      </c>
      <c r="BG40" s="121">
        <f>+SUM(BF40,AN40,AF40)</f>
        <v>3888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289754</v>
      </c>
      <c r="BQ40" s="121">
        <f>SUM(M40,AO40)</f>
        <v>43197</v>
      </c>
      <c r="BR40" s="121">
        <f>SUM(N40,AP40)</f>
        <v>43197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246557</v>
      </c>
      <c r="CB40" s="121">
        <f>SUM(X40,AZ40)</f>
        <v>220011</v>
      </c>
      <c r="CC40" s="121">
        <f>SUM(Y40,BA40)</f>
        <v>23960</v>
      </c>
      <c r="CD40" s="121">
        <f>SUM(Z40,BB40)</f>
        <v>0</v>
      </c>
      <c r="CE40" s="121">
        <f>SUM(AA40,BC40)</f>
        <v>2586</v>
      </c>
      <c r="CF40" s="121">
        <f>SUM(AB40,BD40)</f>
        <v>352898</v>
      </c>
      <c r="CG40" s="121">
        <f>SUM(AC40,BE40)</f>
        <v>0</v>
      </c>
      <c r="CH40" s="121">
        <f>SUM(AD40,BF40)</f>
        <v>0</v>
      </c>
      <c r="CI40" s="121">
        <f>SUM(AE40,BG40)</f>
        <v>289754</v>
      </c>
    </row>
    <row r="41" spans="1:87" s="136" customFormat="1" ht="13.5" customHeight="1" x14ac:dyDescent="0.15">
      <c r="A41" s="119" t="s">
        <v>45</v>
      </c>
      <c r="B41" s="120" t="s">
        <v>442</v>
      </c>
      <c r="C41" s="119" t="s">
        <v>443</v>
      </c>
      <c r="D41" s="121">
        <f>+SUM(E41,J41)</f>
        <v>141</v>
      </c>
      <c r="E41" s="121">
        <f>+SUM(F41:I41)</f>
        <v>141</v>
      </c>
      <c r="F41" s="121">
        <v>0</v>
      </c>
      <c r="G41" s="121">
        <v>0</v>
      </c>
      <c r="H41" s="121">
        <v>141</v>
      </c>
      <c r="I41" s="121">
        <v>0</v>
      </c>
      <c r="J41" s="121">
        <v>0</v>
      </c>
      <c r="K41" s="121">
        <v>0</v>
      </c>
      <c r="L41" s="121">
        <f>+SUM(M41,R41,V41,W41,AC41)</f>
        <v>230603</v>
      </c>
      <c r="M41" s="121">
        <f>+SUM(N41:Q41)</f>
        <v>13157</v>
      </c>
      <c r="N41" s="121">
        <v>13157</v>
      </c>
      <c r="O41" s="121">
        <v>0</v>
      </c>
      <c r="P41" s="121">
        <v>0</v>
      </c>
      <c r="Q41" s="121">
        <v>0</v>
      </c>
      <c r="R41" s="121">
        <f>+SUM(S41:U41)</f>
        <v>532</v>
      </c>
      <c r="S41" s="121">
        <v>0</v>
      </c>
      <c r="T41" s="121">
        <v>32</v>
      </c>
      <c r="U41" s="121">
        <v>500</v>
      </c>
      <c r="V41" s="121">
        <v>0</v>
      </c>
      <c r="W41" s="121">
        <f>+SUM(X41:AA41)</f>
        <v>216914</v>
      </c>
      <c r="X41" s="121">
        <v>214766</v>
      </c>
      <c r="Y41" s="121">
        <v>0</v>
      </c>
      <c r="Z41" s="121">
        <v>2148</v>
      </c>
      <c r="AA41" s="121">
        <v>0</v>
      </c>
      <c r="AB41" s="121">
        <v>339319</v>
      </c>
      <c r="AC41" s="121">
        <v>0</v>
      </c>
      <c r="AD41" s="121">
        <v>2378</v>
      </c>
      <c r="AE41" s="121">
        <f>+SUM(D41,L41,AD41)</f>
        <v>233122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62158</v>
      </c>
      <c r="AO41" s="121">
        <f>+SUM(AP41:AS41)</f>
        <v>7508</v>
      </c>
      <c r="AP41" s="121">
        <v>7508</v>
      </c>
      <c r="AQ41" s="121">
        <v>0</v>
      </c>
      <c r="AR41" s="121">
        <v>0</v>
      </c>
      <c r="AS41" s="121">
        <v>0</v>
      </c>
      <c r="AT41" s="121">
        <f>+SUM(AU41:AW41)</f>
        <v>500</v>
      </c>
      <c r="AU41" s="121">
        <v>0</v>
      </c>
      <c r="AV41" s="121">
        <v>500</v>
      </c>
      <c r="AW41" s="121">
        <v>0</v>
      </c>
      <c r="AX41" s="121">
        <v>0</v>
      </c>
      <c r="AY41" s="121">
        <f>+SUM(AZ41:BC41)</f>
        <v>54150</v>
      </c>
      <c r="AZ41" s="121">
        <v>22667</v>
      </c>
      <c r="BA41" s="121">
        <v>31483</v>
      </c>
      <c r="BB41" s="121">
        <v>0</v>
      </c>
      <c r="BC41" s="121">
        <v>0</v>
      </c>
      <c r="BD41" s="121">
        <v>0</v>
      </c>
      <c r="BE41" s="121">
        <v>0</v>
      </c>
      <c r="BF41" s="121">
        <v>1343</v>
      </c>
      <c r="BG41" s="121">
        <f>+SUM(BF41,AN41,AF41)</f>
        <v>63501</v>
      </c>
      <c r="BH41" s="121">
        <f>SUM(D41,AF41)</f>
        <v>141</v>
      </c>
      <c r="BI41" s="121">
        <f>SUM(E41,AG41)</f>
        <v>141</v>
      </c>
      <c r="BJ41" s="121">
        <f>SUM(F41,AH41)</f>
        <v>0</v>
      </c>
      <c r="BK41" s="121">
        <f>SUM(G41,AI41)</f>
        <v>0</v>
      </c>
      <c r="BL41" s="121">
        <f>SUM(H41,AJ41)</f>
        <v>141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292761</v>
      </c>
      <c r="BQ41" s="121">
        <f>SUM(M41,AO41)</f>
        <v>20665</v>
      </c>
      <c r="BR41" s="121">
        <f>SUM(N41,AP41)</f>
        <v>20665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1032</v>
      </c>
      <c r="BW41" s="121">
        <f>SUM(S41,AU41)</f>
        <v>0</v>
      </c>
      <c r="BX41" s="121">
        <f>SUM(T41,AV41)</f>
        <v>532</v>
      </c>
      <c r="BY41" s="121">
        <f>SUM(U41,AW41)</f>
        <v>500</v>
      </c>
      <c r="BZ41" s="121">
        <f>SUM(V41,AX41)</f>
        <v>0</v>
      </c>
      <c r="CA41" s="121">
        <f>SUM(W41,AY41)</f>
        <v>271064</v>
      </c>
      <c r="CB41" s="121">
        <f>SUM(X41,AZ41)</f>
        <v>237433</v>
      </c>
      <c r="CC41" s="121">
        <f>SUM(Y41,BA41)</f>
        <v>31483</v>
      </c>
      <c r="CD41" s="121">
        <f>SUM(Z41,BB41)</f>
        <v>2148</v>
      </c>
      <c r="CE41" s="121">
        <f>SUM(AA41,BC41)</f>
        <v>0</v>
      </c>
      <c r="CF41" s="121">
        <f>SUM(AB41,BD41)</f>
        <v>339319</v>
      </c>
      <c r="CG41" s="121">
        <f>SUM(AC41,BE41)</f>
        <v>0</v>
      </c>
      <c r="CH41" s="121">
        <f>SUM(AD41,BF41)</f>
        <v>3721</v>
      </c>
      <c r="CI41" s="121">
        <f>SUM(AE41,BG41)</f>
        <v>296623</v>
      </c>
    </row>
    <row r="42" spans="1:87" s="136" customFormat="1" ht="13.5" customHeight="1" x14ac:dyDescent="0.15">
      <c r="A42" s="119" t="s">
        <v>45</v>
      </c>
      <c r="B42" s="120" t="s">
        <v>444</v>
      </c>
      <c r="C42" s="119" t="s">
        <v>445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120072</v>
      </c>
      <c r="M42" s="121">
        <f>+SUM(N42:Q42)</f>
        <v>14702</v>
      </c>
      <c r="N42" s="121">
        <v>14702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105370</v>
      </c>
      <c r="X42" s="121">
        <v>47971</v>
      </c>
      <c r="Y42" s="121">
        <v>0</v>
      </c>
      <c r="Z42" s="121">
        <v>57399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120072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35170</v>
      </c>
      <c r="AO42" s="121">
        <f>+SUM(AP42:AS42)</f>
        <v>3675</v>
      </c>
      <c r="AP42" s="121">
        <v>3675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31495</v>
      </c>
      <c r="AZ42" s="121">
        <v>4300</v>
      </c>
      <c r="BA42" s="121">
        <v>0</v>
      </c>
      <c r="BB42" s="121">
        <v>27195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35170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155242</v>
      </c>
      <c r="BQ42" s="121">
        <f>SUM(M42,AO42)</f>
        <v>18377</v>
      </c>
      <c r="BR42" s="121">
        <f>SUM(N42,AP42)</f>
        <v>18377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136865</v>
      </c>
      <c r="CB42" s="121">
        <f>SUM(X42,AZ42)</f>
        <v>52271</v>
      </c>
      <c r="CC42" s="121">
        <f>SUM(Y42,BA42)</f>
        <v>0</v>
      </c>
      <c r="CD42" s="121">
        <f>SUM(Z42,BB42)</f>
        <v>84594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155242</v>
      </c>
    </row>
    <row r="43" spans="1:87" s="136" customFormat="1" ht="13.5" customHeight="1" x14ac:dyDescent="0.15">
      <c r="A43" s="119" t="s">
        <v>45</v>
      </c>
      <c r="B43" s="120" t="s">
        <v>446</v>
      </c>
      <c r="C43" s="119" t="s">
        <v>447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383372</v>
      </c>
      <c r="M43" s="121">
        <f>+SUM(N43:Q43)</f>
        <v>31566</v>
      </c>
      <c r="N43" s="121">
        <v>31566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351806</v>
      </c>
      <c r="X43" s="121">
        <v>351806</v>
      </c>
      <c r="Y43" s="121">
        <v>0</v>
      </c>
      <c r="Z43" s="121">
        <v>0</v>
      </c>
      <c r="AA43" s="121">
        <v>0</v>
      </c>
      <c r="AB43" s="121">
        <v>405756</v>
      </c>
      <c r="AC43" s="121">
        <v>0</v>
      </c>
      <c r="AD43" s="121">
        <v>49430</v>
      </c>
      <c r="AE43" s="121">
        <f>+SUM(D43,L43,AD43)</f>
        <v>432802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7891</v>
      </c>
      <c r="AO43" s="121">
        <f>+SUM(AP43:AS43)</f>
        <v>7891</v>
      </c>
      <c r="AP43" s="121">
        <v>7891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18822</v>
      </c>
      <c r="BE43" s="121">
        <v>0</v>
      </c>
      <c r="BF43" s="121">
        <v>0</v>
      </c>
      <c r="BG43" s="121">
        <f>+SUM(BF43,AN43,AF43)</f>
        <v>7891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391263</v>
      </c>
      <c r="BQ43" s="121">
        <f>SUM(M43,AO43)</f>
        <v>39457</v>
      </c>
      <c r="BR43" s="121">
        <f>SUM(N43,AP43)</f>
        <v>39457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351806</v>
      </c>
      <c r="CB43" s="121">
        <f>SUM(X43,AZ43)</f>
        <v>351806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424578</v>
      </c>
      <c r="CG43" s="121">
        <f>SUM(AC43,BE43)</f>
        <v>0</v>
      </c>
      <c r="CH43" s="121">
        <f>SUM(AD43,BF43)</f>
        <v>49430</v>
      </c>
      <c r="CI43" s="121">
        <f>SUM(AE43,BG43)</f>
        <v>440693</v>
      </c>
    </row>
    <row r="44" spans="1:87" s="136" customFormat="1" ht="13.5" customHeight="1" x14ac:dyDescent="0.15">
      <c r="A44" s="119" t="s">
        <v>45</v>
      </c>
      <c r="B44" s="120" t="s">
        <v>449</v>
      </c>
      <c r="C44" s="119" t="s">
        <v>450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20527</v>
      </c>
      <c r="M44" s="121">
        <f>+SUM(N44:Q44)</f>
        <v>20527</v>
      </c>
      <c r="N44" s="121">
        <v>20527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160248</v>
      </c>
      <c r="AC44" s="121">
        <v>0</v>
      </c>
      <c r="AD44" s="121">
        <v>0</v>
      </c>
      <c r="AE44" s="121">
        <f>+SUM(D44,L44,AD44)</f>
        <v>20527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1179</v>
      </c>
      <c r="AO44" s="121">
        <f>+SUM(AP44:AS44)</f>
        <v>1179</v>
      </c>
      <c r="AP44" s="121">
        <v>1179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12248</v>
      </c>
      <c r="BE44" s="121">
        <v>0</v>
      </c>
      <c r="BF44" s="121">
        <v>0</v>
      </c>
      <c r="BG44" s="121">
        <f>+SUM(BF44,AN44,AF44)</f>
        <v>1179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21706</v>
      </c>
      <c r="BQ44" s="121">
        <f>SUM(M44,AO44)</f>
        <v>21706</v>
      </c>
      <c r="BR44" s="121">
        <f>SUM(N44,AP44)</f>
        <v>21706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172496</v>
      </c>
      <c r="CG44" s="121">
        <f>SUM(AC44,BE44)</f>
        <v>0</v>
      </c>
      <c r="CH44" s="121">
        <f>SUM(AD44,BF44)</f>
        <v>0</v>
      </c>
      <c r="CI44" s="121">
        <f>SUM(AE44,BG44)</f>
        <v>21706</v>
      </c>
    </row>
    <row r="45" spans="1:87" s="136" customFormat="1" ht="13.5" customHeight="1" x14ac:dyDescent="0.15">
      <c r="A45" s="119" t="s">
        <v>45</v>
      </c>
      <c r="B45" s="120" t="s">
        <v>451</v>
      </c>
      <c r="C45" s="119" t="s">
        <v>452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16183</v>
      </c>
      <c r="M45" s="121">
        <f>+SUM(N45:Q45)</f>
        <v>14335</v>
      </c>
      <c r="N45" s="121">
        <v>14335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1848</v>
      </c>
      <c r="X45" s="121">
        <v>0</v>
      </c>
      <c r="Y45" s="121">
        <v>0</v>
      </c>
      <c r="Z45" s="121">
        <v>0</v>
      </c>
      <c r="AA45" s="121">
        <v>1848</v>
      </c>
      <c r="AB45" s="121">
        <v>319753</v>
      </c>
      <c r="AC45" s="121">
        <v>0</v>
      </c>
      <c r="AD45" s="121">
        <v>0</v>
      </c>
      <c r="AE45" s="121">
        <f>+SUM(D45,L45,AD45)</f>
        <v>16183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8417</v>
      </c>
      <c r="AO45" s="121">
        <f>+SUM(AP45:AS45)</f>
        <v>8417</v>
      </c>
      <c r="AP45" s="121">
        <v>8417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48164</v>
      </c>
      <c r="BE45" s="121">
        <v>0</v>
      </c>
      <c r="BF45" s="121">
        <v>0</v>
      </c>
      <c r="BG45" s="121">
        <f>+SUM(BF45,AN45,AF45)</f>
        <v>8417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24600</v>
      </c>
      <c r="BQ45" s="121">
        <f>SUM(M45,AO45)</f>
        <v>22752</v>
      </c>
      <c r="BR45" s="121">
        <f>SUM(N45,AP45)</f>
        <v>22752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1848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1848</v>
      </c>
      <c r="CF45" s="121">
        <f>SUM(AB45,BD45)</f>
        <v>367917</v>
      </c>
      <c r="CG45" s="121">
        <f>SUM(AC45,BE45)</f>
        <v>0</v>
      </c>
      <c r="CH45" s="121">
        <f>SUM(AD45,BF45)</f>
        <v>0</v>
      </c>
      <c r="CI45" s="121">
        <f>SUM(AE45,BG45)</f>
        <v>24600</v>
      </c>
    </row>
    <row r="46" spans="1:87" s="136" customFormat="1" ht="13.5" customHeight="1" x14ac:dyDescent="0.15">
      <c r="A46" s="119" t="s">
        <v>45</v>
      </c>
      <c r="B46" s="120" t="s">
        <v>453</v>
      </c>
      <c r="C46" s="119" t="s">
        <v>454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10822</v>
      </c>
      <c r="M46" s="121">
        <f>+SUM(N46:Q46)</f>
        <v>10822</v>
      </c>
      <c r="N46" s="121">
        <v>10822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338698</v>
      </c>
      <c r="AC46" s="121">
        <v>0</v>
      </c>
      <c r="AD46" s="121">
        <v>0</v>
      </c>
      <c r="AE46" s="121">
        <f>+SUM(D46,L46,AD46)</f>
        <v>10822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2291</v>
      </c>
      <c r="AO46" s="121">
        <f>+SUM(AP46:AS46)</f>
        <v>2291</v>
      </c>
      <c r="AP46" s="121">
        <v>2291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40363</v>
      </c>
      <c r="BE46" s="121">
        <v>0</v>
      </c>
      <c r="BF46" s="121">
        <v>0</v>
      </c>
      <c r="BG46" s="121">
        <f>+SUM(BF46,AN46,AF46)</f>
        <v>2291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13113</v>
      </c>
      <c r="BQ46" s="121">
        <f>SUM(M46,AO46)</f>
        <v>13113</v>
      </c>
      <c r="BR46" s="121">
        <f>SUM(N46,AP46)</f>
        <v>13113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379061</v>
      </c>
      <c r="CG46" s="121">
        <f>SUM(AC46,BE46)</f>
        <v>0</v>
      </c>
      <c r="CH46" s="121">
        <f>SUM(AD46,BF46)</f>
        <v>0</v>
      </c>
      <c r="CI46" s="121">
        <f>SUM(AE46,BG46)</f>
        <v>13113</v>
      </c>
    </row>
    <row r="47" spans="1:87" s="136" customFormat="1" ht="13.5" customHeight="1" x14ac:dyDescent="0.15">
      <c r="A47" s="119" t="s">
        <v>45</v>
      </c>
      <c r="B47" s="120" t="s">
        <v>455</v>
      </c>
      <c r="C47" s="119" t="s">
        <v>456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229897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42256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272153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45</v>
      </c>
      <c r="B48" s="120" t="s">
        <v>457</v>
      </c>
      <c r="C48" s="119" t="s">
        <v>458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69972</v>
      </c>
      <c r="M48" s="121">
        <f>+SUM(N48:Q48)</f>
        <v>7593</v>
      </c>
      <c r="N48" s="121">
        <v>7593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62379</v>
      </c>
      <c r="X48" s="121">
        <v>54315</v>
      </c>
      <c r="Y48" s="121">
        <v>0</v>
      </c>
      <c r="Z48" s="121">
        <v>0</v>
      </c>
      <c r="AA48" s="121">
        <v>8064</v>
      </c>
      <c r="AB48" s="121">
        <v>82176</v>
      </c>
      <c r="AC48" s="121">
        <v>0</v>
      </c>
      <c r="AD48" s="121">
        <v>4912</v>
      </c>
      <c r="AE48" s="121">
        <f>+SUM(D48,L48,AD48)</f>
        <v>74884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11563</v>
      </c>
      <c r="AO48" s="121">
        <f>+SUM(AP48:AS48)</f>
        <v>7593</v>
      </c>
      <c r="AP48" s="121">
        <v>7593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3970</v>
      </c>
      <c r="AZ48" s="121">
        <v>3970</v>
      </c>
      <c r="BA48" s="121">
        <v>0</v>
      </c>
      <c r="BB48" s="121">
        <v>0</v>
      </c>
      <c r="BC48" s="121">
        <v>0</v>
      </c>
      <c r="BD48" s="121">
        <v>60683</v>
      </c>
      <c r="BE48" s="121">
        <v>0</v>
      </c>
      <c r="BF48" s="121">
        <v>12021</v>
      </c>
      <c r="BG48" s="121">
        <f>+SUM(BF48,AN48,AF48)</f>
        <v>23584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81535</v>
      </c>
      <c r="BQ48" s="121">
        <f>SUM(M48,AO48)</f>
        <v>15186</v>
      </c>
      <c r="BR48" s="121">
        <f>SUM(N48,AP48)</f>
        <v>15186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66349</v>
      </c>
      <c r="CB48" s="121">
        <f>SUM(X48,AZ48)</f>
        <v>58285</v>
      </c>
      <c r="CC48" s="121">
        <f>SUM(Y48,BA48)</f>
        <v>0</v>
      </c>
      <c r="CD48" s="121">
        <f>SUM(Z48,BB48)</f>
        <v>0</v>
      </c>
      <c r="CE48" s="121">
        <f>SUM(AA48,BC48)</f>
        <v>8064</v>
      </c>
      <c r="CF48" s="121">
        <f>SUM(AB48,BD48)</f>
        <v>142859</v>
      </c>
      <c r="CG48" s="121">
        <f>SUM(AC48,BE48)</f>
        <v>0</v>
      </c>
      <c r="CH48" s="121">
        <f>SUM(AD48,BF48)</f>
        <v>16933</v>
      </c>
      <c r="CI48" s="121">
        <f>SUM(AE48,BG48)</f>
        <v>98468</v>
      </c>
    </row>
    <row r="49" spans="1:87" s="136" customFormat="1" ht="13.5" customHeight="1" x14ac:dyDescent="0.15">
      <c r="A49" s="119" t="s">
        <v>45</v>
      </c>
      <c r="B49" s="120" t="s">
        <v>459</v>
      </c>
      <c r="C49" s="119" t="s">
        <v>460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100478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100478</v>
      </c>
      <c r="X49" s="121">
        <v>98444</v>
      </c>
      <c r="Y49" s="121">
        <v>0</v>
      </c>
      <c r="Z49" s="121">
        <v>0</v>
      </c>
      <c r="AA49" s="121">
        <v>2034</v>
      </c>
      <c r="AB49" s="121">
        <v>134660</v>
      </c>
      <c r="AC49" s="121">
        <v>0</v>
      </c>
      <c r="AD49" s="121">
        <v>0</v>
      </c>
      <c r="AE49" s="121">
        <f>+SUM(D49,L49,AD49)</f>
        <v>100478</v>
      </c>
      <c r="AF49" s="121">
        <f>+SUM(AG49,AL49)</f>
        <v>16721</v>
      </c>
      <c r="AG49" s="121">
        <f>+SUM(AH49:AK49)</f>
        <v>16721</v>
      </c>
      <c r="AH49" s="121">
        <v>0</v>
      </c>
      <c r="AI49" s="121">
        <v>16721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88533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8148</v>
      </c>
      <c r="AU49" s="121">
        <v>102</v>
      </c>
      <c r="AV49" s="121">
        <v>8046</v>
      </c>
      <c r="AW49" s="121">
        <v>0</v>
      </c>
      <c r="AX49" s="121">
        <v>0</v>
      </c>
      <c r="AY49" s="121">
        <f>+SUM(AZ49:BC49)</f>
        <v>80385</v>
      </c>
      <c r="AZ49" s="121">
        <v>0</v>
      </c>
      <c r="BA49" s="121">
        <v>80385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105254</v>
      </c>
      <c r="BH49" s="121">
        <f>SUM(D49,AF49)</f>
        <v>16721</v>
      </c>
      <c r="BI49" s="121">
        <f>SUM(E49,AG49)</f>
        <v>16721</v>
      </c>
      <c r="BJ49" s="121">
        <f>SUM(F49,AH49)</f>
        <v>0</v>
      </c>
      <c r="BK49" s="121">
        <f>SUM(G49,AI49)</f>
        <v>16721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189011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8148</v>
      </c>
      <c r="BW49" s="121">
        <f>SUM(S49,AU49)</f>
        <v>102</v>
      </c>
      <c r="BX49" s="121">
        <f>SUM(T49,AV49)</f>
        <v>8046</v>
      </c>
      <c r="BY49" s="121">
        <f>SUM(U49,AW49)</f>
        <v>0</v>
      </c>
      <c r="BZ49" s="121">
        <f>SUM(V49,AX49)</f>
        <v>0</v>
      </c>
      <c r="CA49" s="121">
        <f>SUM(W49,AY49)</f>
        <v>180863</v>
      </c>
      <c r="CB49" s="121">
        <f>SUM(X49,AZ49)</f>
        <v>98444</v>
      </c>
      <c r="CC49" s="121">
        <f>SUM(Y49,BA49)</f>
        <v>80385</v>
      </c>
      <c r="CD49" s="121">
        <f>SUM(Z49,BB49)</f>
        <v>0</v>
      </c>
      <c r="CE49" s="121">
        <f>SUM(AA49,BC49)</f>
        <v>2034</v>
      </c>
      <c r="CF49" s="121">
        <f>SUM(AB49,BD49)</f>
        <v>134660</v>
      </c>
      <c r="CG49" s="121">
        <f>SUM(AC49,BE49)</f>
        <v>0</v>
      </c>
      <c r="CH49" s="121">
        <f>SUM(AD49,BF49)</f>
        <v>0</v>
      </c>
      <c r="CI49" s="121">
        <f>SUM(AE49,BG49)</f>
        <v>205732</v>
      </c>
    </row>
    <row r="50" spans="1:87" s="136" customFormat="1" ht="13.5" customHeight="1" x14ac:dyDescent="0.15">
      <c r="A50" s="119" t="s">
        <v>45</v>
      </c>
      <c r="B50" s="120" t="s">
        <v>462</v>
      </c>
      <c r="C50" s="119" t="s">
        <v>463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97002</v>
      </c>
      <c r="M50" s="121">
        <f>+SUM(N50:Q50)</f>
        <v>5572</v>
      </c>
      <c r="N50" s="121">
        <v>5572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91430</v>
      </c>
      <c r="X50" s="121">
        <v>85959</v>
      </c>
      <c r="Y50" s="121">
        <v>0</v>
      </c>
      <c r="Z50" s="121">
        <v>0</v>
      </c>
      <c r="AA50" s="121">
        <v>5471</v>
      </c>
      <c r="AB50" s="121">
        <v>129169</v>
      </c>
      <c r="AC50" s="121">
        <v>0</v>
      </c>
      <c r="AD50" s="121">
        <v>14432</v>
      </c>
      <c r="AE50" s="121">
        <f>+SUM(D50,L50,AD50)</f>
        <v>111434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7244</v>
      </c>
      <c r="AO50" s="121">
        <f>+SUM(AP50:AS50)</f>
        <v>3265</v>
      </c>
      <c r="AP50" s="121">
        <v>3265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3979</v>
      </c>
      <c r="AZ50" s="121">
        <v>0</v>
      </c>
      <c r="BA50" s="121">
        <v>0</v>
      </c>
      <c r="BB50" s="121">
        <v>0</v>
      </c>
      <c r="BC50" s="121">
        <v>3979</v>
      </c>
      <c r="BD50" s="121">
        <v>51224</v>
      </c>
      <c r="BE50" s="121">
        <v>0</v>
      </c>
      <c r="BF50" s="121">
        <v>0</v>
      </c>
      <c r="BG50" s="121">
        <f>+SUM(BF50,AN50,AF50)</f>
        <v>7244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104246</v>
      </c>
      <c r="BQ50" s="121">
        <f>SUM(M50,AO50)</f>
        <v>8837</v>
      </c>
      <c r="BR50" s="121">
        <f>SUM(N50,AP50)</f>
        <v>8837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95409</v>
      </c>
      <c r="CB50" s="121">
        <f>SUM(X50,AZ50)</f>
        <v>85959</v>
      </c>
      <c r="CC50" s="121">
        <f>SUM(Y50,BA50)</f>
        <v>0</v>
      </c>
      <c r="CD50" s="121">
        <f>SUM(Z50,BB50)</f>
        <v>0</v>
      </c>
      <c r="CE50" s="121">
        <f>SUM(AA50,BC50)</f>
        <v>9450</v>
      </c>
      <c r="CF50" s="121">
        <f>SUM(AB50,BD50)</f>
        <v>180393</v>
      </c>
      <c r="CG50" s="121">
        <f>SUM(AC50,BE50)</f>
        <v>0</v>
      </c>
      <c r="CH50" s="121">
        <f>SUM(AD50,BF50)</f>
        <v>14432</v>
      </c>
      <c r="CI50" s="121">
        <f>SUM(AE50,BG50)</f>
        <v>118678</v>
      </c>
    </row>
    <row r="51" spans="1:87" s="136" customFormat="1" ht="13.5" customHeight="1" x14ac:dyDescent="0.15">
      <c r="A51" s="119" t="s">
        <v>45</v>
      </c>
      <c r="B51" s="120" t="s">
        <v>464</v>
      </c>
      <c r="C51" s="119" t="s">
        <v>465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143724</v>
      </c>
      <c r="L51" s="121">
        <f>+SUM(M51,R51,V51,W51,AC51)</f>
        <v>277070</v>
      </c>
      <c r="M51" s="121">
        <f>+SUM(N51:Q51)</f>
        <v>19128</v>
      </c>
      <c r="N51" s="121">
        <v>19128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257942</v>
      </c>
      <c r="X51" s="121">
        <v>253247</v>
      </c>
      <c r="Y51" s="121">
        <v>0</v>
      </c>
      <c r="Z51" s="121">
        <v>0</v>
      </c>
      <c r="AA51" s="121">
        <v>4695</v>
      </c>
      <c r="AB51" s="121">
        <v>162262</v>
      </c>
      <c r="AC51" s="121">
        <v>0</v>
      </c>
      <c r="AD51" s="121">
        <v>10782</v>
      </c>
      <c r="AE51" s="121">
        <f>+SUM(D51,L51,AD51)</f>
        <v>287852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26648</v>
      </c>
      <c r="AO51" s="121">
        <f>+SUM(AP51:AS51)</f>
        <v>9564</v>
      </c>
      <c r="AP51" s="121">
        <v>9564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17084</v>
      </c>
      <c r="AZ51" s="121">
        <v>15038</v>
      </c>
      <c r="BA51" s="121">
        <v>0</v>
      </c>
      <c r="BB51" s="121">
        <v>0</v>
      </c>
      <c r="BC51" s="121">
        <v>2046</v>
      </c>
      <c r="BD51" s="121">
        <v>15350</v>
      </c>
      <c r="BE51" s="121">
        <v>0</v>
      </c>
      <c r="BF51" s="121">
        <v>2895</v>
      </c>
      <c r="BG51" s="121">
        <f>+SUM(BF51,AN51,AF51)</f>
        <v>29543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143724</v>
      </c>
      <c r="BP51" s="121">
        <f>SUM(L51,AN51)</f>
        <v>303718</v>
      </c>
      <c r="BQ51" s="121">
        <f>SUM(M51,AO51)</f>
        <v>28692</v>
      </c>
      <c r="BR51" s="121">
        <f>SUM(N51,AP51)</f>
        <v>28692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275026</v>
      </c>
      <c r="CB51" s="121">
        <f>SUM(X51,AZ51)</f>
        <v>268285</v>
      </c>
      <c r="CC51" s="121">
        <f>SUM(Y51,BA51)</f>
        <v>0</v>
      </c>
      <c r="CD51" s="121">
        <f>SUM(Z51,BB51)</f>
        <v>0</v>
      </c>
      <c r="CE51" s="121">
        <f>SUM(AA51,BC51)</f>
        <v>6741</v>
      </c>
      <c r="CF51" s="121">
        <f>SUM(AB51,BD51)</f>
        <v>177612</v>
      </c>
      <c r="CG51" s="121">
        <f>SUM(AC51,BE51)</f>
        <v>0</v>
      </c>
      <c r="CH51" s="121">
        <f>SUM(AD51,BF51)</f>
        <v>13677</v>
      </c>
      <c r="CI51" s="121">
        <f>SUM(AE51,BG51)</f>
        <v>317395</v>
      </c>
    </row>
    <row r="52" spans="1:87" s="136" customFormat="1" ht="13.5" customHeight="1" x14ac:dyDescent="0.15">
      <c r="A52" s="119" t="s">
        <v>45</v>
      </c>
      <c r="B52" s="120" t="s">
        <v>466</v>
      </c>
      <c r="C52" s="119" t="s">
        <v>467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8703</v>
      </c>
      <c r="L52" s="121">
        <f>+SUM(M52,R52,V52,W52,AC52)</f>
        <v>22221</v>
      </c>
      <c r="M52" s="121">
        <f>+SUM(N52:Q52)</f>
        <v>2917</v>
      </c>
      <c r="N52" s="121">
        <v>2917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19304</v>
      </c>
      <c r="X52" s="121">
        <v>18161</v>
      </c>
      <c r="Y52" s="121">
        <v>0</v>
      </c>
      <c r="Z52" s="121">
        <v>0</v>
      </c>
      <c r="AA52" s="121">
        <v>1143</v>
      </c>
      <c r="AB52" s="121">
        <v>9825</v>
      </c>
      <c r="AC52" s="121">
        <v>0</v>
      </c>
      <c r="AD52" s="121">
        <v>0</v>
      </c>
      <c r="AE52" s="121">
        <f>+SUM(D52,L52,AD52)</f>
        <v>22221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41580</v>
      </c>
      <c r="AO52" s="121">
        <f>+SUM(AP52:AS52)</f>
        <v>2917</v>
      </c>
      <c r="AP52" s="121">
        <v>2917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38663</v>
      </c>
      <c r="AZ52" s="121">
        <v>5333</v>
      </c>
      <c r="BA52" s="121">
        <v>0</v>
      </c>
      <c r="BB52" s="121">
        <v>0</v>
      </c>
      <c r="BC52" s="121">
        <v>33330</v>
      </c>
      <c r="BD52" s="121">
        <v>0</v>
      </c>
      <c r="BE52" s="121">
        <v>0</v>
      </c>
      <c r="BF52" s="121">
        <v>0</v>
      </c>
      <c r="BG52" s="121">
        <f>+SUM(BF52,AN52,AF52)</f>
        <v>41580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8703</v>
      </c>
      <c r="BP52" s="121">
        <f>SUM(L52,AN52)</f>
        <v>63801</v>
      </c>
      <c r="BQ52" s="121">
        <f>SUM(M52,AO52)</f>
        <v>5834</v>
      </c>
      <c r="BR52" s="121">
        <f>SUM(N52,AP52)</f>
        <v>5834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57967</v>
      </c>
      <c r="CB52" s="121">
        <f>SUM(X52,AZ52)</f>
        <v>23494</v>
      </c>
      <c r="CC52" s="121">
        <f>SUM(Y52,BA52)</f>
        <v>0</v>
      </c>
      <c r="CD52" s="121">
        <f>SUM(Z52,BB52)</f>
        <v>0</v>
      </c>
      <c r="CE52" s="121">
        <f>SUM(AA52,BC52)</f>
        <v>34473</v>
      </c>
      <c r="CF52" s="121">
        <f>SUM(AB52,BD52)</f>
        <v>9825</v>
      </c>
      <c r="CG52" s="121">
        <f>SUM(AC52,BE52)</f>
        <v>0</v>
      </c>
      <c r="CH52" s="121">
        <f>SUM(AD52,BF52)</f>
        <v>0</v>
      </c>
      <c r="CI52" s="121">
        <f>SUM(AE52,BG52)</f>
        <v>63801</v>
      </c>
    </row>
    <row r="53" spans="1:87" s="136" customFormat="1" ht="13.5" customHeight="1" x14ac:dyDescent="0.15">
      <c r="A53" s="119" t="s">
        <v>45</v>
      </c>
      <c r="B53" s="120" t="s">
        <v>468</v>
      </c>
      <c r="C53" s="119" t="s">
        <v>469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66603</v>
      </c>
      <c r="L53" s="121">
        <f>+SUM(M53,R53,V53,W53,AC53)</f>
        <v>115311</v>
      </c>
      <c r="M53" s="121">
        <f>+SUM(N53:Q53)</f>
        <v>6962</v>
      </c>
      <c r="N53" s="121">
        <v>6962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108349</v>
      </c>
      <c r="X53" s="121">
        <v>103805</v>
      </c>
      <c r="Y53" s="121">
        <v>0</v>
      </c>
      <c r="Z53" s="121">
        <v>0</v>
      </c>
      <c r="AA53" s="121">
        <v>4544</v>
      </c>
      <c r="AB53" s="121">
        <v>75194</v>
      </c>
      <c r="AC53" s="121">
        <v>0</v>
      </c>
      <c r="AD53" s="121">
        <v>45507</v>
      </c>
      <c r="AE53" s="121">
        <f>+SUM(D53,L53,AD53)</f>
        <v>160818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1392</v>
      </c>
      <c r="AO53" s="121">
        <f>+SUM(AP53:AS53)</f>
        <v>1392</v>
      </c>
      <c r="AP53" s="121">
        <v>1392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6673</v>
      </c>
      <c r="BE53" s="121">
        <v>0</v>
      </c>
      <c r="BF53" s="121">
        <v>250</v>
      </c>
      <c r="BG53" s="121">
        <f>+SUM(BF53,AN53,AF53)</f>
        <v>1642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66603</v>
      </c>
      <c r="BP53" s="121">
        <f>SUM(L53,AN53)</f>
        <v>116703</v>
      </c>
      <c r="BQ53" s="121">
        <f>SUM(M53,AO53)</f>
        <v>8354</v>
      </c>
      <c r="BR53" s="121">
        <f>SUM(N53,AP53)</f>
        <v>8354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108349</v>
      </c>
      <c r="CB53" s="121">
        <f>SUM(X53,AZ53)</f>
        <v>103805</v>
      </c>
      <c r="CC53" s="121">
        <f>SUM(Y53,BA53)</f>
        <v>0</v>
      </c>
      <c r="CD53" s="121">
        <f>SUM(Z53,BB53)</f>
        <v>0</v>
      </c>
      <c r="CE53" s="121">
        <f>SUM(AA53,BC53)</f>
        <v>4544</v>
      </c>
      <c r="CF53" s="121">
        <f>SUM(AB53,BD53)</f>
        <v>81867</v>
      </c>
      <c r="CG53" s="121">
        <f>SUM(AC53,BE53)</f>
        <v>0</v>
      </c>
      <c r="CH53" s="121">
        <f>SUM(AD53,BF53)</f>
        <v>45757</v>
      </c>
      <c r="CI53" s="121">
        <f>SUM(AE53,BG53)</f>
        <v>162460</v>
      </c>
    </row>
    <row r="54" spans="1:87" s="136" customFormat="1" ht="13.5" customHeight="1" x14ac:dyDescent="0.15">
      <c r="A54" s="119" t="s">
        <v>45</v>
      </c>
      <c r="B54" s="120" t="s">
        <v>470</v>
      </c>
      <c r="C54" s="119" t="s">
        <v>471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165049</v>
      </c>
      <c r="M54" s="121">
        <f>+SUM(N54:Q54)</f>
        <v>19825</v>
      </c>
      <c r="N54" s="121">
        <v>19825</v>
      </c>
      <c r="O54" s="121">
        <v>0</v>
      </c>
      <c r="P54" s="121">
        <v>0</v>
      </c>
      <c r="Q54" s="121">
        <v>0</v>
      </c>
      <c r="R54" s="121">
        <f>+SUM(S54:U54)</f>
        <v>32814</v>
      </c>
      <c r="S54" s="121">
        <v>17402</v>
      </c>
      <c r="T54" s="121">
        <v>15412</v>
      </c>
      <c r="U54" s="121">
        <v>0</v>
      </c>
      <c r="V54" s="121">
        <v>0</v>
      </c>
      <c r="W54" s="121">
        <f>+SUM(X54:AA54)</f>
        <v>112410</v>
      </c>
      <c r="X54" s="121">
        <v>35406</v>
      </c>
      <c r="Y54" s="121">
        <v>62929</v>
      </c>
      <c r="Z54" s="121">
        <v>0</v>
      </c>
      <c r="AA54" s="121">
        <v>14075</v>
      </c>
      <c r="AB54" s="121">
        <v>22599</v>
      </c>
      <c r="AC54" s="121">
        <v>0</v>
      </c>
      <c r="AD54" s="121">
        <v>5908</v>
      </c>
      <c r="AE54" s="121">
        <f>+SUM(D54,L54,AD54)</f>
        <v>170957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58974</v>
      </c>
      <c r="AO54" s="121">
        <f>+SUM(AP54:AS54)</f>
        <v>16953</v>
      </c>
      <c r="AP54" s="121">
        <v>16953</v>
      </c>
      <c r="AQ54" s="121">
        <v>0</v>
      </c>
      <c r="AR54" s="121">
        <v>0</v>
      </c>
      <c r="AS54" s="121">
        <v>0</v>
      </c>
      <c r="AT54" s="121">
        <f>+SUM(AU54:AW54)</f>
        <v>41743</v>
      </c>
      <c r="AU54" s="121">
        <v>0</v>
      </c>
      <c r="AV54" s="121">
        <v>41743</v>
      </c>
      <c r="AW54" s="121">
        <v>0</v>
      </c>
      <c r="AX54" s="121">
        <v>0</v>
      </c>
      <c r="AY54" s="121">
        <f>+SUM(AZ54:BC54)</f>
        <v>278</v>
      </c>
      <c r="AZ54" s="121">
        <v>189</v>
      </c>
      <c r="BA54" s="121">
        <v>69</v>
      </c>
      <c r="BB54" s="121">
        <v>0</v>
      </c>
      <c r="BC54" s="121">
        <v>20</v>
      </c>
      <c r="BD54" s="121">
        <v>0</v>
      </c>
      <c r="BE54" s="121">
        <v>0</v>
      </c>
      <c r="BF54" s="121">
        <v>0</v>
      </c>
      <c r="BG54" s="121">
        <f>+SUM(BF54,AN54,AF54)</f>
        <v>58974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224023</v>
      </c>
      <c r="BQ54" s="121">
        <f>SUM(M54,AO54)</f>
        <v>36778</v>
      </c>
      <c r="BR54" s="121">
        <f>SUM(N54,AP54)</f>
        <v>36778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74557</v>
      </c>
      <c r="BW54" s="121">
        <f>SUM(S54,AU54)</f>
        <v>17402</v>
      </c>
      <c r="BX54" s="121">
        <f>SUM(T54,AV54)</f>
        <v>57155</v>
      </c>
      <c r="BY54" s="121">
        <f>SUM(U54,AW54)</f>
        <v>0</v>
      </c>
      <c r="BZ54" s="121">
        <f>SUM(V54,AX54)</f>
        <v>0</v>
      </c>
      <c r="CA54" s="121">
        <f>SUM(W54,AY54)</f>
        <v>112688</v>
      </c>
      <c r="CB54" s="121">
        <f>SUM(X54,AZ54)</f>
        <v>35595</v>
      </c>
      <c r="CC54" s="121">
        <f>SUM(Y54,BA54)</f>
        <v>62998</v>
      </c>
      <c r="CD54" s="121">
        <f>SUM(Z54,BB54)</f>
        <v>0</v>
      </c>
      <c r="CE54" s="121">
        <f>SUM(AA54,BC54)</f>
        <v>14095</v>
      </c>
      <c r="CF54" s="121">
        <f>SUM(AB54,BD54)</f>
        <v>22599</v>
      </c>
      <c r="CG54" s="121">
        <f>SUM(AC54,BE54)</f>
        <v>0</v>
      </c>
      <c r="CH54" s="121">
        <f>SUM(AD54,BF54)</f>
        <v>5908</v>
      </c>
      <c r="CI54" s="121">
        <f>SUM(AE54,BG54)</f>
        <v>229931</v>
      </c>
    </row>
    <row r="55" spans="1:87" s="136" customFormat="1" ht="13.5" customHeight="1" x14ac:dyDescent="0.15">
      <c r="A55" s="119" t="s">
        <v>45</v>
      </c>
      <c r="B55" s="120" t="s">
        <v>472</v>
      </c>
      <c r="C55" s="119" t="s">
        <v>473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23837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23837</v>
      </c>
      <c r="S55" s="121">
        <v>23837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142892</v>
      </c>
      <c r="AC55" s="121">
        <v>0</v>
      </c>
      <c r="AD55" s="121">
        <v>0</v>
      </c>
      <c r="AE55" s="121">
        <f>+SUM(D55,L55,AD55)</f>
        <v>23837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53341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23837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23837</v>
      </c>
      <c r="BW55" s="121">
        <f>SUM(S55,AU55)</f>
        <v>23837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196233</v>
      </c>
      <c r="CG55" s="121">
        <f>SUM(AC55,BE55)</f>
        <v>0</v>
      </c>
      <c r="CH55" s="121">
        <f>SUM(AD55,BF55)</f>
        <v>0</v>
      </c>
      <c r="CI55" s="121">
        <f>SUM(AE55,BG55)</f>
        <v>23837</v>
      </c>
    </row>
    <row r="56" spans="1:87" s="136" customFormat="1" ht="13.5" customHeight="1" x14ac:dyDescent="0.15">
      <c r="A56" s="119" t="s">
        <v>45</v>
      </c>
      <c r="B56" s="120" t="s">
        <v>474</v>
      </c>
      <c r="C56" s="119" t="s">
        <v>475</v>
      </c>
      <c r="D56" s="121">
        <f>+SUM(E56,J56)</f>
        <v>7645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7645</v>
      </c>
      <c r="K56" s="121">
        <v>0</v>
      </c>
      <c r="L56" s="121">
        <f>+SUM(M56,R56,V56,W56,AC56)</f>
        <v>75984</v>
      </c>
      <c r="M56" s="121">
        <f>+SUM(N56:Q56)</f>
        <v>5379</v>
      </c>
      <c r="N56" s="121">
        <v>5379</v>
      </c>
      <c r="O56" s="121">
        <v>0</v>
      </c>
      <c r="P56" s="121">
        <v>0</v>
      </c>
      <c r="Q56" s="121">
        <v>0</v>
      </c>
      <c r="R56" s="121">
        <f>+SUM(S56:U56)</f>
        <v>1242</v>
      </c>
      <c r="S56" s="121">
        <v>0</v>
      </c>
      <c r="T56" s="121">
        <v>0</v>
      </c>
      <c r="U56" s="121">
        <v>1242</v>
      </c>
      <c r="V56" s="121">
        <v>0</v>
      </c>
      <c r="W56" s="121">
        <f>+SUM(X56:AA56)</f>
        <v>69363</v>
      </c>
      <c r="X56" s="121">
        <v>69363</v>
      </c>
      <c r="Y56" s="121">
        <v>0</v>
      </c>
      <c r="Z56" s="121">
        <v>0</v>
      </c>
      <c r="AA56" s="121">
        <v>0</v>
      </c>
      <c r="AB56" s="121">
        <v>76436</v>
      </c>
      <c r="AC56" s="121">
        <v>0</v>
      </c>
      <c r="AD56" s="121">
        <v>40656</v>
      </c>
      <c r="AE56" s="121">
        <f>+SUM(D56,L56,AD56)</f>
        <v>124285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6385</v>
      </c>
      <c r="AO56" s="121">
        <f>+SUM(AP56:AS56)</f>
        <v>6385</v>
      </c>
      <c r="AP56" s="121">
        <v>6385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33061</v>
      </c>
      <c r="BE56" s="121">
        <v>0</v>
      </c>
      <c r="BF56" s="121">
        <v>31</v>
      </c>
      <c r="BG56" s="121">
        <f>+SUM(BF56,AN56,AF56)</f>
        <v>6416</v>
      </c>
      <c r="BH56" s="121">
        <f>SUM(D56,AF56)</f>
        <v>7645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7645</v>
      </c>
      <c r="BO56" s="121">
        <f>SUM(K56,AM56)</f>
        <v>0</v>
      </c>
      <c r="BP56" s="121">
        <f>SUM(L56,AN56)</f>
        <v>82369</v>
      </c>
      <c r="BQ56" s="121">
        <f>SUM(M56,AO56)</f>
        <v>11764</v>
      </c>
      <c r="BR56" s="121">
        <f>SUM(N56,AP56)</f>
        <v>11764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1242</v>
      </c>
      <c r="BW56" s="121">
        <f>SUM(S56,AU56)</f>
        <v>0</v>
      </c>
      <c r="BX56" s="121">
        <f>SUM(T56,AV56)</f>
        <v>0</v>
      </c>
      <c r="BY56" s="121">
        <f>SUM(U56,AW56)</f>
        <v>1242</v>
      </c>
      <c r="BZ56" s="121">
        <f>SUM(V56,AX56)</f>
        <v>0</v>
      </c>
      <c r="CA56" s="121">
        <f>SUM(W56,AY56)</f>
        <v>69363</v>
      </c>
      <c r="CB56" s="121">
        <f>SUM(X56,AZ56)</f>
        <v>69363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109497</v>
      </c>
      <c r="CG56" s="121">
        <f>SUM(AC56,BE56)</f>
        <v>0</v>
      </c>
      <c r="CH56" s="121">
        <f>SUM(AD56,BF56)</f>
        <v>40687</v>
      </c>
      <c r="CI56" s="121">
        <f>SUM(AE56,BG56)</f>
        <v>130701</v>
      </c>
    </row>
    <row r="57" spans="1:87" s="136" customFormat="1" ht="13.5" customHeight="1" x14ac:dyDescent="0.15">
      <c r="A57" s="119" t="s">
        <v>45</v>
      </c>
      <c r="B57" s="120" t="s">
        <v>477</v>
      </c>
      <c r="C57" s="119" t="s">
        <v>478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61807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61807</v>
      </c>
      <c r="X57" s="121">
        <v>61807</v>
      </c>
      <c r="Y57" s="121">
        <v>0</v>
      </c>
      <c r="Z57" s="121">
        <v>0</v>
      </c>
      <c r="AA57" s="121">
        <v>0</v>
      </c>
      <c r="AB57" s="121">
        <v>68193</v>
      </c>
      <c r="AC57" s="121">
        <v>0</v>
      </c>
      <c r="AD57" s="121">
        <v>27406</v>
      </c>
      <c r="AE57" s="121">
        <f>+SUM(D57,L57,AD57)</f>
        <v>89213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30504</v>
      </c>
      <c r="BE57" s="121">
        <v>0</v>
      </c>
      <c r="BF57" s="121">
        <v>9586</v>
      </c>
      <c r="BG57" s="121">
        <f>+SUM(BF57,AN57,AF57)</f>
        <v>9586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61807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61807</v>
      </c>
      <c r="CB57" s="121">
        <f>SUM(X57,AZ57)</f>
        <v>61807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98697</v>
      </c>
      <c r="CG57" s="121">
        <f>SUM(AC57,BE57)</f>
        <v>0</v>
      </c>
      <c r="CH57" s="121">
        <f>SUM(AD57,BF57)</f>
        <v>36992</v>
      </c>
      <c r="CI57" s="121">
        <f>SUM(AE57,BG57)</f>
        <v>98799</v>
      </c>
    </row>
    <row r="58" spans="1:87" s="136" customFormat="1" ht="13.5" customHeight="1" x14ac:dyDescent="0.15">
      <c r="A58" s="119" t="s">
        <v>45</v>
      </c>
      <c r="B58" s="120" t="s">
        <v>480</v>
      </c>
      <c r="C58" s="119" t="s">
        <v>481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71236</v>
      </c>
      <c r="M58" s="121">
        <f>+SUM(N58:Q58)</f>
        <v>13131</v>
      </c>
      <c r="N58" s="121">
        <v>13131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58105</v>
      </c>
      <c r="X58" s="121">
        <v>58105</v>
      </c>
      <c r="Y58" s="121">
        <v>0</v>
      </c>
      <c r="Z58" s="121">
        <v>0</v>
      </c>
      <c r="AA58" s="121">
        <v>0</v>
      </c>
      <c r="AB58" s="121">
        <v>149803</v>
      </c>
      <c r="AC58" s="121">
        <v>0</v>
      </c>
      <c r="AD58" s="121">
        <v>21231</v>
      </c>
      <c r="AE58" s="121">
        <f>+SUM(D58,L58,AD58)</f>
        <v>92467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26169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71236</v>
      </c>
      <c r="BQ58" s="121">
        <f>SUM(M58,AO58)</f>
        <v>13131</v>
      </c>
      <c r="BR58" s="121">
        <f>SUM(N58,AP58)</f>
        <v>13131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58105</v>
      </c>
      <c r="CB58" s="121">
        <f>SUM(X58,AZ58)</f>
        <v>58105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175972</v>
      </c>
      <c r="CG58" s="121">
        <f>SUM(AC58,BE58)</f>
        <v>0</v>
      </c>
      <c r="CH58" s="121">
        <f>SUM(AD58,BF58)</f>
        <v>21231</v>
      </c>
      <c r="CI58" s="121">
        <f>SUM(AE58,BG58)</f>
        <v>92467</v>
      </c>
    </row>
    <row r="59" spans="1:87" s="136" customFormat="1" ht="13.5" customHeight="1" x14ac:dyDescent="0.15">
      <c r="A59" s="119" t="s">
        <v>45</v>
      </c>
      <c r="B59" s="120" t="s">
        <v>484</v>
      </c>
      <c r="C59" s="119" t="s">
        <v>485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89979</v>
      </c>
      <c r="M59" s="121">
        <f>+SUM(N59:Q59)</f>
        <v>27175</v>
      </c>
      <c r="N59" s="121">
        <v>27175</v>
      </c>
      <c r="O59" s="121">
        <v>0</v>
      </c>
      <c r="P59" s="121">
        <v>0</v>
      </c>
      <c r="Q59" s="121">
        <v>0</v>
      </c>
      <c r="R59" s="121">
        <f>+SUM(S59:U59)</f>
        <v>1223</v>
      </c>
      <c r="S59" s="121">
        <v>1223</v>
      </c>
      <c r="T59" s="121">
        <v>0</v>
      </c>
      <c r="U59" s="121">
        <v>0</v>
      </c>
      <c r="V59" s="121">
        <v>0</v>
      </c>
      <c r="W59" s="121">
        <f>+SUM(X59:AA59)</f>
        <v>61581</v>
      </c>
      <c r="X59" s="121">
        <v>59348</v>
      </c>
      <c r="Y59" s="121">
        <v>2233</v>
      </c>
      <c r="Z59" s="121">
        <v>0</v>
      </c>
      <c r="AA59" s="121">
        <v>0</v>
      </c>
      <c r="AB59" s="121">
        <v>149128</v>
      </c>
      <c r="AC59" s="121">
        <v>0</v>
      </c>
      <c r="AD59" s="121">
        <v>16</v>
      </c>
      <c r="AE59" s="121">
        <f>+SUM(D59,L59,AD59)</f>
        <v>89995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54359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89979</v>
      </c>
      <c r="BQ59" s="121">
        <f>SUM(M59,AO59)</f>
        <v>27175</v>
      </c>
      <c r="BR59" s="121">
        <f>SUM(N59,AP59)</f>
        <v>27175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1223</v>
      </c>
      <c r="BW59" s="121">
        <f>SUM(S59,AU59)</f>
        <v>1223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61581</v>
      </c>
      <c r="CB59" s="121">
        <f>SUM(X59,AZ59)</f>
        <v>59348</v>
      </c>
      <c r="CC59" s="121">
        <f>SUM(Y59,BA59)</f>
        <v>2233</v>
      </c>
      <c r="CD59" s="121">
        <f>SUM(Z59,BB59)</f>
        <v>0</v>
      </c>
      <c r="CE59" s="121">
        <f>SUM(AA59,BC59)</f>
        <v>0</v>
      </c>
      <c r="CF59" s="121">
        <f>SUM(AB59,BD59)</f>
        <v>203487</v>
      </c>
      <c r="CG59" s="121">
        <f>SUM(AC59,BE59)</f>
        <v>0</v>
      </c>
      <c r="CH59" s="121">
        <f>SUM(AD59,BF59)</f>
        <v>16</v>
      </c>
      <c r="CI59" s="121">
        <f>SUM(AE59,BG59)</f>
        <v>89995</v>
      </c>
    </row>
    <row r="60" spans="1:87" s="136" customFormat="1" ht="13.5" customHeight="1" x14ac:dyDescent="0.15">
      <c r="A60" s="119" t="s">
        <v>45</v>
      </c>
      <c r="B60" s="120" t="s">
        <v>486</v>
      </c>
      <c r="C60" s="119" t="s">
        <v>487</v>
      </c>
      <c r="D60" s="121">
        <f>+SUM(E60,J60)</f>
        <v>1154899</v>
      </c>
      <c r="E60" s="121">
        <f>+SUM(F60:I60)</f>
        <v>1084613</v>
      </c>
      <c r="F60" s="121">
        <v>556053</v>
      </c>
      <c r="G60" s="121">
        <v>0</v>
      </c>
      <c r="H60" s="121">
        <v>528560</v>
      </c>
      <c r="I60" s="121">
        <v>0</v>
      </c>
      <c r="J60" s="121">
        <v>70286</v>
      </c>
      <c r="K60" s="121">
        <v>0</v>
      </c>
      <c r="L60" s="121">
        <f>+SUM(M60,R60,V60,W60,AC60)</f>
        <v>21027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21027</v>
      </c>
      <c r="X60" s="121">
        <v>21027</v>
      </c>
      <c r="Y60" s="121">
        <v>0</v>
      </c>
      <c r="Z60" s="121">
        <v>0</v>
      </c>
      <c r="AA60" s="121">
        <v>0</v>
      </c>
      <c r="AB60" s="121">
        <v>42966</v>
      </c>
      <c r="AC60" s="121">
        <v>0</v>
      </c>
      <c r="AD60" s="121">
        <v>0</v>
      </c>
      <c r="AE60" s="121">
        <f>+SUM(D60,L60,AD60)</f>
        <v>1175926</v>
      </c>
      <c r="AF60" s="121">
        <f>+SUM(AG60,AL60)</f>
        <v>4519</v>
      </c>
      <c r="AG60" s="121">
        <f>+SUM(AH60:AK60)</f>
        <v>2678</v>
      </c>
      <c r="AH60" s="121">
        <v>0</v>
      </c>
      <c r="AI60" s="121">
        <v>0</v>
      </c>
      <c r="AJ60" s="121">
        <v>0</v>
      </c>
      <c r="AK60" s="121">
        <v>2678</v>
      </c>
      <c r="AL60" s="121">
        <v>1841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16698</v>
      </c>
      <c r="BE60" s="121">
        <v>0</v>
      </c>
      <c r="BF60" s="121">
        <v>0</v>
      </c>
      <c r="BG60" s="121">
        <f>+SUM(BF60,AN60,AF60)</f>
        <v>4519</v>
      </c>
      <c r="BH60" s="121">
        <f>SUM(D60,AF60)</f>
        <v>1159418</v>
      </c>
      <c r="BI60" s="121">
        <f>SUM(E60,AG60)</f>
        <v>1087291</v>
      </c>
      <c r="BJ60" s="121">
        <f>SUM(F60,AH60)</f>
        <v>556053</v>
      </c>
      <c r="BK60" s="121">
        <f>SUM(G60,AI60)</f>
        <v>0</v>
      </c>
      <c r="BL60" s="121">
        <f>SUM(H60,AJ60)</f>
        <v>528560</v>
      </c>
      <c r="BM60" s="121">
        <f>SUM(I60,AK60)</f>
        <v>2678</v>
      </c>
      <c r="BN60" s="121">
        <f>SUM(J60,AL60)</f>
        <v>72127</v>
      </c>
      <c r="BO60" s="121">
        <f>SUM(K60,AM60)</f>
        <v>0</v>
      </c>
      <c r="BP60" s="121">
        <f>SUM(L60,AN60)</f>
        <v>21027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21027</v>
      </c>
      <c r="CB60" s="121">
        <f>SUM(X60,AZ60)</f>
        <v>21027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59664</v>
      </c>
      <c r="CG60" s="121">
        <f>SUM(AC60,BE60)</f>
        <v>0</v>
      </c>
      <c r="CH60" s="121">
        <f>SUM(AD60,BF60)</f>
        <v>0</v>
      </c>
      <c r="CI60" s="121">
        <f>SUM(AE60,BG60)</f>
        <v>1180445</v>
      </c>
    </row>
    <row r="61" spans="1:87" s="136" customFormat="1" ht="13.5" customHeight="1" x14ac:dyDescent="0.15">
      <c r="A61" s="119" t="s">
        <v>45</v>
      </c>
      <c r="B61" s="120" t="s">
        <v>488</v>
      </c>
      <c r="C61" s="119" t="s">
        <v>489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14729</v>
      </c>
      <c r="M61" s="121">
        <f>+SUM(N61:Q61)</f>
        <v>3424</v>
      </c>
      <c r="N61" s="121">
        <v>3424</v>
      </c>
      <c r="O61" s="121">
        <v>0</v>
      </c>
      <c r="P61" s="121">
        <v>0</v>
      </c>
      <c r="Q61" s="121">
        <v>0</v>
      </c>
      <c r="R61" s="121">
        <f>+SUM(S61:U61)</f>
        <v>10608</v>
      </c>
      <c r="S61" s="121">
        <v>10608</v>
      </c>
      <c r="T61" s="121">
        <v>0</v>
      </c>
      <c r="U61" s="121">
        <v>0</v>
      </c>
      <c r="V61" s="121">
        <v>0</v>
      </c>
      <c r="W61" s="121">
        <f>+SUM(X61:AA61)</f>
        <v>697</v>
      </c>
      <c r="X61" s="121">
        <v>0</v>
      </c>
      <c r="Y61" s="121">
        <v>0</v>
      </c>
      <c r="Z61" s="121">
        <v>0</v>
      </c>
      <c r="AA61" s="121">
        <v>697</v>
      </c>
      <c r="AB61" s="121">
        <v>29864</v>
      </c>
      <c r="AC61" s="121">
        <v>0</v>
      </c>
      <c r="AD61" s="121">
        <v>9600</v>
      </c>
      <c r="AE61" s="121">
        <f>+SUM(D61,L61,AD61)</f>
        <v>24329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1467</v>
      </c>
      <c r="AO61" s="121">
        <f>+SUM(AP61:AS61)</f>
        <v>1467</v>
      </c>
      <c r="AP61" s="121">
        <v>1467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9231</v>
      </c>
      <c r="BE61" s="121">
        <v>0</v>
      </c>
      <c r="BF61" s="121">
        <v>0</v>
      </c>
      <c r="BG61" s="121">
        <f>+SUM(BF61,AN61,AF61)</f>
        <v>1467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16196</v>
      </c>
      <c r="BQ61" s="121">
        <f>SUM(M61,AO61)</f>
        <v>4891</v>
      </c>
      <c r="BR61" s="121">
        <f>SUM(N61,AP61)</f>
        <v>4891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10608</v>
      </c>
      <c r="BW61" s="121">
        <f>SUM(S61,AU61)</f>
        <v>10608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697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697</v>
      </c>
      <c r="CF61" s="121">
        <f>SUM(AB61,BD61)</f>
        <v>39095</v>
      </c>
      <c r="CG61" s="121">
        <f>SUM(AC61,BE61)</f>
        <v>0</v>
      </c>
      <c r="CH61" s="121">
        <f>SUM(AD61,BF61)</f>
        <v>9600</v>
      </c>
      <c r="CI61" s="121">
        <f>SUM(AE61,BG61)</f>
        <v>25796</v>
      </c>
    </row>
    <row r="62" spans="1:87" s="136" customFormat="1" ht="13.5" customHeight="1" x14ac:dyDescent="0.15">
      <c r="A62" s="119" t="s">
        <v>45</v>
      </c>
      <c r="B62" s="120" t="s">
        <v>490</v>
      </c>
      <c r="C62" s="119" t="s">
        <v>491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163135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163135</v>
      </c>
      <c r="X62" s="121">
        <v>163069</v>
      </c>
      <c r="Y62" s="121">
        <v>0</v>
      </c>
      <c r="Z62" s="121">
        <v>0</v>
      </c>
      <c r="AA62" s="121">
        <v>66</v>
      </c>
      <c r="AB62" s="121">
        <v>400958</v>
      </c>
      <c r="AC62" s="121">
        <v>0</v>
      </c>
      <c r="AD62" s="121">
        <v>0</v>
      </c>
      <c r="AE62" s="121">
        <f>+SUM(D62,L62,AD62)</f>
        <v>163135</v>
      </c>
      <c r="AF62" s="121">
        <f>+SUM(AG62,AL62)</f>
        <v>63530</v>
      </c>
      <c r="AG62" s="121">
        <f>+SUM(AH62:AK62)</f>
        <v>63530</v>
      </c>
      <c r="AH62" s="121">
        <v>0</v>
      </c>
      <c r="AI62" s="121">
        <v>0</v>
      </c>
      <c r="AJ62" s="121">
        <v>0</v>
      </c>
      <c r="AK62" s="121">
        <v>63530</v>
      </c>
      <c r="AL62" s="121">
        <v>0</v>
      </c>
      <c r="AM62" s="121">
        <v>0</v>
      </c>
      <c r="AN62" s="121">
        <f>+SUM(AO62,AT62,AX62,AY62,BE62)</f>
        <v>13940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13940</v>
      </c>
      <c r="AZ62" s="121">
        <v>0</v>
      </c>
      <c r="BA62" s="121">
        <v>0</v>
      </c>
      <c r="BB62" s="121">
        <v>0</v>
      </c>
      <c r="BC62" s="121">
        <v>13940</v>
      </c>
      <c r="BD62" s="121">
        <v>68998</v>
      </c>
      <c r="BE62" s="121">
        <v>0</v>
      </c>
      <c r="BF62" s="121">
        <v>0</v>
      </c>
      <c r="BG62" s="121">
        <f>+SUM(BF62,AN62,AF62)</f>
        <v>77470</v>
      </c>
      <c r="BH62" s="121">
        <f>SUM(D62,AF62)</f>
        <v>63530</v>
      </c>
      <c r="BI62" s="121">
        <f>SUM(E62,AG62)</f>
        <v>63530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63530</v>
      </c>
      <c r="BN62" s="121">
        <f>SUM(J62,AL62)</f>
        <v>0</v>
      </c>
      <c r="BO62" s="121">
        <f>SUM(K62,AM62)</f>
        <v>0</v>
      </c>
      <c r="BP62" s="121">
        <f>SUM(L62,AN62)</f>
        <v>177075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177075</v>
      </c>
      <c r="CB62" s="121">
        <f>SUM(X62,AZ62)</f>
        <v>163069</v>
      </c>
      <c r="CC62" s="121">
        <f>SUM(Y62,BA62)</f>
        <v>0</v>
      </c>
      <c r="CD62" s="121">
        <f>SUM(Z62,BB62)</f>
        <v>0</v>
      </c>
      <c r="CE62" s="121">
        <f>SUM(AA62,BC62)</f>
        <v>14006</v>
      </c>
      <c r="CF62" s="121">
        <f>SUM(AB62,BD62)</f>
        <v>469956</v>
      </c>
      <c r="CG62" s="121">
        <f>SUM(AC62,BE62)</f>
        <v>0</v>
      </c>
      <c r="CH62" s="121">
        <f>SUM(AD62,BF62)</f>
        <v>0</v>
      </c>
      <c r="CI62" s="121">
        <f>SUM(AE62,BG62)</f>
        <v>240605</v>
      </c>
    </row>
    <row r="63" spans="1:87" s="136" customFormat="1" ht="13.5" customHeight="1" x14ac:dyDescent="0.15">
      <c r="A63" s="119" t="s">
        <v>45</v>
      </c>
      <c r="B63" s="120" t="s">
        <v>492</v>
      </c>
      <c r="C63" s="119" t="s">
        <v>493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773581</v>
      </c>
      <c r="M63" s="121">
        <f>+SUM(N63:Q63)</f>
        <v>37776</v>
      </c>
      <c r="N63" s="121">
        <v>37776</v>
      </c>
      <c r="O63" s="121">
        <v>0</v>
      </c>
      <c r="P63" s="121">
        <v>0</v>
      </c>
      <c r="Q63" s="121">
        <v>0</v>
      </c>
      <c r="R63" s="121">
        <f>+SUM(S63:U63)</f>
        <v>28967</v>
      </c>
      <c r="S63" s="121">
        <v>0</v>
      </c>
      <c r="T63" s="121">
        <v>28967</v>
      </c>
      <c r="U63" s="121">
        <v>0</v>
      </c>
      <c r="V63" s="121">
        <v>0</v>
      </c>
      <c r="W63" s="121">
        <f>+SUM(X63:AA63)</f>
        <v>706838</v>
      </c>
      <c r="X63" s="121">
        <v>188640</v>
      </c>
      <c r="Y63" s="121">
        <v>518198</v>
      </c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f>+SUM(D63,L63,AD63)</f>
        <v>773581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192859</v>
      </c>
      <c r="AO63" s="121">
        <f>+SUM(AP63:AS63)</f>
        <v>8426</v>
      </c>
      <c r="AP63" s="121">
        <v>8426</v>
      </c>
      <c r="AQ63" s="121">
        <v>0</v>
      </c>
      <c r="AR63" s="121">
        <v>0</v>
      </c>
      <c r="AS63" s="121">
        <v>0</v>
      </c>
      <c r="AT63" s="121">
        <f>+SUM(AU63:AW63)</f>
        <v>12173</v>
      </c>
      <c r="AU63" s="121">
        <v>0</v>
      </c>
      <c r="AV63" s="121">
        <v>12173</v>
      </c>
      <c r="AW63" s="121">
        <v>0</v>
      </c>
      <c r="AX63" s="121">
        <v>0</v>
      </c>
      <c r="AY63" s="121">
        <f>+SUM(AZ63:BC63)</f>
        <v>172260</v>
      </c>
      <c r="AZ63" s="121">
        <v>0</v>
      </c>
      <c r="BA63" s="121">
        <v>172260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f>+SUM(BF63,AN63,AF63)</f>
        <v>192859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966440</v>
      </c>
      <c r="BQ63" s="121">
        <f>SUM(M63,AO63)</f>
        <v>46202</v>
      </c>
      <c r="BR63" s="121">
        <f>SUM(N63,AP63)</f>
        <v>46202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41140</v>
      </c>
      <c r="BW63" s="121">
        <f>SUM(S63,AU63)</f>
        <v>0</v>
      </c>
      <c r="BX63" s="121">
        <f>SUM(T63,AV63)</f>
        <v>41140</v>
      </c>
      <c r="BY63" s="121">
        <f>SUM(U63,AW63)</f>
        <v>0</v>
      </c>
      <c r="BZ63" s="121">
        <f>SUM(V63,AX63)</f>
        <v>0</v>
      </c>
      <c r="CA63" s="121">
        <f>SUM(W63,AY63)</f>
        <v>879098</v>
      </c>
      <c r="CB63" s="121">
        <f>SUM(X63,AZ63)</f>
        <v>188640</v>
      </c>
      <c r="CC63" s="121">
        <f>SUM(Y63,BA63)</f>
        <v>690458</v>
      </c>
      <c r="CD63" s="121">
        <f>SUM(Z63,BB63)</f>
        <v>0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0</v>
      </c>
      <c r="CI63" s="121">
        <f>SUM(AE63,BG63)</f>
        <v>966440</v>
      </c>
    </row>
    <row r="64" spans="1:87" s="136" customFormat="1" ht="13.5" customHeight="1" x14ac:dyDescent="0.15">
      <c r="A64" s="119" t="s">
        <v>45</v>
      </c>
      <c r="B64" s="120" t="s">
        <v>494</v>
      </c>
      <c r="C64" s="119" t="s">
        <v>495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197671</v>
      </c>
      <c r="M64" s="121">
        <f>+SUM(N64:Q64)</f>
        <v>11970</v>
      </c>
      <c r="N64" s="121">
        <v>11970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185701</v>
      </c>
      <c r="X64" s="121">
        <v>174536</v>
      </c>
      <c r="Y64" s="121">
        <v>10967</v>
      </c>
      <c r="Z64" s="121">
        <v>0</v>
      </c>
      <c r="AA64" s="121">
        <v>198</v>
      </c>
      <c r="AB64" s="121">
        <v>167557</v>
      </c>
      <c r="AC64" s="121">
        <v>0</v>
      </c>
      <c r="AD64" s="121">
        <v>0</v>
      </c>
      <c r="AE64" s="121">
        <f>+SUM(D64,L64,AD64)</f>
        <v>197671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79682</v>
      </c>
      <c r="AO64" s="121">
        <f>+SUM(AP64:AS64)</f>
        <v>14740</v>
      </c>
      <c r="AP64" s="121">
        <v>14740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64942</v>
      </c>
      <c r="AZ64" s="121">
        <v>0</v>
      </c>
      <c r="BA64" s="121">
        <v>0</v>
      </c>
      <c r="BB64" s="121">
        <v>64942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79682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277353</v>
      </c>
      <c r="BQ64" s="121">
        <f>SUM(M64,AO64)</f>
        <v>26710</v>
      </c>
      <c r="BR64" s="121">
        <f>SUM(N64,AP64)</f>
        <v>26710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250643</v>
      </c>
      <c r="CB64" s="121">
        <f>SUM(X64,AZ64)</f>
        <v>174536</v>
      </c>
      <c r="CC64" s="121">
        <f>SUM(Y64,BA64)</f>
        <v>10967</v>
      </c>
      <c r="CD64" s="121">
        <f>SUM(Z64,BB64)</f>
        <v>64942</v>
      </c>
      <c r="CE64" s="121">
        <f>SUM(AA64,BC64)</f>
        <v>198</v>
      </c>
      <c r="CF64" s="121">
        <f>SUM(AB64,BD64)</f>
        <v>167557</v>
      </c>
      <c r="CG64" s="121">
        <f>SUM(AC64,BE64)</f>
        <v>0</v>
      </c>
      <c r="CH64" s="121">
        <f>SUM(AD64,BF64)</f>
        <v>0</v>
      </c>
      <c r="CI64" s="121">
        <f>SUM(AE64,BG64)</f>
        <v>277353</v>
      </c>
    </row>
    <row r="65" spans="1:87" s="136" customFormat="1" ht="13.5" customHeight="1" x14ac:dyDescent="0.15">
      <c r="A65" s="119" t="s">
        <v>45</v>
      </c>
      <c r="B65" s="120" t="s">
        <v>497</v>
      </c>
      <c r="C65" s="119" t="s">
        <v>498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8680</v>
      </c>
      <c r="L65" s="121">
        <f>+SUM(M65,R65,V65,W65,AC65)</f>
        <v>24782</v>
      </c>
      <c r="M65" s="121">
        <f>+SUM(N65:Q65)</f>
        <v>576</v>
      </c>
      <c r="N65" s="121">
        <v>576</v>
      </c>
      <c r="O65" s="121">
        <v>0</v>
      </c>
      <c r="P65" s="121">
        <v>0</v>
      </c>
      <c r="Q65" s="121">
        <v>0</v>
      </c>
      <c r="R65" s="121">
        <f>+SUM(S65:U65)</f>
        <v>380</v>
      </c>
      <c r="S65" s="121">
        <v>380</v>
      </c>
      <c r="T65" s="121">
        <v>0</v>
      </c>
      <c r="U65" s="121">
        <v>0</v>
      </c>
      <c r="V65" s="121">
        <v>0</v>
      </c>
      <c r="W65" s="121">
        <f>+SUM(X65:AA65)</f>
        <v>23826</v>
      </c>
      <c r="X65" s="121">
        <v>23826</v>
      </c>
      <c r="Y65" s="121">
        <v>0</v>
      </c>
      <c r="Z65" s="121">
        <v>0</v>
      </c>
      <c r="AA65" s="121">
        <v>0</v>
      </c>
      <c r="AB65" s="121">
        <v>51520</v>
      </c>
      <c r="AC65" s="121">
        <v>0</v>
      </c>
      <c r="AD65" s="121">
        <v>0</v>
      </c>
      <c r="AE65" s="121">
        <f>+SUM(D65,L65,AD65)</f>
        <v>24782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14592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8680</v>
      </c>
      <c r="BP65" s="121">
        <f>SUM(L65,AN65)</f>
        <v>24782</v>
      </c>
      <c r="BQ65" s="121">
        <f>SUM(M65,AO65)</f>
        <v>576</v>
      </c>
      <c r="BR65" s="121">
        <f>SUM(N65,AP65)</f>
        <v>576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380</v>
      </c>
      <c r="BW65" s="121">
        <f>SUM(S65,AU65)</f>
        <v>380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23826</v>
      </c>
      <c r="CB65" s="121">
        <f>SUM(X65,AZ65)</f>
        <v>23826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66112</v>
      </c>
      <c r="CG65" s="121">
        <f>SUM(AC65,BE65)</f>
        <v>0</v>
      </c>
      <c r="CH65" s="121">
        <f>SUM(AD65,BF65)</f>
        <v>0</v>
      </c>
      <c r="CI65" s="121">
        <f>SUM(AE65,BG65)</f>
        <v>24782</v>
      </c>
    </row>
    <row r="66" spans="1:87" s="136" customFormat="1" ht="13.5" customHeight="1" x14ac:dyDescent="0.15">
      <c r="A66" s="119" t="s">
        <v>45</v>
      </c>
      <c r="B66" s="120" t="s">
        <v>501</v>
      </c>
      <c r="C66" s="119" t="s">
        <v>502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9374</v>
      </c>
      <c r="L66" s="121">
        <f>+SUM(M66,R66,V66,W66,AC66)</f>
        <v>23159</v>
      </c>
      <c r="M66" s="121">
        <f>+SUM(N66:Q66)</f>
        <v>800</v>
      </c>
      <c r="N66" s="121">
        <v>800</v>
      </c>
      <c r="O66" s="121">
        <v>0</v>
      </c>
      <c r="P66" s="121">
        <v>0</v>
      </c>
      <c r="Q66" s="121">
        <v>0</v>
      </c>
      <c r="R66" s="121">
        <f>+SUM(S66:U66)</f>
        <v>7258</v>
      </c>
      <c r="S66" s="121">
        <v>7258</v>
      </c>
      <c r="T66" s="121">
        <v>0</v>
      </c>
      <c r="U66" s="121">
        <v>0</v>
      </c>
      <c r="V66" s="121">
        <v>0</v>
      </c>
      <c r="W66" s="121">
        <f>+SUM(X66:AA66)</f>
        <v>15101</v>
      </c>
      <c r="X66" s="121">
        <v>15101</v>
      </c>
      <c r="Y66" s="121">
        <v>0</v>
      </c>
      <c r="Z66" s="121">
        <v>0</v>
      </c>
      <c r="AA66" s="121">
        <v>0</v>
      </c>
      <c r="AB66" s="121">
        <v>55642</v>
      </c>
      <c r="AC66" s="121">
        <v>0</v>
      </c>
      <c r="AD66" s="121">
        <v>172</v>
      </c>
      <c r="AE66" s="121">
        <f>+SUM(D66,L66,AD66)</f>
        <v>23331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21201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9374</v>
      </c>
      <c r="BP66" s="121">
        <f>SUM(L66,AN66)</f>
        <v>23159</v>
      </c>
      <c r="BQ66" s="121">
        <f>SUM(M66,AO66)</f>
        <v>800</v>
      </c>
      <c r="BR66" s="121">
        <f>SUM(N66,AP66)</f>
        <v>800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7258</v>
      </c>
      <c r="BW66" s="121">
        <f>SUM(S66,AU66)</f>
        <v>7258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15101</v>
      </c>
      <c r="CB66" s="121">
        <f>SUM(X66,AZ66)</f>
        <v>15101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76843</v>
      </c>
      <c r="CG66" s="121">
        <f>SUM(AC66,BE66)</f>
        <v>0</v>
      </c>
      <c r="CH66" s="121">
        <f>SUM(AD66,BF66)</f>
        <v>172</v>
      </c>
      <c r="CI66" s="121">
        <f>SUM(AE66,BG66)</f>
        <v>23331</v>
      </c>
    </row>
    <row r="67" spans="1:87" s="136" customFormat="1" ht="13.5" customHeight="1" x14ac:dyDescent="0.15">
      <c r="A67" s="119" t="s">
        <v>45</v>
      </c>
      <c r="B67" s="120" t="s">
        <v>503</v>
      </c>
      <c r="C67" s="119" t="s">
        <v>504</v>
      </c>
      <c r="D67" s="121">
        <f>+SUM(E67,J67)</f>
        <v>96144</v>
      </c>
      <c r="E67" s="121">
        <f>+SUM(F67:I67)</f>
        <v>96144</v>
      </c>
      <c r="F67" s="121">
        <v>0</v>
      </c>
      <c r="G67" s="121">
        <v>0</v>
      </c>
      <c r="H67" s="121">
        <v>0</v>
      </c>
      <c r="I67" s="121">
        <v>96144</v>
      </c>
      <c r="J67" s="121">
        <v>0</v>
      </c>
      <c r="K67" s="121">
        <v>0</v>
      </c>
      <c r="L67" s="121">
        <f>+SUM(M67,R67,V67,W67,AC67)</f>
        <v>383076</v>
      </c>
      <c r="M67" s="121">
        <f>+SUM(N67:Q67)</f>
        <v>26152</v>
      </c>
      <c r="N67" s="121">
        <v>14106</v>
      </c>
      <c r="O67" s="121">
        <v>0</v>
      </c>
      <c r="P67" s="121">
        <v>12046</v>
      </c>
      <c r="Q67" s="121">
        <v>0</v>
      </c>
      <c r="R67" s="121">
        <f>+SUM(S67:U67)</f>
        <v>200360</v>
      </c>
      <c r="S67" s="121">
        <v>0</v>
      </c>
      <c r="T67" s="121">
        <v>196485</v>
      </c>
      <c r="U67" s="121">
        <v>3875</v>
      </c>
      <c r="V67" s="121">
        <v>0</v>
      </c>
      <c r="W67" s="121">
        <f>+SUM(X67:AA67)</f>
        <v>156564</v>
      </c>
      <c r="X67" s="121">
        <v>97643</v>
      </c>
      <c r="Y67" s="121">
        <v>58921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479220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37694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37694</v>
      </c>
      <c r="AU67" s="121">
        <v>0</v>
      </c>
      <c r="AV67" s="121">
        <v>0</v>
      </c>
      <c r="AW67" s="121">
        <v>37694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0</v>
      </c>
      <c r="BE67" s="121">
        <v>0</v>
      </c>
      <c r="BF67" s="121">
        <v>0</v>
      </c>
      <c r="BG67" s="121">
        <f>+SUM(BF67,AN67,AF67)</f>
        <v>37694</v>
      </c>
      <c r="BH67" s="121">
        <f>SUM(D67,AF67)</f>
        <v>96144</v>
      </c>
      <c r="BI67" s="121">
        <f>SUM(E67,AG67)</f>
        <v>96144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96144</v>
      </c>
      <c r="BN67" s="121">
        <f>SUM(J67,AL67)</f>
        <v>0</v>
      </c>
      <c r="BO67" s="121">
        <f>SUM(K67,AM67)</f>
        <v>0</v>
      </c>
      <c r="BP67" s="121">
        <f>SUM(L67,AN67)</f>
        <v>420770</v>
      </c>
      <c r="BQ67" s="121">
        <f>SUM(M67,AO67)</f>
        <v>26152</v>
      </c>
      <c r="BR67" s="121">
        <f>SUM(N67,AP67)</f>
        <v>14106</v>
      </c>
      <c r="BS67" s="121">
        <f>SUM(O67,AQ67)</f>
        <v>0</v>
      </c>
      <c r="BT67" s="121">
        <f>SUM(P67,AR67)</f>
        <v>12046</v>
      </c>
      <c r="BU67" s="121">
        <f>SUM(Q67,AS67)</f>
        <v>0</v>
      </c>
      <c r="BV67" s="121">
        <f>SUM(R67,AT67)</f>
        <v>238054</v>
      </c>
      <c r="BW67" s="121">
        <f>SUM(S67,AU67)</f>
        <v>0</v>
      </c>
      <c r="BX67" s="121">
        <f>SUM(T67,AV67)</f>
        <v>196485</v>
      </c>
      <c r="BY67" s="121">
        <f>SUM(U67,AW67)</f>
        <v>41569</v>
      </c>
      <c r="BZ67" s="121">
        <f>SUM(V67,AX67)</f>
        <v>0</v>
      </c>
      <c r="CA67" s="121">
        <f>SUM(W67,AY67)</f>
        <v>156564</v>
      </c>
      <c r="CB67" s="121">
        <f>SUM(X67,AZ67)</f>
        <v>97643</v>
      </c>
      <c r="CC67" s="121">
        <f>SUM(Y67,BA67)</f>
        <v>58921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0</v>
      </c>
      <c r="CI67" s="121">
        <f>SUM(AE67,BG67)</f>
        <v>516914</v>
      </c>
    </row>
    <row r="68" spans="1:87" s="136" customFormat="1" ht="13.5" customHeight="1" x14ac:dyDescent="0.15">
      <c r="A68" s="119" t="s">
        <v>45</v>
      </c>
      <c r="B68" s="120" t="s">
        <v>499</v>
      </c>
      <c r="C68" s="119" t="s">
        <v>505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/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/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/>
      <c r="AN68" s="121">
        <f>+SUM(AO68,AT68,AX68,AY68,BE68)</f>
        <v>37147</v>
      </c>
      <c r="AO68" s="121">
        <f>+SUM(AP68:AS68)</f>
        <v>6917</v>
      </c>
      <c r="AP68" s="121">
        <v>6917</v>
      </c>
      <c r="AQ68" s="121">
        <v>0</v>
      </c>
      <c r="AR68" s="121">
        <v>0</v>
      </c>
      <c r="AS68" s="121">
        <v>0</v>
      </c>
      <c r="AT68" s="121">
        <f>+SUM(AU68:AW68)</f>
        <v>30230</v>
      </c>
      <c r="AU68" s="121">
        <v>0</v>
      </c>
      <c r="AV68" s="121">
        <v>30230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/>
      <c r="BE68" s="121">
        <v>0</v>
      </c>
      <c r="BF68" s="121">
        <v>0</v>
      </c>
      <c r="BG68" s="121">
        <f>+SUM(BF68,AN68,AF68)</f>
        <v>37147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37147</v>
      </c>
      <c r="BQ68" s="121">
        <f>SUM(M68,AO68)</f>
        <v>6917</v>
      </c>
      <c r="BR68" s="121">
        <f>SUM(N68,AP68)</f>
        <v>6917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30230</v>
      </c>
      <c r="BW68" s="121">
        <f>SUM(S68,AU68)</f>
        <v>0</v>
      </c>
      <c r="BX68" s="121">
        <f>SUM(T68,AV68)</f>
        <v>30230</v>
      </c>
      <c r="BY68" s="121">
        <f>SUM(U68,AW68)</f>
        <v>0</v>
      </c>
      <c r="BZ68" s="121">
        <f>SUM(V68,AX68)</f>
        <v>0</v>
      </c>
      <c r="CA68" s="121">
        <f>SUM(W68,AY68)</f>
        <v>0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0</v>
      </c>
      <c r="CI68" s="121">
        <f>SUM(AE68,BG68)</f>
        <v>37147</v>
      </c>
    </row>
    <row r="69" spans="1:87" s="136" customFormat="1" ht="13.5" customHeight="1" x14ac:dyDescent="0.15">
      <c r="A69" s="119" t="s">
        <v>45</v>
      </c>
      <c r="B69" s="120" t="s">
        <v>402</v>
      </c>
      <c r="C69" s="119" t="s">
        <v>403</v>
      </c>
      <c r="D69" s="121">
        <f>+SUM(E69,J69)</f>
        <v>130789</v>
      </c>
      <c r="E69" s="121">
        <f>+SUM(F69:I69)</f>
        <v>130789</v>
      </c>
      <c r="F69" s="121">
        <v>0</v>
      </c>
      <c r="G69" s="121">
        <v>121697</v>
      </c>
      <c r="H69" s="121">
        <v>9092</v>
      </c>
      <c r="I69" s="121">
        <v>0</v>
      </c>
      <c r="J69" s="121">
        <v>0</v>
      </c>
      <c r="K69" s="121"/>
      <c r="L69" s="121">
        <f>+SUM(M69,R69,V69,W69,AC69)</f>
        <v>2846617</v>
      </c>
      <c r="M69" s="121">
        <f>+SUM(N69:Q69)</f>
        <v>147360</v>
      </c>
      <c r="N69" s="121">
        <v>147360</v>
      </c>
      <c r="O69" s="121">
        <v>0</v>
      </c>
      <c r="P69" s="121">
        <v>0</v>
      </c>
      <c r="Q69" s="121">
        <v>0</v>
      </c>
      <c r="R69" s="121">
        <f>+SUM(S69:U69)</f>
        <v>547551</v>
      </c>
      <c r="S69" s="121">
        <v>0</v>
      </c>
      <c r="T69" s="121">
        <v>547001</v>
      </c>
      <c r="U69" s="121">
        <v>550</v>
      </c>
      <c r="V69" s="121">
        <v>0</v>
      </c>
      <c r="W69" s="121">
        <f>+SUM(X69:AA69)</f>
        <v>2151706</v>
      </c>
      <c r="X69" s="121">
        <v>0</v>
      </c>
      <c r="Y69" s="121">
        <v>2137289</v>
      </c>
      <c r="Z69" s="121">
        <v>14417</v>
      </c>
      <c r="AA69" s="121">
        <v>0</v>
      </c>
      <c r="AB69" s="121"/>
      <c r="AC69" s="121">
        <v>0</v>
      </c>
      <c r="AD69" s="121">
        <v>191247</v>
      </c>
      <c r="AE69" s="121">
        <f>+SUM(D69,L69,AD69)</f>
        <v>3168653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/>
      <c r="BE69" s="121">
        <v>0</v>
      </c>
      <c r="BF69" s="121">
        <v>0</v>
      </c>
      <c r="BG69" s="121">
        <f>+SUM(BF69,AN69,AF69)</f>
        <v>0</v>
      </c>
      <c r="BH69" s="121">
        <f>SUM(D69,AF69)</f>
        <v>130789</v>
      </c>
      <c r="BI69" s="121">
        <f>SUM(E69,AG69)</f>
        <v>130789</v>
      </c>
      <c r="BJ69" s="121">
        <f>SUM(F69,AH69)</f>
        <v>0</v>
      </c>
      <c r="BK69" s="121">
        <f>SUM(G69,AI69)</f>
        <v>121697</v>
      </c>
      <c r="BL69" s="121">
        <f>SUM(H69,AJ69)</f>
        <v>9092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2846617</v>
      </c>
      <c r="BQ69" s="121">
        <f>SUM(M69,AO69)</f>
        <v>147360</v>
      </c>
      <c r="BR69" s="121">
        <f>SUM(N69,AP69)</f>
        <v>147360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547551</v>
      </c>
      <c r="BW69" s="121">
        <f>SUM(S69,AU69)</f>
        <v>0</v>
      </c>
      <c r="BX69" s="121">
        <f>SUM(T69,AV69)</f>
        <v>547001</v>
      </c>
      <c r="BY69" s="121">
        <f>SUM(U69,AW69)</f>
        <v>550</v>
      </c>
      <c r="BZ69" s="121">
        <f>SUM(V69,AX69)</f>
        <v>0</v>
      </c>
      <c r="CA69" s="121">
        <f>SUM(W69,AY69)</f>
        <v>2151706</v>
      </c>
      <c r="CB69" s="121">
        <f>SUM(X69,AZ69)</f>
        <v>0</v>
      </c>
      <c r="CC69" s="121">
        <f>SUM(Y69,BA69)</f>
        <v>2137289</v>
      </c>
      <c r="CD69" s="121">
        <f>SUM(Z69,BB69)</f>
        <v>14417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191247</v>
      </c>
      <c r="CI69" s="121">
        <f>SUM(AE69,BG69)</f>
        <v>3168653</v>
      </c>
    </row>
    <row r="70" spans="1:87" s="136" customFormat="1" ht="13.5" customHeight="1" x14ac:dyDescent="0.15">
      <c r="A70" s="119" t="s">
        <v>45</v>
      </c>
      <c r="B70" s="120" t="s">
        <v>361</v>
      </c>
      <c r="C70" s="119" t="s">
        <v>362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/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/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/>
      <c r="AN70" s="121">
        <f>+SUM(AO70,AT70,AX70,AY70,BE70)</f>
        <v>185330</v>
      </c>
      <c r="AO70" s="121">
        <f>+SUM(AP70:AS70)</f>
        <v>31878</v>
      </c>
      <c r="AP70" s="121">
        <v>0</v>
      </c>
      <c r="AQ70" s="121">
        <v>0</v>
      </c>
      <c r="AR70" s="121">
        <v>31878</v>
      </c>
      <c r="AS70" s="121">
        <v>0</v>
      </c>
      <c r="AT70" s="121">
        <f>+SUM(AU70:AW70)</f>
        <v>82426</v>
      </c>
      <c r="AU70" s="121">
        <v>0</v>
      </c>
      <c r="AV70" s="121">
        <v>82426</v>
      </c>
      <c r="AW70" s="121">
        <v>0</v>
      </c>
      <c r="AX70" s="121">
        <v>0</v>
      </c>
      <c r="AY70" s="121">
        <f>+SUM(AZ70:BC70)</f>
        <v>71026</v>
      </c>
      <c r="AZ70" s="121">
        <v>0</v>
      </c>
      <c r="BA70" s="121">
        <v>68594</v>
      </c>
      <c r="BB70" s="121">
        <v>2432</v>
      </c>
      <c r="BC70" s="121">
        <v>0</v>
      </c>
      <c r="BD70" s="121"/>
      <c r="BE70" s="121">
        <v>0</v>
      </c>
      <c r="BF70" s="121">
        <v>6562</v>
      </c>
      <c r="BG70" s="121">
        <f>+SUM(BF70,AN70,AF70)</f>
        <v>191892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185330</v>
      </c>
      <c r="BQ70" s="121">
        <f>SUM(M70,AO70)</f>
        <v>31878</v>
      </c>
      <c r="BR70" s="121">
        <f>SUM(N70,AP70)</f>
        <v>0</v>
      </c>
      <c r="BS70" s="121">
        <f>SUM(O70,AQ70)</f>
        <v>0</v>
      </c>
      <c r="BT70" s="121">
        <f>SUM(P70,AR70)</f>
        <v>31878</v>
      </c>
      <c r="BU70" s="121">
        <f>SUM(Q70,AS70)</f>
        <v>0</v>
      </c>
      <c r="BV70" s="121">
        <f>SUM(R70,AT70)</f>
        <v>82426</v>
      </c>
      <c r="BW70" s="121">
        <f>SUM(S70,AU70)</f>
        <v>0</v>
      </c>
      <c r="BX70" s="121">
        <f>SUM(T70,AV70)</f>
        <v>82426</v>
      </c>
      <c r="BY70" s="121">
        <f>SUM(U70,AW70)</f>
        <v>0</v>
      </c>
      <c r="BZ70" s="121">
        <f>SUM(V70,AX70)</f>
        <v>0</v>
      </c>
      <c r="CA70" s="121">
        <f>SUM(W70,AY70)</f>
        <v>71026</v>
      </c>
      <c r="CB70" s="121">
        <f>SUM(X70,AZ70)</f>
        <v>0</v>
      </c>
      <c r="CC70" s="121">
        <f>SUM(Y70,BA70)</f>
        <v>68594</v>
      </c>
      <c r="CD70" s="121">
        <f>SUM(Z70,BB70)</f>
        <v>2432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6562</v>
      </c>
      <c r="CI70" s="121">
        <f>SUM(AE70,BG70)</f>
        <v>191892</v>
      </c>
    </row>
    <row r="71" spans="1:87" s="136" customFormat="1" ht="13.5" customHeight="1" x14ac:dyDescent="0.15">
      <c r="A71" s="119" t="s">
        <v>45</v>
      </c>
      <c r="B71" s="120" t="s">
        <v>337</v>
      </c>
      <c r="C71" s="119" t="s">
        <v>338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640556</v>
      </c>
      <c r="M71" s="121">
        <f>+SUM(N71:Q71)</f>
        <v>34389</v>
      </c>
      <c r="N71" s="121">
        <v>27139</v>
      </c>
      <c r="O71" s="121">
        <v>0</v>
      </c>
      <c r="P71" s="121">
        <v>7250</v>
      </c>
      <c r="Q71" s="121">
        <v>0</v>
      </c>
      <c r="R71" s="121">
        <f>+SUM(S71:U71)</f>
        <v>248908</v>
      </c>
      <c r="S71" s="121">
        <v>0</v>
      </c>
      <c r="T71" s="121">
        <v>248908</v>
      </c>
      <c r="U71" s="121">
        <v>0</v>
      </c>
      <c r="V71" s="121">
        <v>0</v>
      </c>
      <c r="W71" s="121">
        <f>+SUM(X71:AA71)</f>
        <v>357259</v>
      </c>
      <c r="X71" s="121">
        <v>0</v>
      </c>
      <c r="Y71" s="121">
        <v>357259</v>
      </c>
      <c r="Z71" s="121">
        <v>0</v>
      </c>
      <c r="AA71" s="121">
        <v>0</v>
      </c>
      <c r="AB71" s="121"/>
      <c r="AC71" s="121">
        <v>0</v>
      </c>
      <c r="AD71" s="121">
        <v>1052</v>
      </c>
      <c r="AE71" s="121">
        <f>+SUM(D71,L71,AD71)</f>
        <v>641608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167301</v>
      </c>
      <c r="AO71" s="121">
        <f>+SUM(AP71:AS71)</f>
        <v>10576</v>
      </c>
      <c r="AP71" s="121">
        <v>10576</v>
      </c>
      <c r="AQ71" s="121">
        <v>0</v>
      </c>
      <c r="AR71" s="121">
        <v>0</v>
      </c>
      <c r="AS71" s="121">
        <v>0</v>
      </c>
      <c r="AT71" s="121">
        <f>+SUM(AU71:AW71)</f>
        <v>111325</v>
      </c>
      <c r="AU71" s="121">
        <v>0</v>
      </c>
      <c r="AV71" s="121">
        <v>111325</v>
      </c>
      <c r="AW71" s="121">
        <v>0</v>
      </c>
      <c r="AX71" s="121">
        <v>0</v>
      </c>
      <c r="AY71" s="121">
        <f>+SUM(AZ71:BC71)</f>
        <v>45400</v>
      </c>
      <c r="AZ71" s="121">
        <v>0</v>
      </c>
      <c r="BA71" s="121">
        <v>45400</v>
      </c>
      <c r="BB71" s="121">
        <v>0</v>
      </c>
      <c r="BC71" s="121">
        <v>0</v>
      </c>
      <c r="BD71" s="121"/>
      <c r="BE71" s="121">
        <v>0</v>
      </c>
      <c r="BF71" s="121">
        <v>1052</v>
      </c>
      <c r="BG71" s="121">
        <f>+SUM(BF71,AN71,AF71)</f>
        <v>168353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807857</v>
      </c>
      <c r="BQ71" s="121">
        <f>SUM(M71,AO71)</f>
        <v>44965</v>
      </c>
      <c r="BR71" s="121">
        <f>SUM(N71,AP71)</f>
        <v>37715</v>
      </c>
      <c r="BS71" s="121">
        <f>SUM(O71,AQ71)</f>
        <v>0</v>
      </c>
      <c r="BT71" s="121">
        <f>SUM(P71,AR71)</f>
        <v>7250</v>
      </c>
      <c r="BU71" s="121">
        <f>SUM(Q71,AS71)</f>
        <v>0</v>
      </c>
      <c r="BV71" s="121">
        <f>SUM(R71,AT71)</f>
        <v>360233</v>
      </c>
      <c r="BW71" s="121">
        <f>SUM(S71,AU71)</f>
        <v>0</v>
      </c>
      <c r="BX71" s="121">
        <f>SUM(T71,AV71)</f>
        <v>360233</v>
      </c>
      <c r="BY71" s="121">
        <f>SUM(U71,AW71)</f>
        <v>0</v>
      </c>
      <c r="BZ71" s="121">
        <f>SUM(V71,AX71)</f>
        <v>0</v>
      </c>
      <c r="CA71" s="121">
        <f>SUM(W71,AY71)</f>
        <v>402659</v>
      </c>
      <c r="CB71" s="121">
        <f>SUM(X71,AZ71)</f>
        <v>0</v>
      </c>
      <c r="CC71" s="121">
        <f>SUM(Y71,BA71)</f>
        <v>402659</v>
      </c>
      <c r="CD71" s="121">
        <f>SUM(Z71,BB71)</f>
        <v>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2104</v>
      </c>
      <c r="CI71" s="121">
        <f>SUM(AE71,BG71)</f>
        <v>809961</v>
      </c>
    </row>
    <row r="72" spans="1:87" s="136" customFormat="1" ht="13.5" customHeight="1" x14ac:dyDescent="0.15">
      <c r="A72" s="119" t="s">
        <v>45</v>
      </c>
      <c r="B72" s="120" t="s">
        <v>339</v>
      </c>
      <c r="C72" s="119" t="s">
        <v>387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0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f>+SUM(X72:AA72)</f>
        <v>0</v>
      </c>
      <c r="X72" s="121">
        <v>0</v>
      </c>
      <c r="Y72" s="121">
        <v>0</v>
      </c>
      <c r="Z72" s="121">
        <v>0</v>
      </c>
      <c r="AA72" s="121">
        <v>0</v>
      </c>
      <c r="AB72" s="121"/>
      <c r="AC72" s="121">
        <v>0</v>
      </c>
      <c r="AD72" s="121">
        <v>0</v>
      </c>
      <c r="AE72" s="121">
        <f>+SUM(D72,L72,AD72)</f>
        <v>0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/>
      <c r="AN72" s="121">
        <f>+SUM(AO72,AT72,AX72,AY72,BE72)</f>
        <v>148058</v>
      </c>
      <c r="AO72" s="121">
        <f>+SUM(AP72:AS72)</f>
        <v>64633</v>
      </c>
      <c r="AP72" s="121">
        <v>64633</v>
      </c>
      <c r="AQ72" s="121">
        <v>0</v>
      </c>
      <c r="AR72" s="121">
        <v>0</v>
      </c>
      <c r="AS72" s="121">
        <v>0</v>
      </c>
      <c r="AT72" s="121">
        <f>+SUM(AU72:AW72)</f>
        <v>73174</v>
      </c>
      <c r="AU72" s="121">
        <v>0</v>
      </c>
      <c r="AV72" s="121">
        <v>73174</v>
      </c>
      <c r="AW72" s="121">
        <v>0</v>
      </c>
      <c r="AX72" s="121">
        <v>0</v>
      </c>
      <c r="AY72" s="121">
        <f>+SUM(AZ72:BC72)</f>
        <v>10251</v>
      </c>
      <c r="AZ72" s="121">
        <v>0</v>
      </c>
      <c r="BA72" s="121">
        <v>10251</v>
      </c>
      <c r="BB72" s="121">
        <v>0</v>
      </c>
      <c r="BC72" s="121">
        <v>0</v>
      </c>
      <c r="BD72" s="121"/>
      <c r="BE72" s="121">
        <v>0</v>
      </c>
      <c r="BF72" s="121">
        <v>0</v>
      </c>
      <c r="BG72" s="121">
        <f>+SUM(BF72,AN72,AF72)</f>
        <v>148058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148058</v>
      </c>
      <c r="BQ72" s="121">
        <f>SUM(M72,AO72)</f>
        <v>64633</v>
      </c>
      <c r="BR72" s="121">
        <f>SUM(N72,AP72)</f>
        <v>64633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73174</v>
      </c>
      <c r="BW72" s="121">
        <f>SUM(S72,AU72)</f>
        <v>0</v>
      </c>
      <c r="BX72" s="121">
        <f>SUM(T72,AV72)</f>
        <v>73174</v>
      </c>
      <c r="BY72" s="121">
        <f>SUM(U72,AW72)</f>
        <v>0</v>
      </c>
      <c r="BZ72" s="121">
        <f>SUM(V72,AX72)</f>
        <v>0</v>
      </c>
      <c r="CA72" s="121">
        <f>SUM(W72,AY72)</f>
        <v>10251</v>
      </c>
      <c r="CB72" s="121">
        <f>SUM(X72,AZ72)</f>
        <v>0</v>
      </c>
      <c r="CC72" s="121">
        <f>SUM(Y72,BA72)</f>
        <v>10251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0</v>
      </c>
      <c r="CI72" s="121">
        <f>SUM(AE72,BG72)</f>
        <v>148058</v>
      </c>
    </row>
    <row r="73" spans="1:87" s="136" customFormat="1" ht="13.5" customHeight="1" x14ac:dyDescent="0.15">
      <c r="A73" s="119" t="s">
        <v>45</v>
      </c>
      <c r="B73" s="120" t="s">
        <v>416</v>
      </c>
      <c r="C73" s="119" t="s">
        <v>417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/>
      <c r="L73" s="121">
        <f>+SUM(M73,R73,V73,W73,AC73)</f>
        <v>396873</v>
      </c>
      <c r="M73" s="121">
        <f>+SUM(N73:Q73)</f>
        <v>2504</v>
      </c>
      <c r="N73" s="121">
        <v>2504</v>
      </c>
      <c r="O73" s="121">
        <v>0</v>
      </c>
      <c r="P73" s="121">
        <v>0</v>
      </c>
      <c r="Q73" s="121">
        <v>0</v>
      </c>
      <c r="R73" s="121">
        <f>+SUM(S73:U73)</f>
        <v>174995</v>
      </c>
      <c r="S73" s="121">
        <v>0</v>
      </c>
      <c r="T73" s="121">
        <v>161300</v>
      </c>
      <c r="U73" s="121">
        <v>13695</v>
      </c>
      <c r="V73" s="121">
        <v>0</v>
      </c>
      <c r="W73" s="121">
        <f>+SUM(X73:AA73)</f>
        <v>219374</v>
      </c>
      <c r="X73" s="121">
        <v>0</v>
      </c>
      <c r="Y73" s="121">
        <v>173135</v>
      </c>
      <c r="Z73" s="121">
        <v>46239</v>
      </c>
      <c r="AA73" s="121">
        <v>0</v>
      </c>
      <c r="AB73" s="121"/>
      <c r="AC73" s="121">
        <v>0</v>
      </c>
      <c r="AD73" s="121">
        <v>89506</v>
      </c>
      <c r="AE73" s="121">
        <f>+SUM(D73,L73,AD73)</f>
        <v>486379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/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396873</v>
      </c>
      <c r="BQ73" s="121">
        <f>SUM(M73,AO73)</f>
        <v>2504</v>
      </c>
      <c r="BR73" s="121">
        <f>SUM(N73,AP73)</f>
        <v>2504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174995</v>
      </c>
      <c r="BW73" s="121">
        <f>SUM(S73,AU73)</f>
        <v>0</v>
      </c>
      <c r="BX73" s="121">
        <f>SUM(T73,AV73)</f>
        <v>161300</v>
      </c>
      <c r="BY73" s="121">
        <f>SUM(U73,AW73)</f>
        <v>13695</v>
      </c>
      <c r="BZ73" s="121">
        <f>SUM(V73,AX73)</f>
        <v>0</v>
      </c>
      <c r="CA73" s="121">
        <f>SUM(W73,AY73)</f>
        <v>219374</v>
      </c>
      <c r="CB73" s="121">
        <f>SUM(X73,AZ73)</f>
        <v>0</v>
      </c>
      <c r="CC73" s="121">
        <f>SUM(Y73,BA73)</f>
        <v>173135</v>
      </c>
      <c r="CD73" s="121">
        <f>SUM(Z73,BB73)</f>
        <v>46239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89506</v>
      </c>
      <c r="CI73" s="121">
        <f>SUM(AE73,BG73)</f>
        <v>486379</v>
      </c>
    </row>
    <row r="74" spans="1:87" s="136" customFormat="1" ht="13.5" customHeight="1" x14ac:dyDescent="0.15">
      <c r="A74" s="119" t="s">
        <v>45</v>
      </c>
      <c r="B74" s="120" t="s">
        <v>341</v>
      </c>
      <c r="C74" s="119" t="s">
        <v>342</v>
      </c>
      <c r="D74" s="121">
        <f>+SUM(E74,J74)</f>
        <v>28820</v>
      </c>
      <c r="E74" s="121">
        <f>+SUM(F74:I74)</f>
        <v>28820</v>
      </c>
      <c r="F74" s="121">
        <v>0</v>
      </c>
      <c r="G74" s="121">
        <v>0</v>
      </c>
      <c r="H74" s="121">
        <v>28820</v>
      </c>
      <c r="I74" s="121">
        <v>0</v>
      </c>
      <c r="J74" s="121">
        <v>0</v>
      </c>
      <c r="K74" s="121"/>
      <c r="L74" s="121">
        <f>+SUM(M74,R74,V74,W74,AC74)</f>
        <v>1227715</v>
      </c>
      <c r="M74" s="121">
        <f>+SUM(N74:Q74)</f>
        <v>54274</v>
      </c>
      <c r="N74" s="121">
        <v>53954</v>
      </c>
      <c r="O74" s="121">
        <v>0</v>
      </c>
      <c r="P74" s="121">
        <v>320</v>
      </c>
      <c r="Q74" s="121">
        <v>0</v>
      </c>
      <c r="R74" s="121">
        <f>+SUM(S74:U74)</f>
        <v>763659</v>
      </c>
      <c r="S74" s="121">
        <v>0</v>
      </c>
      <c r="T74" s="121">
        <v>757478</v>
      </c>
      <c r="U74" s="121">
        <v>6181</v>
      </c>
      <c r="V74" s="121">
        <v>0</v>
      </c>
      <c r="W74" s="121">
        <f>+SUM(X74:AA74)</f>
        <v>409782</v>
      </c>
      <c r="X74" s="121">
        <v>0</v>
      </c>
      <c r="Y74" s="121">
        <v>362325</v>
      </c>
      <c r="Z74" s="121">
        <v>19140</v>
      </c>
      <c r="AA74" s="121">
        <v>28317</v>
      </c>
      <c r="AB74" s="121"/>
      <c r="AC74" s="121">
        <v>0</v>
      </c>
      <c r="AD74" s="121">
        <v>128330</v>
      </c>
      <c r="AE74" s="121">
        <f>+SUM(D74,L74,AD74)</f>
        <v>1384865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0</v>
      </c>
      <c r="AO74" s="121">
        <f>+SUM(AP74:AS74)</f>
        <v>0</v>
      </c>
      <c r="AP74" s="121">
        <v>0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0</v>
      </c>
      <c r="AZ74" s="121">
        <v>0</v>
      </c>
      <c r="BA74" s="121">
        <v>0</v>
      </c>
      <c r="BB74" s="121">
        <v>0</v>
      </c>
      <c r="BC74" s="121">
        <v>0</v>
      </c>
      <c r="BD74" s="121"/>
      <c r="BE74" s="121">
        <v>0</v>
      </c>
      <c r="BF74" s="121">
        <v>0</v>
      </c>
      <c r="BG74" s="121">
        <f>+SUM(BF74,AN74,AF74)</f>
        <v>0</v>
      </c>
      <c r="BH74" s="121">
        <f>SUM(D74,AF74)</f>
        <v>28820</v>
      </c>
      <c r="BI74" s="121">
        <f>SUM(E74,AG74)</f>
        <v>28820</v>
      </c>
      <c r="BJ74" s="121">
        <f>SUM(F74,AH74)</f>
        <v>0</v>
      </c>
      <c r="BK74" s="121">
        <f>SUM(G74,AI74)</f>
        <v>0</v>
      </c>
      <c r="BL74" s="121">
        <f>SUM(H74,AJ74)</f>
        <v>28820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1227715</v>
      </c>
      <c r="BQ74" s="121">
        <f>SUM(M74,AO74)</f>
        <v>54274</v>
      </c>
      <c r="BR74" s="121">
        <f>SUM(N74,AP74)</f>
        <v>53954</v>
      </c>
      <c r="BS74" s="121">
        <f>SUM(O74,AQ74)</f>
        <v>0</v>
      </c>
      <c r="BT74" s="121">
        <f>SUM(P74,AR74)</f>
        <v>320</v>
      </c>
      <c r="BU74" s="121">
        <f>SUM(Q74,AS74)</f>
        <v>0</v>
      </c>
      <c r="BV74" s="121">
        <f>SUM(R74,AT74)</f>
        <v>763659</v>
      </c>
      <c r="BW74" s="121">
        <f>SUM(S74,AU74)</f>
        <v>0</v>
      </c>
      <c r="BX74" s="121">
        <f>SUM(T74,AV74)</f>
        <v>757478</v>
      </c>
      <c r="BY74" s="121">
        <f>SUM(U74,AW74)</f>
        <v>6181</v>
      </c>
      <c r="BZ74" s="121">
        <f>SUM(V74,AX74)</f>
        <v>0</v>
      </c>
      <c r="CA74" s="121">
        <f>SUM(W74,AY74)</f>
        <v>409782</v>
      </c>
      <c r="CB74" s="121">
        <f>SUM(X74,AZ74)</f>
        <v>0</v>
      </c>
      <c r="CC74" s="121">
        <f>SUM(Y74,BA74)</f>
        <v>362325</v>
      </c>
      <c r="CD74" s="121">
        <f>SUM(Z74,BB74)</f>
        <v>19140</v>
      </c>
      <c r="CE74" s="121">
        <f>SUM(AA74,BC74)</f>
        <v>28317</v>
      </c>
      <c r="CF74" s="121">
        <f>SUM(AB74,BD74)</f>
        <v>0</v>
      </c>
      <c r="CG74" s="121">
        <f>SUM(AC74,BE74)</f>
        <v>0</v>
      </c>
      <c r="CH74" s="121">
        <f>SUM(AD74,BF74)</f>
        <v>128330</v>
      </c>
      <c r="CI74" s="121">
        <f>SUM(AE74,BG74)</f>
        <v>1384865</v>
      </c>
    </row>
    <row r="75" spans="1:87" s="136" customFormat="1" ht="13.5" customHeight="1" x14ac:dyDescent="0.15">
      <c r="A75" s="119" t="s">
        <v>45</v>
      </c>
      <c r="B75" s="120" t="s">
        <v>355</v>
      </c>
      <c r="C75" s="119" t="s">
        <v>356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/>
      <c r="L75" s="121">
        <f>+SUM(M75,R75,V75,W75,AC75)</f>
        <v>229926</v>
      </c>
      <c r="M75" s="121">
        <f>+SUM(N75:Q75)</f>
        <v>79209</v>
      </c>
      <c r="N75" s="121">
        <v>16008</v>
      </c>
      <c r="O75" s="121">
        <v>0</v>
      </c>
      <c r="P75" s="121">
        <v>63201</v>
      </c>
      <c r="Q75" s="121">
        <v>0</v>
      </c>
      <c r="R75" s="121">
        <f>+SUM(S75:U75)</f>
        <v>150717</v>
      </c>
      <c r="S75" s="121">
        <v>0</v>
      </c>
      <c r="T75" s="121">
        <v>137498</v>
      </c>
      <c r="U75" s="121">
        <v>13219</v>
      </c>
      <c r="V75" s="121">
        <v>0</v>
      </c>
      <c r="W75" s="121">
        <f>+SUM(X75:AA75)</f>
        <v>0</v>
      </c>
      <c r="X75" s="121">
        <v>0</v>
      </c>
      <c r="Y75" s="121">
        <v>0</v>
      </c>
      <c r="Z75" s="121">
        <v>0</v>
      </c>
      <c r="AA75" s="121">
        <v>0</v>
      </c>
      <c r="AB75" s="121"/>
      <c r="AC75" s="121">
        <v>0</v>
      </c>
      <c r="AD75" s="121">
        <v>24160</v>
      </c>
      <c r="AE75" s="121">
        <f>+SUM(D75,L75,AD75)</f>
        <v>254086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/>
      <c r="BE75" s="121">
        <v>0</v>
      </c>
      <c r="BF75" s="121">
        <v>0</v>
      </c>
      <c r="BG75" s="121">
        <f>+SUM(BF75,AN75,AF75)</f>
        <v>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229926</v>
      </c>
      <c r="BQ75" s="121">
        <f>SUM(M75,AO75)</f>
        <v>79209</v>
      </c>
      <c r="BR75" s="121">
        <f>SUM(N75,AP75)</f>
        <v>16008</v>
      </c>
      <c r="BS75" s="121">
        <f>SUM(O75,AQ75)</f>
        <v>0</v>
      </c>
      <c r="BT75" s="121">
        <f>SUM(P75,AR75)</f>
        <v>63201</v>
      </c>
      <c r="BU75" s="121">
        <f>SUM(Q75,AS75)</f>
        <v>0</v>
      </c>
      <c r="BV75" s="121">
        <f>SUM(R75,AT75)</f>
        <v>150717</v>
      </c>
      <c r="BW75" s="121">
        <f>SUM(S75,AU75)</f>
        <v>0</v>
      </c>
      <c r="BX75" s="121">
        <f>SUM(T75,AV75)</f>
        <v>137498</v>
      </c>
      <c r="BY75" s="121">
        <f>SUM(U75,AW75)</f>
        <v>13219</v>
      </c>
      <c r="BZ75" s="121">
        <f>SUM(V75,AX75)</f>
        <v>0</v>
      </c>
      <c r="CA75" s="121">
        <f>SUM(W75,AY75)</f>
        <v>0</v>
      </c>
      <c r="CB75" s="121">
        <f>SUM(X75,AZ75)</f>
        <v>0</v>
      </c>
      <c r="CC75" s="121">
        <f>SUM(Y75,BA75)</f>
        <v>0</v>
      </c>
      <c r="CD75" s="121">
        <f>SUM(Z75,BB75)</f>
        <v>0</v>
      </c>
      <c r="CE75" s="121">
        <f>SUM(AA75,BC75)</f>
        <v>0</v>
      </c>
      <c r="CF75" s="121">
        <f>SUM(AB75,BD75)</f>
        <v>0</v>
      </c>
      <c r="CG75" s="121">
        <f>SUM(AC75,BE75)</f>
        <v>0</v>
      </c>
      <c r="CH75" s="121">
        <f>SUM(AD75,BF75)</f>
        <v>24160</v>
      </c>
      <c r="CI75" s="121">
        <f>SUM(AE75,BG75)</f>
        <v>254086</v>
      </c>
    </row>
    <row r="76" spans="1:87" s="136" customFormat="1" ht="13.5" customHeight="1" x14ac:dyDescent="0.15">
      <c r="A76" s="119" t="s">
        <v>45</v>
      </c>
      <c r="B76" s="120" t="s">
        <v>404</v>
      </c>
      <c r="C76" s="119" t="s">
        <v>405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/>
      <c r="L76" s="121">
        <f>+SUM(M76,R76,V76,W76,AC76)</f>
        <v>0</v>
      </c>
      <c r="M76" s="121">
        <f>+SUM(N76:Q76)</f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0</v>
      </c>
      <c r="X76" s="121">
        <v>0</v>
      </c>
      <c r="Y76" s="121">
        <v>0</v>
      </c>
      <c r="Z76" s="121">
        <v>0</v>
      </c>
      <c r="AA76" s="121">
        <v>0</v>
      </c>
      <c r="AB76" s="121"/>
      <c r="AC76" s="121">
        <v>0</v>
      </c>
      <c r="AD76" s="121">
        <v>0</v>
      </c>
      <c r="AE76" s="121">
        <f>+SUM(D76,L76,AD76)</f>
        <v>0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108073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3257</v>
      </c>
      <c r="AU76" s="121">
        <v>0</v>
      </c>
      <c r="AV76" s="121">
        <v>3257</v>
      </c>
      <c r="AW76" s="121">
        <v>0</v>
      </c>
      <c r="AX76" s="121">
        <v>0</v>
      </c>
      <c r="AY76" s="121">
        <f>+SUM(AZ76:BC76)</f>
        <v>104816</v>
      </c>
      <c r="AZ76" s="121">
        <v>0</v>
      </c>
      <c r="BA76" s="121">
        <v>101224</v>
      </c>
      <c r="BB76" s="121">
        <v>3592</v>
      </c>
      <c r="BC76" s="121">
        <v>0</v>
      </c>
      <c r="BD76" s="121"/>
      <c r="BE76" s="121">
        <v>0</v>
      </c>
      <c r="BF76" s="121">
        <v>3978</v>
      </c>
      <c r="BG76" s="121">
        <f>+SUM(BF76,AN76,AF76)</f>
        <v>112051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108073</v>
      </c>
      <c r="BQ76" s="121">
        <f>SUM(M76,AO76)</f>
        <v>0</v>
      </c>
      <c r="BR76" s="121">
        <f>SUM(N76,AP76)</f>
        <v>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3257</v>
      </c>
      <c r="BW76" s="121">
        <f>SUM(S76,AU76)</f>
        <v>0</v>
      </c>
      <c r="BX76" s="121">
        <f>SUM(T76,AV76)</f>
        <v>3257</v>
      </c>
      <c r="BY76" s="121">
        <f>SUM(U76,AW76)</f>
        <v>0</v>
      </c>
      <c r="BZ76" s="121">
        <f>SUM(V76,AX76)</f>
        <v>0</v>
      </c>
      <c r="CA76" s="121">
        <f>SUM(W76,AY76)</f>
        <v>104816</v>
      </c>
      <c r="CB76" s="121">
        <f>SUM(X76,AZ76)</f>
        <v>0</v>
      </c>
      <c r="CC76" s="121">
        <f>SUM(Y76,BA76)</f>
        <v>101224</v>
      </c>
      <c r="CD76" s="121">
        <f>SUM(Z76,BB76)</f>
        <v>3592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3978</v>
      </c>
      <c r="CI76" s="121">
        <f>SUM(AE76,BG76)</f>
        <v>112051</v>
      </c>
    </row>
    <row r="77" spans="1:87" s="136" customFormat="1" ht="13.5" customHeight="1" x14ac:dyDescent="0.15">
      <c r="A77" s="119" t="s">
        <v>45</v>
      </c>
      <c r="B77" s="120" t="s">
        <v>379</v>
      </c>
      <c r="C77" s="119" t="s">
        <v>380</v>
      </c>
      <c r="D77" s="121">
        <f>+SUM(E77,J77)</f>
        <v>40339</v>
      </c>
      <c r="E77" s="121">
        <f>+SUM(F77:I77)</f>
        <v>40339</v>
      </c>
      <c r="F77" s="121">
        <v>0</v>
      </c>
      <c r="G77" s="121">
        <v>40339</v>
      </c>
      <c r="H77" s="121">
        <v>0</v>
      </c>
      <c r="I77" s="121">
        <v>0</v>
      </c>
      <c r="J77" s="121">
        <v>0</v>
      </c>
      <c r="K77" s="121"/>
      <c r="L77" s="121">
        <f>+SUM(M77,R77,V77,W77,AC77)</f>
        <v>363841</v>
      </c>
      <c r="M77" s="121">
        <f>+SUM(N77:Q77)</f>
        <v>119292</v>
      </c>
      <c r="N77" s="121">
        <v>57260</v>
      </c>
      <c r="O77" s="121">
        <v>0</v>
      </c>
      <c r="P77" s="121">
        <v>62032</v>
      </c>
      <c r="Q77" s="121">
        <v>0</v>
      </c>
      <c r="R77" s="121">
        <f>+SUM(S77:U77)</f>
        <v>135748</v>
      </c>
      <c r="S77" s="121">
        <v>0</v>
      </c>
      <c r="T77" s="121">
        <v>131094</v>
      </c>
      <c r="U77" s="121">
        <v>4654</v>
      </c>
      <c r="V77" s="121">
        <v>4508</v>
      </c>
      <c r="W77" s="121">
        <f>+SUM(X77:AA77)</f>
        <v>104293</v>
      </c>
      <c r="X77" s="121">
        <v>0</v>
      </c>
      <c r="Y77" s="121">
        <v>101603</v>
      </c>
      <c r="Z77" s="121">
        <v>2690</v>
      </c>
      <c r="AA77" s="121">
        <v>0</v>
      </c>
      <c r="AB77" s="121"/>
      <c r="AC77" s="121">
        <v>0</v>
      </c>
      <c r="AD77" s="121">
        <v>41175</v>
      </c>
      <c r="AE77" s="121">
        <f>+SUM(D77,L77,AD77)</f>
        <v>445355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/>
      <c r="BE77" s="121">
        <v>0</v>
      </c>
      <c r="BF77" s="121">
        <v>0</v>
      </c>
      <c r="BG77" s="121">
        <f>+SUM(BF77,AN77,AF77)</f>
        <v>0</v>
      </c>
      <c r="BH77" s="121">
        <f>SUM(D77,AF77)</f>
        <v>40339</v>
      </c>
      <c r="BI77" s="121">
        <f>SUM(E77,AG77)</f>
        <v>40339</v>
      </c>
      <c r="BJ77" s="121">
        <f>SUM(F77,AH77)</f>
        <v>0</v>
      </c>
      <c r="BK77" s="121">
        <f>SUM(G77,AI77)</f>
        <v>40339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363841</v>
      </c>
      <c r="BQ77" s="121">
        <f>SUM(M77,AO77)</f>
        <v>119292</v>
      </c>
      <c r="BR77" s="121">
        <f>SUM(N77,AP77)</f>
        <v>57260</v>
      </c>
      <c r="BS77" s="121">
        <f>SUM(O77,AQ77)</f>
        <v>0</v>
      </c>
      <c r="BT77" s="121">
        <f>SUM(P77,AR77)</f>
        <v>62032</v>
      </c>
      <c r="BU77" s="121">
        <f>SUM(Q77,AS77)</f>
        <v>0</v>
      </c>
      <c r="BV77" s="121">
        <f>SUM(R77,AT77)</f>
        <v>135748</v>
      </c>
      <c r="BW77" s="121">
        <f>SUM(S77,AU77)</f>
        <v>0</v>
      </c>
      <c r="BX77" s="121">
        <f>SUM(T77,AV77)</f>
        <v>131094</v>
      </c>
      <c r="BY77" s="121">
        <f>SUM(U77,AW77)</f>
        <v>4654</v>
      </c>
      <c r="BZ77" s="121">
        <f>SUM(V77,AX77)</f>
        <v>4508</v>
      </c>
      <c r="CA77" s="121">
        <f>SUM(W77,AY77)</f>
        <v>104293</v>
      </c>
      <c r="CB77" s="121">
        <f>SUM(X77,AZ77)</f>
        <v>0</v>
      </c>
      <c r="CC77" s="121">
        <f>SUM(Y77,BA77)</f>
        <v>101603</v>
      </c>
      <c r="CD77" s="121">
        <f>SUM(Z77,BB77)</f>
        <v>2690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41175</v>
      </c>
      <c r="CI77" s="121">
        <f>SUM(AE77,BG77)</f>
        <v>445355</v>
      </c>
    </row>
    <row r="78" spans="1:87" s="136" customFormat="1" ht="13.5" customHeight="1" x14ac:dyDescent="0.15">
      <c r="A78" s="119" t="s">
        <v>45</v>
      </c>
      <c r="B78" s="120" t="s">
        <v>375</v>
      </c>
      <c r="C78" s="119" t="s">
        <v>376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/>
      <c r="L78" s="121">
        <f>+SUM(M78,R78,V78,W78,AC78)</f>
        <v>778992</v>
      </c>
      <c r="M78" s="121">
        <f>+SUM(N78:Q78)</f>
        <v>15932</v>
      </c>
      <c r="N78" s="121">
        <v>15932</v>
      </c>
      <c r="O78" s="121">
        <v>0</v>
      </c>
      <c r="P78" s="121">
        <v>0</v>
      </c>
      <c r="Q78" s="121">
        <v>0</v>
      </c>
      <c r="R78" s="121">
        <f>+SUM(S78:U78)</f>
        <v>21050</v>
      </c>
      <c r="S78" s="121">
        <v>0</v>
      </c>
      <c r="T78" s="121">
        <v>21050</v>
      </c>
      <c r="U78" s="121">
        <v>0</v>
      </c>
      <c r="V78" s="121">
        <v>66000</v>
      </c>
      <c r="W78" s="121">
        <f>+SUM(X78:AA78)</f>
        <v>676010</v>
      </c>
      <c r="X78" s="121">
        <v>47727</v>
      </c>
      <c r="Y78" s="121">
        <v>81629</v>
      </c>
      <c r="Z78" s="121">
        <v>543915</v>
      </c>
      <c r="AA78" s="121">
        <v>2739</v>
      </c>
      <c r="AB78" s="121"/>
      <c r="AC78" s="121">
        <v>0</v>
      </c>
      <c r="AD78" s="121">
        <v>131934</v>
      </c>
      <c r="AE78" s="121">
        <f>+SUM(D78,L78,AD78)</f>
        <v>910926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/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/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778992</v>
      </c>
      <c r="BQ78" s="121">
        <f>SUM(M78,AO78)</f>
        <v>15932</v>
      </c>
      <c r="BR78" s="121">
        <f>SUM(N78,AP78)</f>
        <v>15932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21050</v>
      </c>
      <c r="BW78" s="121">
        <f>SUM(S78,AU78)</f>
        <v>0</v>
      </c>
      <c r="BX78" s="121">
        <f>SUM(T78,AV78)</f>
        <v>21050</v>
      </c>
      <c r="BY78" s="121">
        <f>SUM(U78,AW78)</f>
        <v>0</v>
      </c>
      <c r="BZ78" s="121">
        <f>SUM(V78,AX78)</f>
        <v>66000</v>
      </c>
      <c r="CA78" s="121">
        <f>SUM(W78,AY78)</f>
        <v>676010</v>
      </c>
      <c r="CB78" s="121">
        <f>SUM(X78,AZ78)</f>
        <v>47727</v>
      </c>
      <c r="CC78" s="121">
        <f>SUM(Y78,BA78)</f>
        <v>81629</v>
      </c>
      <c r="CD78" s="121">
        <f>SUM(Z78,BB78)</f>
        <v>543915</v>
      </c>
      <c r="CE78" s="121">
        <f>SUM(AA78,BC78)</f>
        <v>2739</v>
      </c>
      <c r="CF78" s="121">
        <f>SUM(AB78,BD78)</f>
        <v>0</v>
      </c>
      <c r="CG78" s="121">
        <f>SUM(AC78,BE78)</f>
        <v>0</v>
      </c>
      <c r="CH78" s="121">
        <f>SUM(AD78,BF78)</f>
        <v>131934</v>
      </c>
      <c r="CI78" s="121">
        <f>SUM(AE78,BG78)</f>
        <v>910926</v>
      </c>
    </row>
    <row r="79" spans="1:87" s="136" customFormat="1" ht="13.5" customHeight="1" x14ac:dyDescent="0.15">
      <c r="A79" s="119" t="s">
        <v>45</v>
      </c>
      <c r="B79" s="120" t="s">
        <v>398</v>
      </c>
      <c r="C79" s="119" t="s">
        <v>399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/>
      <c r="L79" s="121">
        <f>+SUM(M79,R79,V79,W79,AC79)</f>
        <v>158410</v>
      </c>
      <c r="M79" s="121">
        <f>+SUM(N79:Q79)</f>
        <v>6919</v>
      </c>
      <c r="N79" s="121">
        <v>6919</v>
      </c>
      <c r="O79" s="121">
        <v>0</v>
      </c>
      <c r="P79" s="121">
        <v>0</v>
      </c>
      <c r="Q79" s="121">
        <v>0</v>
      </c>
      <c r="R79" s="121">
        <f>+SUM(S79:U79)</f>
        <v>26165</v>
      </c>
      <c r="S79" s="121">
        <v>0</v>
      </c>
      <c r="T79" s="121">
        <v>22223</v>
      </c>
      <c r="U79" s="121">
        <v>3942</v>
      </c>
      <c r="V79" s="121">
        <v>0</v>
      </c>
      <c r="W79" s="121">
        <f>+SUM(X79:AA79)</f>
        <v>125326</v>
      </c>
      <c r="X79" s="121">
        <v>0</v>
      </c>
      <c r="Y79" s="121">
        <v>21245</v>
      </c>
      <c r="Z79" s="121">
        <v>57256</v>
      </c>
      <c r="AA79" s="121">
        <v>46825</v>
      </c>
      <c r="AB79" s="121"/>
      <c r="AC79" s="121">
        <v>0</v>
      </c>
      <c r="AD79" s="121">
        <v>33878</v>
      </c>
      <c r="AE79" s="121">
        <f>+SUM(D79,L79,AD79)</f>
        <v>192288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/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/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158410</v>
      </c>
      <c r="BQ79" s="121">
        <f>SUM(M79,AO79)</f>
        <v>6919</v>
      </c>
      <c r="BR79" s="121">
        <f>SUM(N79,AP79)</f>
        <v>6919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26165</v>
      </c>
      <c r="BW79" s="121">
        <f>SUM(S79,AU79)</f>
        <v>0</v>
      </c>
      <c r="BX79" s="121">
        <f>SUM(T79,AV79)</f>
        <v>22223</v>
      </c>
      <c r="BY79" s="121">
        <f>SUM(U79,AW79)</f>
        <v>3942</v>
      </c>
      <c r="BZ79" s="121">
        <f>SUM(V79,AX79)</f>
        <v>0</v>
      </c>
      <c r="CA79" s="121">
        <f>SUM(W79,AY79)</f>
        <v>125326</v>
      </c>
      <c r="CB79" s="121">
        <f>SUM(X79,AZ79)</f>
        <v>0</v>
      </c>
      <c r="CC79" s="121">
        <f>SUM(Y79,BA79)</f>
        <v>21245</v>
      </c>
      <c r="CD79" s="121">
        <f>SUM(Z79,BB79)</f>
        <v>57256</v>
      </c>
      <c r="CE79" s="121">
        <f>SUM(AA79,BC79)</f>
        <v>46825</v>
      </c>
      <c r="CF79" s="121">
        <f>SUM(AB79,BD79)</f>
        <v>0</v>
      </c>
      <c r="CG79" s="121">
        <f>SUM(AC79,BE79)</f>
        <v>0</v>
      </c>
      <c r="CH79" s="121">
        <f>SUM(AD79,BF79)</f>
        <v>33878</v>
      </c>
      <c r="CI79" s="121">
        <f>SUM(AE79,BG79)</f>
        <v>192288</v>
      </c>
    </row>
    <row r="80" spans="1:87" s="136" customFormat="1" ht="13.5" customHeight="1" x14ac:dyDescent="0.15">
      <c r="A80" s="119" t="s">
        <v>45</v>
      </c>
      <c r="B80" s="120" t="s">
        <v>343</v>
      </c>
      <c r="C80" s="119" t="s">
        <v>344</v>
      </c>
      <c r="D80" s="121">
        <f>+SUM(E80,J80)</f>
        <v>601718</v>
      </c>
      <c r="E80" s="121">
        <f>+SUM(F80:I80)</f>
        <v>601718</v>
      </c>
      <c r="F80" s="121">
        <v>0</v>
      </c>
      <c r="G80" s="121">
        <v>601718</v>
      </c>
      <c r="H80" s="121">
        <v>0</v>
      </c>
      <c r="I80" s="121">
        <v>0</v>
      </c>
      <c r="J80" s="121">
        <v>0</v>
      </c>
      <c r="K80" s="121"/>
      <c r="L80" s="121">
        <f>+SUM(M80,R80,V80,W80,AC80)</f>
        <v>679333</v>
      </c>
      <c r="M80" s="121">
        <f>+SUM(N80:Q80)</f>
        <v>45937</v>
      </c>
      <c r="N80" s="121">
        <v>45937</v>
      </c>
      <c r="O80" s="121">
        <v>0</v>
      </c>
      <c r="P80" s="121">
        <v>0</v>
      </c>
      <c r="Q80" s="121">
        <v>0</v>
      </c>
      <c r="R80" s="121">
        <f>+SUM(S80:U80)</f>
        <v>42807</v>
      </c>
      <c r="S80" s="121">
        <v>0</v>
      </c>
      <c r="T80" s="121">
        <v>42807</v>
      </c>
      <c r="U80" s="121">
        <v>0</v>
      </c>
      <c r="V80" s="121">
        <v>0</v>
      </c>
      <c r="W80" s="121">
        <f>+SUM(X80:AA80)</f>
        <v>590589</v>
      </c>
      <c r="X80" s="121">
        <v>0</v>
      </c>
      <c r="Y80" s="121">
        <v>536572</v>
      </c>
      <c r="Z80" s="121">
        <v>54017</v>
      </c>
      <c r="AA80" s="121">
        <v>0</v>
      </c>
      <c r="AB80" s="121"/>
      <c r="AC80" s="121">
        <v>0</v>
      </c>
      <c r="AD80" s="121">
        <v>60681</v>
      </c>
      <c r="AE80" s="121">
        <f>+SUM(D80,L80,AD80)</f>
        <v>1341732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/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/>
      <c r="BE80" s="121">
        <v>0</v>
      </c>
      <c r="BF80" s="121">
        <v>0</v>
      </c>
      <c r="BG80" s="121">
        <f>+SUM(BF80,AN80,AF80)</f>
        <v>0</v>
      </c>
      <c r="BH80" s="121">
        <f>SUM(D80,AF80)</f>
        <v>601718</v>
      </c>
      <c r="BI80" s="121">
        <f>SUM(E80,AG80)</f>
        <v>601718</v>
      </c>
      <c r="BJ80" s="121">
        <f>SUM(F80,AH80)</f>
        <v>0</v>
      </c>
      <c r="BK80" s="121">
        <f>SUM(G80,AI80)</f>
        <v>601718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679333</v>
      </c>
      <c r="BQ80" s="121">
        <f>SUM(M80,AO80)</f>
        <v>45937</v>
      </c>
      <c r="BR80" s="121">
        <f>SUM(N80,AP80)</f>
        <v>45937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42807</v>
      </c>
      <c r="BW80" s="121">
        <f>SUM(S80,AU80)</f>
        <v>0</v>
      </c>
      <c r="BX80" s="121">
        <f>SUM(T80,AV80)</f>
        <v>42807</v>
      </c>
      <c r="BY80" s="121">
        <f>SUM(U80,AW80)</f>
        <v>0</v>
      </c>
      <c r="BZ80" s="121">
        <f>SUM(V80,AX80)</f>
        <v>0</v>
      </c>
      <c r="CA80" s="121">
        <f>SUM(W80,AY80)</f>
        <v>590589</v>
      </c>
      <c r="CB80" s="121">
        <f>SUM(X80,AZ80)</f>
        <v>0</v>
      </c>
      <c r="CC80" s="121">
        <f>SUM(Y80,BA80)</f>
        <v>536572</v>
      </c>
      <c r="CD80" s="121">
        <f>SUM(Z80,BB80)</f>
        <v>54017</v>
      </c>
      <c r="CE80" s="121">
        <f>SUM(AA80,BC80)</f>
        <v>0</v>
      </c>
      <c r="CF80" s="121">
        <f>SUM(AB80,BD80)</f>
        <v>0</v>
      </c>
      <c r="CG80" s="121">
        <f>SUM(AC80,BE80)</f>
        <v>0</v>
      </c>
      <c r="CH80" s="121">
        <f>SUM(AD80,BF80)</f>
        <v>60681</v>
      </c>
      <c r="CI80" s="121">
        <f>SUM(AE80,BG80)</f>
        <v>1341732</v>
      </c>
    </row>
    <row r="81" spans="1:87" s="136" customFormat="1" ht="13.5" customHeight="1" x14ac:dyDescent="0.15">
      <c r="A81" s="119" t="s">
        <v>45</v>
      </c>
      <c r="B81" s="120" t="s">
        <v>363</v>
      </c>
      <c r="C81" s="119" t="s">
        <v>364</v>
      </c>
      <c r="D81" s="121">
        <f>+SUM(E81,J81)</f>
        <v>6978535</v>
      </c>
      <c r="E81" s="121">
        <f>+SUM(F81:I81)</f>
        <v>6978535</v>
      </c>
      <c r="F81" s="121">
        <v>0</v>
      </c>
      <c r="G81" s="121">
        <v>6978535</v>
      </c>
      <c r="H81" s="121">
        <v>0</v>
      </c>
      <c r="I81" s="121">
        <v>0</v>
      </c>
      <c r="J81" s="121">
        <v>0</v>
      </c>
      <c r="K81" s="121"/>
      <c r="L81" s="121">
        <f>+SUM(M81,R81,V81,W81,AC81)</f>
        <v>65474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47598</v>
      </c>
      <c r="S81" s="121">
        <v>0</v>
      </c>
      <c r="T81" s="121">
        <v>47598</v>
      </c>
      <c r="U81" s="121">
        <v>0</v>
      </c>
      <c r="V81" s="121">
        <v>0</v>
      </c>
      <c r="W81" s="121">
        <f>+SUM(X81:AA81)</f>
        <v>17876</v>
      </c>
      <c r="X81" s="121">
        <v>2179</v>
      </c>
      <c r="Y81" s="121">
        <v>4441</v>
      </c>
      <c r="Z81" s="121">
        <v>11256</v>
      </c>
      <c r="AA81" s="121">
        <v>0</v>
      </c>
      <c r="AB81" s="121"/>
      <c r="AC81" s="121">
        <v>0</v>
      </c>
      <c r="AD81" s="121">
        <v>87390</v>
      </c>
      <c r="AE81" s="121">
        <f>+SUM(D81,L81,AD81)</f>
        <v>7131399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/>
      <c r="AN81" s="121">
        <f>+SUM(AO81,AT81,AX81,AY81,BE81)</f>
        <v>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0</v>
      </c>
      <c r="AU81" s="121">
        <v>0</v>
      </c>
      <c r="AV81" s="121">
        <v>0</v>
      </c>
      <c r="AW81" s="121">
        <v>0</v>
      </c>
      <c r="AX81" s="121">
        <v>0</v>
      </c>
      <c r="AY81" s="121">
        <f>+SUM(AZ81:BC81)</f>
        <v>0</v>
      </c>
      <c r="AZ81" s="121">
        <v>0</v>
      </c>
      <c r="BA81" s="121">
        <v>0</v>
      </c>
      <c r="BB81" s="121">
        <v>0</v>
      </c>
      <c r="BC81" s="121">
        <v>0</v>
      </c>
      <c r="BD81" s="121"/>
      <c r="BE81" s="121">
        <v>0</v>
      </c>
      <c r="BF81" s="121">
        <v>0</v>
      </c>
      <c r="BG81" s="121">
        <f>+SUM(BF81,AN81,AF81)</f>
        <v>0</v>
      </c>
      <c r="BH81" s="121">
        <f>SUM(D81,AF81)</f>
        <v>6978535</v>
      </c>
      <c r="BI81" s="121">
        <f>SUM(E81,AG81)</f>
        <v>6978535</v>
      </c>
      <c r="BJ81" s="121">
        <f>SUM(F81,AH81)</f>
        <v>0</v>
      </c>
      <c r="BK81" s="121">
        <f>SUM(G81,AI81)</f>
        <v>6978535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65474</v>
      </c>
      <c r="BQ81" s="121">
        <f>SUM(M81,AO81)</f>
        <v>0</v>
      </c>
      <c r="BR81" s="121">
        <f>SUM(N81,AP81)</f>
        <v>0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47598</v>
      </c>
      <c r="BW81" s="121">
        <f>SUM(S81,AU81)</f>
        <v>0</v>
      </c>
      <c r="BX81" s="121">
        <f>SUM(T81,AV81)</f>
        <v>47598</v>
      </c>
      <c r="BY81" s="121">
        <f>SUM(U81,AW81)</f>
        <v>0</v>
      </c>
      <c r="BZ81" s="121">
        <f>SUM(V81,AX81)</f>
        <v>0</v>
      </c>
      <c r="CA81" s="121">
        <f>SUM(W81,AY81)</f>
        <v>17876</v>
      </c>
      <c r="CB81" s="121">
        <f>SUM(X81,AZ81)</f>
        <v>2179</v>
      </c>
      <c r="CC81" s="121">
        <f>SUM(Y81,BA81)</f>
        <v>4441</v>
      </c>
      <c r="CD81" s="121">
        <f>SUM(Z81,BB81)</f>
        <v>11256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87390</v>
      </c>
      <c r="CI81" s="121">
        <f>SUM(AE81,BG81)</f>
        <v>7131399</v>
      </c>
    </row>
    <row r="82" spans="1:87" s="136" customFormat="1" ht="13.5" customHeight="1" x14ac:dyDescent="0.15">
      <c r="A82" s="119" t="s">
        <v>45</v>
      </c>
      <c r="B82" s="120" t="s">
        <v>434</v>
      </c>
      <c r="C82" s="119" t="s">
        <v>448</v>
      </c>
      <c r="D82" s="121">
        <f>+SUM(E82,J82)</f>
        <v>76833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76833</v>
      </c>
      <c r="K82" s="121"/>
      <c r="L82" s="121">
        <f>+SUM(M82,R82,V82,W82,AC82)</f>
        <v>1722281</v>
      </c>
      <c r="M82" s="121">
        <f>+SUM(N82:Q82)</f>
        <v>87974</v>
      </c>
      <c r="N82" s="121">
        <v>87974</v>
      </c>
      <c r="O82" s="121">
        <v>0</v>
      </c>
      <c r="P82" s="121">
        <v>0</v>
      </c>
      <c r="Q82" s="121">
        <v>0</v>
      </c>
      <c r="R82" s="121">
        <f>+SUM(S82:U82)</f>
        <v>645226</v>
      </c>
      <c r="S82" s="121">
        <v>0</v>
      </c>
      <c r="T82" s="121">
        <v>620724</v>
      </c>
      <c r="U82" s="121">
        <v>24502</v>
      </c>
      <c r="V82" s="121">
        <v>0</v>
      </c>
      <c r="W82" s="121">
        <f>+SUM(X82:AA82)</f>
        <v>989081</v>
      </c>
      <c r="X82" s="121">
        <v>52290</v>
      </c>
      <c r="Y82" s="121">
        <v>622563</v>
      </c>
      <c r="Z82" s="121">
        <v>314228</v>
      </c>
      <c r="AA82" s="121">
        <v>0</v>
      </c>
      <c r="AB82" s="121"/>
      <c r="AC82" s="121">
        <v>0</v>
      </c>
      <c r="AD82" s="121">
        <v>0</v>
      </c>
      <c r="AE82" s="121">
        <f>+SUM(D82,L82,AD82)</f>
        <v>1799114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/>
      <c r="AN82" s="121">
        <f>+SUM(AO82,AT82,AX82,AY82,BE82)</f>
        <v>104117</v>
      </c>
      <c r="AO82" s="121">
        <f>+SUM(AP82:AS82)</f>
        <v>7748</v>
      </c>
      <c r="AP82" s="121">
        <v>7748</v>
      </c>
      <c r="AQ82" s="121">
        <v>0</v>
      </c>
      <c r="AR82" s="121">
        <v>0</v>
      </c>
      <c r="AS82" s="121">
        <v>0</v>
      </c>
      <c r="AT82" s="121">
        <f>+SUM(AU82:AW82)</f>
        <v>45373</v>
      </c>
      <c r="AU82" s="121">
        <v>0</v>
      </c>
      <c r="AV82" s="121">
        <v>45373</v>
      </c>
      <c r="AW82" s="121">
        <v>0</v>
      </c>
      <c r="AX82" s="121">
        <v>0</v>
      </c>
      <c r="AY82" s="121">
        <f>+SUM(AZ82:BC82)</f>
        <v>50996</v>
      </c>
      <c r="AZ82" s="121">
        <v>0</v>
      </c>
      <c r="BA82" s="121">
        <v>50996</v>
      </c>
      <c r="BB82" s="121">
        <v>0</v>
      </c>
      <c r="BC82" s="121">
        <v>0</v>
      </c>
      <c r="BD82" s="121"/>
      <c r="BE82" s="121">
        <v>0</v>
      </c>
      <c r="BF82" s="121">
        <v>13950</v>
      </c>
      <c r="BG82" s="121">
        <f>+SUM(BF82,AN82,AF82)</f>
        <v>118067</v>
      </c>
      <c r="BH82" s="121">
        <f>SUM(D82,AF82)</f>
        <v>76833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76833</v>
      </c>
      <c r="BO82" s="121">
        <f>SUM(K82,AM82)</f>
        <v>0</v>
      </c>
      <c r="BP82" s="121">
        <f>SUM(L82,AN82)</f>
        <v>1826398</v>
      </c>
      <c r="BQ82" s="121">
        <f>SUM(M82,AO82)</f>
        <v>95722</v>
      </c>
      <c r="BR82" s="121">
        <f>SUM(N82,AP82)</f>
        <v>95722</v>
      </c>
      <c r="BS82" s="121">
        <f>SUM(O82,AQ82)</f>
        <v>0</v>
      </c>
      <c r="BT82" s="121">
        <f>SUM(P82,AR82)</f>
        <v>0</v>
      </c>
      <c r="BU82" s="121">
        <f>SUM(Q82,AS82)</f>
        <v>0</v>
      </c>
      <c r="BV82" s="121">
        <f>SUM(R82,AT82)</f>
        <v>690599</v>
      </c>
      <c r="BW82" s="121">
        <f>SUM(S82,AU82)</f>
        <v>0</v>
      </c>
      <c r="BX82" s="121">
        <f>SUM(T82,AV82)</f>
        <v>666097</v>
      </c>
      <c r="BY82" s="121">
        <f>SUM(U82,AW82)</f>
        <v>24502</v>
      </c>
      <c r="BZ82" s="121">
        <f>SUM(V82,AX82)</f>
        <v>0</v>
      </c>
      <c r="CA82" s="121">
        <f>SUM(W82,AY82)</f>
        <v>1040077</v>
      </c>
      <c r="CB82" s="121">
        <f>SUM(X82,AZ82)</f>
        <v>52290</v>
      </c>
      <c r="CC82" s="121">
        <f>SUM(Y82,BA82)</f>
        <v>673559</v>
      </c>
      <c r="CD82" s="121">
        <f>SUM(Z82,BB82)</f>
        <v>314228</v>
      </c>
      <c r="CE82" s="121">
        <f>SUM(AA82,BC82)</f>
        <v>0</v>
      </c>
      <c r="CF82" s="121">
        <f>SUM(AB82,BD82)</f>
        <v>0</v>
      </c>
      <c r="CG82" s="121">
        <f>SUM(AC82,BE82)</f>
        <v>0</v>
      </c>
      <c r="CH82" s="121">
        <f>SUM(AD82,BF82)</f>
        <v>13950</v>
      </c>
      <c r="CI82" s="121">
        <f>SUM(AE82,BG82)</f>
        <v>1917181</v>
      </c>
    </row>
    <row r="83" spans="1:87" s="136" customFormat="1" ht="13.5" customHeight="1" x14ac:dyDescent="0.15">
      <c r="A83" s="119" t="s">
        <v>45</v>
      </c>
      <c r="B83" s="120" t="s">
        <v>383</v>
      </c>
      <c r="C83" s="119" t="s">
        <v>506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/>
      <c r="L83" s="121">
        <f>+SUM(M83,R83,V83,W83,AC83)</f>
        <v>2198312</v>
      </c>
      <c r="M83" s="121">
        <f>+SUM(N83:Q83)</f>
        <v>121968</v>
      </c>
      <c r="N83" s="121">
        <v>100472</v>
      </c>
      <c r="O83" s="121">
        <v>0</v>
      </c>
      <c r="P83" s="121">
        <v>21496</v>
      </c>
      <c r="Q83" s="121">
        <v>0</v>
      </c>
      <c r="R83" s="121">
        <f>+SUM(S83:U83)</f>
        <v>343593</v>
      </c>
      <c r="S83" s="121">
        <v>0</v>
      </c>
      <c r="T83" s="121">
        <v>337672</v>
      </c>
      <c r="U83" s="121">
        <v>5921</v>
      </c>
      <c r="V83" s="121">
        <v>0</v>
      </c>
      <c r="W83" s="121">
        <f>+SUM(X83:AA83)</f>
        <v>1732751</v>
      </c>
      <c r="X83" s="121">
        <v>663805</v>
      </c>
      <c r="Y83" s="121">
        <v>1022908</v>
      </c>
      <c r="Z83" s="121">
        <v>42553</v>
      </c>
      <c r="AA83" s="121">
        <v>3485</v>
      </c>
      <c r="AB83" s="121"/>
      <c r="AC83" s="121">
        <v>0</v>
      </c>
      <c r="AD83" s="121">
        <v>0</v>
      </c>
      <c r="AE83" s="121">
        <f>+SUM(D83,L83,AD83)</f>
        <v>2198312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/>
      <c r="AN83" s="121">
        <f>+SUM(AO83,AT83,AX83,AY83,BE83)</f>
        <v>404705</v>
      </c>
      <c r="AO83" s="121">
        <f>+SUM(AP83:AS83)</f>
        <v>98264</v>
      </c>
      <c r="AP83" s="121">
        <v>45353</v>
      </c>
      <c r="AQ83" s="121">
        <v>0</v>
      </c>
      <c r="AR83" s="121">
        <v>52911</v>
      </c>
      <c r="AS83" s="121">
        <v>0</v>
      </c>
      <c r="AT83" s="121">
        <f>+SUM(AU83:AW83)</f>
        <v>161653</v>
      </c>
      <c r="AU83" s="121">
        <v>0</v>
      </c>
      <c r="AV83" s="121">
        <v>161653</v>
      </c>
      <c r="AW83" s="121">
        <v>0</v>
      </c>
      <c r="AX83" s="121">
        <v>0</v>
      </c>
      <c r="AY83" s="121">
        <f>+SUM(AZ83:BC83)</f>
        <v>144788</v>
      </c>
      <c r="AZ83" s="121">
        <v>144788</v>
      </c>
      <c r="BA83" s="121">
        <v>0</v>
      </c>
      <c r="BB83" s="121">
        <v>0</v>
      </c>
      <c r="BC83" s="121">
        <v>0</v>
      </c>
      <c r="BD83" s="121"/>
      <c r="BE83" s="121">
        <v>0</v>
      </c>
      <c r="BF83" s="121">
        <v>0</v>
      </c>
      <c r="BG83" s="121">
        <f>+SUM(BF83,AN83,AF83)</f>
        <v>404705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2603017</v>
      </c>
      <c r="BQ83" s="121">
        <f>SUM(M83,AO83)</f>
        <v>220232</v>
      </c>
      <c r="BR83" s="121">
        <f>SUM(N83,AP83)</f>
        <v>145825</v>
      </c>
      <c r="BS83" s="121">
        <f>SUM(O83,AQ83)</f>
        <v>0</v>
      </c>
      <c r="BT83" s="121">
        <f>SUM(P83,AR83)</f>
        <v>74407</v>
      </c>
      <c r="BU83" s="121">
        <f>SUM(Q83,AS83)</f>
        <v>0</v>
      </c>
      <c r="BV83" s="121">
        <f>SUM(R83,AT83)</f>
        <v>505246</v>
      </c>
      <c r="BW83" s="121">
        <f>SUM(S83,AU83)</f>
        <v>0</v>
      </c>
      <c r="BX83" s="121">
        <f>SUM(T83,AV83)</f>
        <v>499325</v>
      </c>
      <c r="BY83" s="121">
        <f>SUM(U83,AW83)</f>
        <v>5921</v>
      </c>
      <c r="BZ83" s="121">
        <f>SUM(V83,AX83)</f>
        <v>0</v>
      </c>
      <c r="CA83" s="121">
        <f>SUM(W83,AY83)</f>
        <v>1877539</v>
      </c>
      <c r="CB83" s="121">
        <f>SUM(X83,AZ83)</f>
        <v>808593</v>
      </c>
      <c r="CC83" s="121">
        <f>SUM(Y83,BA83)</f>
        <v>1022908</v>
      </c>
      <c r="CD83" s="121">
        <f>SUM(Z83,BB83)</f>
        <v>42553</v>
      </c>
      <c r="CE83" s="121">
        <f>SUM(AA83,BC83)</f>
        <v>3485</v>
      </c>
      <c r="CF83" s="121">
        <f>SUM(AB83,BD83)</f>
        <v>0</v>
      </c>
      <c r="CG83" s="121">
        <f>SUM(AC83,BE83)</f>
        <v>0</v>
      </c>
      <c r="CH83" s="121">
        <f>SUM(AD83,BF83)</f>
        <v>0</v>
      </c>
      <c r="CI83" s="121">
        <f>SUM(AE83,BG83)</f>
        <v>2603017</v>
      </c>
    </row>
    <row r="84" spans="1:87" s="136" customFormat="1" ht="13.5" customHeight="1" x14ac:dyDescent="0.15">
      <c r="A84" s="119" t="s">
        <v>45</v>
      </c>
      <c r="B84" s="120" t="s">
        <v>388</v>
      </c>
      <c r="C84" s="119" t="s">
        <v>389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/>
      <c r="L84" s="121">
        <f>+SUM(M84,R84,V84,W84,AC84)</f>
        <v>1333932</v>
      </c>
      <c r="M84" s="121">
        <f>+SUM(N84:Q84)</f>
        <v>57574</v>
      </c>
      <c r="N84" s="121">
        <v>57574</v>
      </c>
      <c r="O84" s="121">
        <v>0</v>
      </c>
      <c r="P84" s="121">
        <v>0</v>
      </c>
      <c r="Q84" s="121">
        <v>0</v>
      </c>
      <c r="R84" s="121">
        <f>+SUM(S84:U84)</f>
        <v>18106</v>
      </c>
      <c r="S84" s="121">
        <v>0</v>
      </c>
      <c r="T84" s="121">
        <v>18106</v>
      </c>
      <c r="U84" s="121">
        <v>0</v>
      </c>
      <c r="V84" s="121">
        <v>0</v>
      </c>
      <c r="W84" s="121">
        <f>+SUM(X84:AA84)</f>
        <v>1258252</v>
      </c>
      <c r="X84" s="121">
        <v>0</v>
      </c>
      <c r="Y84" s="121">
        <v>1258252</v>
      </c>
      <c r="Z84" s="121">
        <v>0</v>
      </c>
      <c r="AA84" s="121">
        <v>0</v>
      </c>
      <c r="AB84" s="121"/>
      <c r="AC84" s="121">
        <v>0</v>
      </c>
      <c r="AD84" s="121">
        <v>74164</v>
      </c>
      <c r="AE84" s="121">
        <f>+SUM(D84,L84,AD84)</f>
        <v>1408096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/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/>
      <c r="BE84" s="121">
        <v>0</v>
      </c>
      <c r="BF84" s="121">
        <v>0</v>
      </c>
      <c r="BG84" s="121">
        <f>+SUM(BF84,AN84,AF84)</f>
        <v>0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0</v>
      </c>
      <c r="BP84" s="121">
        <f>SUM(L84,AN84)</f>
        <v>1333932</v>
      </c>
      <c r="BQ84" s="121">
        <f>SUM(M84,AO84)</f>
        <v>57574</v>
      </c>
      <c r="BR84" s="121">
        <f>SUM(N84,AP84)</f>
        <v>57574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18106</v>
      </c>
      <c r="BW84" s="121">
        <f>SUM(S84,AU84)</f>
        <v>0</v>
      </c>
      <c r="BX84" s="121">
        <f>SUM(T84,AV84)</f>
        <v>18106</v>
      </c>
      <c r="BY84" s="121">
        <f>SUM(U84,AW84)</f>
        <v>0</v>
      </c>
      <c r="BZ84" s="121">
        <f>SUM(V84,AX84)</f>
        <v>0</v>
      </c>
      <c r="CA84" s="121">
        <f>SUM(W84,AY84)</f>
        <v>1258252</v>
      </c>
      <c r="CB84" s="121">
        <f>SUM(X84,AZ84)</f>
        <v>0</v>
      </c>
      <c r="CC84" s="121">
        <f>SUM(Y84,BA84)</f>
        <v>1258252</v>
      </c>
      <c r="CD84" s="121">
        <f>SUM(Z84,BB84)</f>
        <v>0</v>
      </c>
      <c r="CE84" s="121">
        <f>SUM(AA84,BC84)</f>
        <v>0</v>
      </c>
      <c r="CF84" s="121">
        <f>SUM(AB84,BD84)</f>
        <v>0</v>
      </c>
      <c r="CG84" s="121">
        <f>SUM(AC84,BE84)</f>
        <v>0</v>
      </c>
      <c r="CH84" s="121">
        <f>SUM(AD84,BF84)</f>
        <v>74164</v>
      </c>
      <c r="CI84" s="121">
        <f>SUM(AE84,BG84)</f>
        <v>1408096</v>
      </c>
    </row>
    <row r="85" spans="1:87" s="136" customFormat="1" ht="13.5" customHeight="1" x14ac:dyDescent="0.15">
      <c r="A85" s="119" t="s">
        <v>45</v>
      </c>
      <c r="B85" s="120" t="s">
        <v>394</v>
      </c>
      <c r="C85" s="119" t="s">
        <v>395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/>
      <c r="L85" s="121">
        <f>+SUM(M85,R85,V85,W85,AC85)</f>
        <v>381606</v>
      </c>
      <c r="M85" s="121">
        <f>+SUM(N85:Q85)</f>
        <v>30433</v>
      </c>
      <c r="N85" s="121">
        <v>30433</v>
      </c>
      <c r="O85" s="121">
        <v>0</v>
      </c>
      <c r="P85" s="121">
        <v>0</v>
      </c>
      <c r="Q85" s="121">
        <v>0</v>
      </c>
      <c r="R85" s="121">
        <f>+SUM(S85:U85)</f>
        <v>65184</v>
      </c>
      <c r="S85" s="121">
        <v>0</v>
      </c>
      <c r="T85" s="121">
        <v>55631</v>
      </c>
      <c r="U85" s="121">
        <v>9553</v>
      </c>
      <c r="V85" s="121">
        <v>0</v>
      </c>
      <c r="W85" s="121">
        <f>+SUM(X85:AA85)</f>
        <v>285989</v>
      </c>
      <c r="X85" s="121">
        <v>0</v>
      </c>
      <c r="Y85" s="121">
        <v>280339</v>
      </c>
      <c r="Z85" s="121">
        <v>5650</v>
      </c>
      <c r="AA85" s="121">
        <v>0</v>
      </c>
      <c r="AB85" s="121"/>
      <c r="AC85" s="121">
        <v>0</v>
      </c>
      <c r="AD85" s="121">
        <v>178952</v>
      </c>
      <c r="AE85" s="121">
        <f>+SUM(D85,L85,AD85)</f>
        <v>560558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/>
      <c r="AN85" s="121">
        <f>+SUM(AO85,AT85,AX85,AY85,BE85)</f>
        <v>26417</v>
      </c>
      <c r="AO85" s="121">
        <f>+SUM(AP85:AS85)</f>
        <v>2445</v>
      </c>
      <c r="AP85" s="121">
        <v>2445</v>
      </c>
      <c r="AQ85" s="121">
        <v>0</v>
      </c>
      <c r="AR85" s="121">
        <v>0</v>
      </c>
      <c r="AS85" s="121">
        <v>0</v>
      </c>
      <c r="AT85" s="121">
        <f>+SUM(AU85:AW85)</f>
        <v>8528</v>
      </c>
      <c r="AU85" s="121">
        <v>0</v>
      </c>
      <c r="AV85" s="121">
        <v>8528</v>
      </c>
      <c r="AW85" s="121">
        <v>0</v>
      </c>
      <c r="AX85" s="121">
        <v>0</v>
      </c>
      <c r="AY85" s="121">
        <f>+SUM(AZ85:BC85)</f>
        <v>15444</v>
      </c>
      <c r="AZ85" s="121">
        <v>0</v>
      </c>
      <c r="BA85" s="121">
        <v>15444</v>
      </c>
      <c r="BB85" s="121">
        <v>0</v>
      </c>
      <c r="BC85" s="121">
        <v>0</v>
      </c>
      <c r="BD85" s="121"/>
      <c r="BE85" s="121">
        <v>0</v>
      </c>
      <c r="BF85" s="121">
        <v>0</v>
      </c>
      <c r="BG85" s="121">
        <f>+SUM(BF85,AN85,AF85)</f>
        <v>26417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408023</v>
      </c>
      <c r="BQ85" s="121">
        <f>SUM(M85,AO85)</f>
        <v>32878</v>
      </c>
      <c r="BR85" s="121">
        <f>SUM(N85,AP85)</f>
        <v>32878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73712</v>
      </c>
      <c r="BW85" s="121">
        <f>SUM(S85,AU85)</f>
        <v>0</v>
      </c>
      <c r="BX85" s="121">
        <f>SUM(T85,AV85)</f>
        <v>64159</v>
      </c>
      <c r="BY85" s="121">
        <f>SUM(U85,AW85)</f>
        <v>9553</v>
      </c>
      <c r="BZ85" s="121">
        <f>SUM(V85,AX85)</f>
        <v>0</v>
      </c>
      <c r="CA85" s="121">
        <f>SUM(W85,AY85)</f>
        <v>301433</v>
      </c>
      <c r="CB85" s="121">
        <f>SUM(X85,AZ85)</f>
        <v>0</v>
      </c>
      <c r="CC85" s="121">
        <f>SUM(Y85,BA85)</f>
        <v>295783</v>
      </c>
      <c r="CD85" s="121">
        <f>SUM(Z85,BB85)</f>
        <v>5650</v>
      </c>
      <c r="CE85" s="121">
        <f>SUM(AA85,BC85)</f>
        <v>0</v>
      </c>
      <c r="CF85" s="121">
        <f>SUM(AB85,BD85)</f>
        <v>0</v>
      </c>
      <c r="CG85" s="121">
        <f>SUM(AC85,BE85)</f>
        <v>0</v>
      </c>
      <c r="CH85" s="121">
        <f>SUM(AD85,BF85)</f>
        <v>178952</v>
      </c>
      <c r="CI85" s="121">
        <f>SUM(AE85,BG85)</f>
        <v>586975</v>
      </c>
    </row>
    <row r="86" spans="1:87" s="136" customFormat="1" ht="13.5" customHeight="1" x14ac:dyDescent="0.15">
      <c r="A86" s="119" t="s">
        <v>45</v>
      </c>
      <c r="B86" s="120" t="s">
        <v>353</v>
      </c>
      <c r="C86" s="119" t="s">
        <v>354</v>
      </c>
      <c r="D86" s="121">
        <f>+SUM(E86,J86)</f>
        <v>149</v>
      </c>
      <c r="E86" s="121">
        <f>+SUM(F86:I86)</f>
        <v>149</v>
      </c>
      <c r="F86" s="121">
        <v>0</v>
      </c>
      <c r="G86" s="121">
        <v>149</v>
      </c>
      <c r="H86" s="121">
        <v>0</v>
      </c>
      <c r="I86" s="121">
        <v>0</v>
      </c>
      <c r="J86" s="121">
        <v>0</v>
      </c>
      <c r="K86" s="121"/>
      <c r="L86" s="121">
        <f>+SUM(M86,R86,V86,W86,AC86)</f>
        <v>506220</v>
      </c>
      <c r="M86" s="121">
        <f>+SUM(N86:Q86)</f>
        <v>179442</v>
      </c>
      <c r="N86" s="121">
        <v>41015</v>
      </c>
      <c r="O86" s="121">
        <v>0</v>
      </c>
      <c r="P86" s="121">
        <v>128173</v>
      </c>
      <c r="Q86" s="121">
        <v>10254</v>
      </c>
      <c r="R86" s="121">
        <f>+SUM(S86:U86)</f>
        <v>284800</v>
      </c>
      <c r="S86" s="121">
        <v>0</v>
      </c>
      <c r="T86" s="121">
        <v>283903</v>
      </c>
      <c r="U86" s="121">
        <v>897</v>
      </c>
      <c r="V86" s="121">
        <v>0</v>
      </c>
      <c r="W86" s="121">
        <f>+SUM(X86:AA86)</f>
        <v>41978</v>
      </c>
      <c r="X86" s="121">
        <v>0</v>
      </c>
      <c r="Y86" s="121">
        <v>32779</v>
      </c>
      <c r="Z86" s="121">
        <v>9199</v>
      </c>
      <c r="AA86" s="121">
        <v>0</v>
      </c>
      <c r="AB86" s="121"/>
      <c r="AC86" s="121">
        <v>0</v>
      </c>
      <c r="AD86" s="121">
        <v>95575</v>
      </c>
      <c r="AE86" s="121">
        <f>+SUM(D86,L86,AD86)</f>
        <v>601944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/>
      <c r="AN86" s="121">
        <f>+SUM(AO86,AT86,AX86,AY86,BE86)</f>
        <v>0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f>+SUM(AZ86:BC86)</f>
        <v>0</v>
      </c>
      <c r="AZ86" s="121">
        <v>0</v>
      </c>
      <c r="BA86" s="121">
        <v>0</v>
      </c>
      <c r="BB86" s="121">
        <v>0</v>
      </c>
      <c r="BC86" s="121">
        <v>0</v>
      </c>
      <c r="BD86" s="121"/>
      <c r="BE86" s="121">
        <v>0</v>
      </c>
      <c r="BF86" s="121">
        <v>0</v>
      </c>
      <c r="BG86" s="121">
        <f>+SUM(BF86,AN86,AF86)</f>
        <v>0</v>
      </c>
      <c r="BH86" s="121">
        <f>SUM(D86,AF86)</f>
        <v>149</v>
      </c>
      <c r="BI86" s="121">
        <f>SUM(E86,AG86)</f>
        <v>149</v>
      </c>
      <c r="BJ86" s="121">
        <f>SUM(F86,AH86)</f>
        <v>0</v>
      </c>
      <c r="BK86" s="121">
        <f>SUM(G86,AI86)</f>
        <v>149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506220</v>
      </c>
      <c r="BQ86" s="121">
        <f>SUM(M86,AO86)</f>
        <v>179442</v>
      </c>
      <c r="BR86" s="121">
        <f>SUM(N86,AP86)</f>
        <v>41015</v>
      </c>
      <c r="BS86" s="121">
        <f>SUM(O86,AQ86)</f>
        <v>0</v>
      </c>
      <c r="BT86" s="121">
        <f>SUM(P86,AR86)</f>
        <v>128173</v>
      </c>
      <c r="BU86" s="121">
        <f>SUM(Q86,AS86)</f>
        <v>10254</v>
      </c>
      <c r="BV86" s="121">
        <f>SUM(R86,AT86)</f>
        <v>284800</v>
      </c>
      <c r="BW86" s="121">
        <f>SUM(S86,AU86)</f>
        <v>0</v>
      </c>
      <c r="BX86" s="121">
        <f>SUM(T86,AV86)</f>
        <v>283903</v>
      </c>
      <c r="BY86" s="121">
        <f>SUM(U86,AW86)</f>
        <v>897</v>
      </c>
      <c r="BZ86" s="121">
        <f>SUM(V86,AX86)</f>
        <v>0</v>
      </c>
      <c r="CA86" s="121">
        <f>SUM(W86,AY86)</f>
        <v>41978</v>
      </c>
      <c r="CB86" s="121">
        <f>SUM(X86,AZ86)</f>
        <v>0</v>
      </c>
      <c r="CC86" s="121">
        <f>SUM(Y86,BA86)</f>
        <v>32779</v>
      </c>
      <c r="CD86" s="121">
        <f>SUM(Z86,BB86)</f>
        <v>9199</v>
      </c>
      <c r="CE86" s="121">
        <f>SUM(AA86,BC86)</f>
        <v>0</v>
      </c>
      <c r="CF86" s="121">
        <f>SUM(AB86,BD86)</f>
        <v>0</v>
      </c>
      <c r="CG86" s="121">
        <f>SUM(AC86,BE86)</f>
        <v>0</v>
      </c>
      <c r="CH86" s="121">
        <f>SUM(AD86,BF86)</f>
        <v>95575</v>
      </c>
      <c r="CI86" s="121">
        <f>SUM(AE86,BG86)</f>
        <v>601944</v>
      </c>
    </row>
    <row r="87" spans="1:87" s="136" customFormat="1" ht="13.5" customHeight="1" x14ac:dyDescent="0.15">
      <c r="A87" s="119" t="s">
        <v>45</v>
      </c>
      <c r="B87" s="120" t="s">
        <v>333</v>
      </c>
      <c r="C87" s="119" t="s">
        <v>334</v>
      </c>
      <c r="D87" s="121">
        <f>+SUM(E87,J87)</f>
        <v>0</v>
      </c>
      <c r="E87" s="121">
        <f>+SUM(F87:I87)</f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/>
      <c r="L87" s="121">
        <f>+SUM(M87,R87,V87,W87,AC87)</f>
        <v>991159</v>
      </c>
      <c r="M87" s="121">
        <f>+SUM(N87:Q87)</f>
        <v>63172</v>
      </c>
      <c r="N87" s="121">
        <v>60392</v>
      </c>
      <c r="O87" s="121">
        <v>0</v>
      </c>
      <c r="P87" s="121">
        <v>2780</v>
      </c>
      <c r="Q87" s="121">
        <v>0</v>
      </c>
      <c r="R87" s="121">
        <f>+SUM(S87:U87)</f>
        <v>348867</v>
      </c>
      <c r="S87" s="121">
        <v>0</v>
      </c>
      <c r="T87" s="121">
        <v>344109</v>
      </c>
      <c r="U87" s="121">
        <v>4758</v>
      </c>
      <c r="V87" s="121">
        <v>0</v>
      </c>
      <c r="W87" s="121">
        <f>+SUM(X87:AA87)</f>
        <v>579120</v>
      </c>
      <c r="X87" s="121">
        <v>0</v>
      </c>
      <c r="Y87" s="121">
        <v>579120</v>
      </c>
      <c r="Z87" s="121">
        <v>0</v>
      </c>
      <c r="AA87" s="121">
        <v>0</v>
      </c>
      <c r="AB87" s="121"/>
      <c r="AC87" s="121">
        <v>0</v>
      </c>
      <c r="AD87" s="121">
        <v>770</v>
      </c>
      <c r="AE87" s="121">
        <f>+SUM(D87,L87,AD87)</f>
        <v>991929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/>
      <c r="AN87" s="121">
        <f>+SUM(AO87,AT87,AX87,AY87,BE87)</f>
        <v>0</v>
      </c>
      <c r="AO87" s="121">
        <f>+SUM(AP87:AS87)</f>
        <v>0</v>
      </c>
      <c r="AP87" s="121">
        <v>0</v>
      </c>
      <c r="AQ87" s="121">
        <v>0</v>
      </c>
      <c r="AR87" s="121">
        <v>0</v>
      </c>
      <c r="AS87" s="121">
        <v>0</v>
      </c>
      <c r="AT87" s="121">
        <f>+SUM(AU87:AW87)</f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/>
      <c r="BE87" s="121">
        <v>0</v>
      </c>
      <c r="BF87" s="121">
        <v>0</v>
      </c>
      <c r="BG87" s="121">
        <f>+SUM(BF87,AN87,AF87)</f>
        <v>0</v>
      </c>
      <c r="BH87" s="121">
        <f>SUM(D87,AF87)</f>
        <v>0</v>
      </c>
      <c r="BI87" s="121">
        <f>SUM(E87,AG87)</f>
        <v>0</v>
      </c>
      <c r="BJ87" s="121">
        <f>SUM(F87,AH87)</f>
        <v>0</v>
      </c>
      <c r="BK87" s="121">
        <f>SUM(G87,AI87)</f>
        <v>0</v>
      </c>
      <c r="BL87" s="121">
        <f>SUM(H87,AJ87)</f>
        <v>0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991159</v>
      </c>
      <c r="BQ87" s="121">
        <f>SUM(M87,AO87)</f>
        <v>63172</v>
      </c>
      <c r="BR87" s="121">
        <f>SUM(N87,AP87)</f>
        <v>60392</v>
      </c>
      <c r="BS87" s="121">
        <f>SUM(O87,AQ87)</f>
        <v>0</v>
      </c>
      <c r="BT87" s="121">
        <f>SUM(P87,AR87)</f>
        <v>2780</v>
      </c>
      <c r="BU87" s="121">
        <f>SUM(Q87,AS87)</f>
        <v>0</v>
      </c>
      <c r="BV87" s="121">
        <f>SUM(R87,AT87)</f>
        <v>348867</v>
      </c>
      <c r="BW87" s="121">
        <f>SUM(S87,AU87)</f>
        <v>0</v>
      </c>
      <c r="BX87" s="121">
        <f>SUM(T87,AV87)</f>
        <v>344109</v>
      </c>
      <c r="BY87" s="121">
        <f>SUM(U87,AW87)</f>
        <v>4758</v>
      </c>
      <c r="BZ87" s="121">
        <f>SUM(V87,AX87)</f>
        <v>0</v>
      </c>
      <c r="CA87" s="121">
        <f>SUM(W87,AY87)</f>
        <v>579120</v>
      </c>
      <c r="CB87" s="121">
        <f>SUM(X87,AZ87)</f>
        <v>0</v>
      </c>
      <c r="CC87" s="121">
        <f>SUM(Y87,BA87)</f>
        <v>579120</v>
      </c>
      <c r="CD87" s="121">
        <f>SUM(Z87,BB87)</f>
        <v>0</v>
      </c>
      <c r="CE87" s="121">
        <f>SUM(AA87,BC87)</f>
        <v>0</v>
      </c>
      <c r="CF87" s="121">
        <f>SUM(AB87,BD87)</f>
        <v>0</v>
      </c>
      <c r="CG87" s="121">
        <f>SUM(AC87,BE87)</f>
        <v>0</v>
      </c>
      <c r="CH87" s="121">
        <f>SUM(AD87,BF87)</f>
        <v>770</v>
      </c>
      <c r="CI87" s="121">
        <f>SUM(AE87,BG87)</f>
        <v>991929</v>
      </c>
    </row>
    <row r="88" spans="1:87" s="136" customFormat="1" ht="13.5" customHeight="1" x14ac:dyDescent="0.15">
      <c r="A88" s="119" t="s">
        <v>45</v>
      </c>
      <c r="B88" s="120" t="s">
        <v>367</v>
      </c>
      <c r="C88" s="119" t="s">
        <v>368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/>
      <c r="L88" s="121">
        <f>+SUM(M88,R88,V88,W88,AC88)</f>
        <v>0</v>
      </c>
      <c r="M88" s="121">
        <f>+SUM(N88:Q88)</f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f>+SUM(S88:U88)</f>
        <v>0</v>
      </c>
      <c r="S88" s="121">
        <v>0</v>
      </c>
      <c r="T88" s="121">
        <v>0</v>
      </c>
      <c r="U88" s="121">
        <v>0</v>
      </c>
      <c r="V88" s="121">
        <v>0</v>
      </c>
      <c r="W88" s="121">
        <f>+SUM(X88:AA88)</f>
        <v>0</v>
      </c>
      <c r="X88" s="121">
        <v>0</v>
      </c>
      <c r="Y88" s="121">
        <v>0</v>
      </c>
      <c r="Z88" s="121">
        <v>0</v>
      </c>
      <c r="AA88" s="121">
        <v>0</v>
      </c>
      <c r="AB88" s="121"/>
      <c r="AC88" s="121">
        <v>0</v>
      </c>
      <c r="AD88" s="121">
        <v>0</v>
      </c>
      <c r="AE88" s="121">
        <f>+SUM(D88,L88,AD88)</f>
        <v>0</v>
      </c>
      <c r="AF88" s="121">
        <f>+SUM(AG88,AL88)</f>
        <v>131276</v>
      </c>
      <c r="AG88" s="121">
        <f>+SUM(AH88:AK88)</f>
        <v>131276</v>
      </c>
      <c r="AH88" s="121">
        <v>0</v>
      </c>
      <c r="AI88" s="121">
        <v>131276</v>
      </c>
      <c r="AJ88" s="121">
        <v>0</v>
      </c>
      <c r="AK88" s="121">
        <v>0</v>
      </c>
      <c r="AL88" s="121">
        <v>0</v>
      </c>
      <c r="AM88" s="121"/>
      <c r="AN88" s="121">
        <f>+SUM(AO88,AT88,AX88,AY88,BE88)</f>
        <v>276979</v>
      </c>
      <c r="AO88" s="121">
        <f>+SUM(AP88:AS88)</f>
        <v>16023</v>
      </c>
      <c r="AP88" s="121">
        <v>16023</v>
      </c>
      <c r="AQ88" s="121">
        <v>0</v>
      </c>
      <c r="AR88" s="121">
        <v>0</v>
      </c>
      <c r="AS88" s="121">
        <v>0</v>
      </c>
      <c r="AT88" s="121">
        <f>+SUM(AU88:AW88)</f>
        <v>186762</v>
      </c>
      <c r="AU88" s="121">
        <v>380</v>
      </c>
      <c r="AV88" s="121">
        <v>186382</v>
      </c>
      <c r="AW88" s="121">
        <v>0</v>
      </c>
      <c r="AX88" s="121">
        <v>0</v>
      </c>
      <c r="AY88" s="121">
        <f>+SUM(AZ88:BC88)</f>
        <v>74194</v>
      </c>
      <c r="AZ88" s="121">
        <v>0</v>
      </c>
      <c r="BA88" s="121">
        <v>72332</v>
      </c>
      <c r="BB88" s="121">
        <v>0</v>
      </c>
      <c r="BC88" s="121">
        <v>1862</v>
      </c>
      <c r="BD88" s="121"/>
      <c r="BE88" s="121">
        <v>0</v>
      </c>
      <c r="BF88" s="121">
        <v>9</v>
      </c>
      <c r="BG88" s="121">
        <f>+SUM(BF88,AN88,AF88)</f>
        <v>408264</v>
      </c>
      <c r="BH88" s="121">
        <f>SUM(D88,AF88)</f>
        <v>131276</v>
      </c>
      <c r="BI88" s="121">
        <f>SUM(E88,AG88)</f>
        <v>131276</v>
      </c>
      <c r="BJ88" s="121">
        <f>SUM(F88,AH88)</f>
        <v>0</v>
      </c>
      <c r="BK88" s="121">
        <f>SUM(G88,AI88)</f>
        <v>131276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276979</v>
      </c>
      <c r="BQ88" s="121">
        <f>SUM(M88,AO88)</f>
        <v>16023</v>
      </c>
      <c r="BR88" s="121">
        <f>SUM(N88,AP88)</f>
        <v>16023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186762</v>
      </c>
      <c r="BW88" s="121">
        <f>SUM(S88,AU88)</f>
        <v>380</v>
      </c>
      <c r="BX88" s="121">
        <f>SUM(T88,AV88)</f>
        <v>186382</v>
      </c>
      <c r="BY88" s="121">
        <f>SUM(U88,AW88)</f>
        <v>0</v>
      </c>
      <c r="BZ88" s="121">
        <f>SUM(V88,AX88)</f>
        <v>0</v>
      </c>
      <c r="CA88" s="121">
        <f>SUM(W88,AY88)</f>
        <v>74194</v>
      </c>
      <c r="CB88" s="121">
        <f>SUM(X88,AZ88)</f>
        <v>0</v>
      </c>
      <c r="CC88" s="121">
        <f>SUM(Y88,BA88)</f>
        <v>72332</v>
      </c>
      <c r="CD88" s="121">
        <f>SUM(Z88,BB88)</f>
        <v>0</v>
      </c>
      <c r="CE88" s="121">
        <f>SUM(AA88,BC88)</f>
        <v>1862</v>
      </c>
      <c r="CF88" s="121">
        <f>SUM(AB88,BD88)</f>
        <v>0</v>
      </c>
      <c r="CG88" s="121">
        <f>SUM(AC88,BE88)</f>
        <v>0</v>
      </c>
      <c r="CH88" s="121">
        <f>SUM(AD88,BF88)</f>
        <v>9</v>
      </c>
      <c r="CI88" s="121">
        <f>SUM(AE88,BG88)</f>
        <v>408264</v>
      </c>
    </row>
    <row r="89" spans="1:87" s="136" customFormat="1" ht="13.5" customHeight="1" x14ac:dyDescent="0.15">
      <c r="A89" s="119" t="s">
        <v>45</v>
      </c>
      <c r="B89" s="120" t="s">
        <v>430</v>
      </c>
      <c r="C89" s="119" t="s">
        <v>431</v>
      </c>
      <c r="D89" s="121">
        <f>+SUM(E89,J89)</f>
        <v>0</v>
      </c>
      <c r="E89" s="121">
        <f>+SUM(F89:I89)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/>
      <c r="L89" s="121">
        <f>+SUM(M89,R89,V89,W89,AC89)</f>
        <v>216610</v>
      </c>
      <c r="M89" s="121">
        <f>+SUM(N89:Q89)</f>
        <v>2518</v>
      </c>
      <c r="N89" s="121">
        <v>2518</v>
      </c>
      <c r="O89" s="121">
        <v>0</v>
      </c>
      <c r="P89" s="121">
        <v>0</v>
      </c>
      <c r="Q89" s="121">
        <v>0</v>
      </c>
      <c r="R89" s="121">
        <f>+SUM(S89:U89)</f>
        <v>30927</v>
      </c>
      <c r="S89" s="121">
        <v>0</v>
      </c>
      <c r="T89" s="121">
        <v>30927</v>
      </c>
      <c r="U89" s="121">
        <v>0</v>
      </c>
      <c r="V89" s="121">
        <v>0</v>
      </c>
      <c r="W89" s="121">
        <f>+SUM(X89:AA89)</f>
        <v>183165</v>
      </c>
      <c r="X89" s="121">
        <v>220</v>
      </c>
      <c r="Y89" s="121">
        <v>182945</v>
      </c>
      <c r="Z89" s="121">
        <v>0</v>
      </c>
      <c r="AA89" s="121">
        <v>0</v>
      </c>
      <c r="AB89" s="121"/>
      <c r="AC89" s="121">
        <v>0</v>
      </c>
      <c r="AD89" s="121">
        <v>13095</v>
      </c>
      <c r="AE89" s="121">
        <f>+SUM(D89,L89,AD89)</f>
        <v>229705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/>
      <c r="AN89" s="121">
        <f>+SUM(AO89,AT89,AX89,AY89,BE89)</f>
        <v>93870</v>
      </c>
      <c r="AO89" s="121">
        <f>+SUM(AP89:AS89)</f>
        <v>7544</v>
      </c>
      <c r="AP89" s="121">
        <v>7544</v>
      </c>
      <c r="AQ89" s="121">
        <v>0</v>
      </c>
      <c r="AR89" s="121">
        <v>0</v>
      </c>
      <c r="AS89" s="121">
        <v>0</v>
      </c>
      <c r="AT89" s="121">
        <f>+SUM(AU89:AW89)</f>
        <v>30672</v>
      </c>
      <c r="AU89" s="121">
        <v>0</v>
      </c>
      <c r="AV89" s="121">
        <v>30672</v>
      </c>
      <c r="AW89" s="121">
        <v>0</v>
      </c>
      <c r="AX89" s="121">
        <v>0</v>
      </c>
      <c r="AY89" s="121">
        <f>+SUM(AZ89:BC89)</f>
        <v>55654</v>
      </c>
      <c r="AZ89" s="121">
        <v>3402</v>
      </c>
      <c r="BA89" s="121">
        <v>52252</v>
      </c>
      <c r="BB89" s="121">
        <v>0</v>
      </c>
      <c r="BC89" s="121">
        <v>0</v>
      </c>
      <c r="BD89" s="121"/>
      <c r="BE89" s="121">
        <v>0</v>
      </c>
      <c r="BF89" s="121">
        <v>13023</v>
      </c>
      <c r="BG89" s="121">
        <f>+SUM(BF89,AN89,AF89)</f>
        <v>106893</v>
      </c>
      <c r="BH89" s="121">
        <f>SUM(D89,AF89)</f>
        <v>0</v>
      </c>
      <c r="BI89" s="121">
        <f>SUM(E89,AG89)</f>
        <v>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0</v>
      </c>
      <c r="BN89" s="121">
        <f>SUM(J89,AL89)</f>
        <v>0</v>
      </c>
      <c r="BO89" s="121">
        <f>SUM(K89,AM89)</f>
        <v>0</v>
      </c>
      <c r="BP89" s="121">
        <f>SUM(L89,AN89)</f>
        <v>310480</v>
      </c>
      <c r="BQ89" s="121">
        <f>SUM(M89,AO89)</f>
        <v>10062</v>
      </c>
      <c r="BR89" s="121">
        <f>SUM(N89,AP89)</f>
        <v>10062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61599</v>
      </c>
      <c r="BW89" s="121">
        <f>SUM(S89,AU89)</f>
        <v>0</v>
      </c>
      <c r="BX89" s="121">
        <f>SUM(T89,AV89)</f>
        <v>61599</v>
      </c>
      <c r="BY89" s="121">
        <f>SUM(U89,AW89)</f>
        <v>0</v>
      </c>
      <c r="BZ89" s="121">
        <f>SUM(V89,AX89)</f>
        <v>0</v>
      </c>
      <c r="CA89" s="121">
        <f>SUM(W89,AY89)</f>
        <v>238819</v>
      </c>
      <c r="CB89" s="121">
        <f>SUM(X89,AZ89)</f>
        <v>3622</v>
      </c>
      <c r="CC89" s="121">
        <f>SUM(Y89,BA89)</f>
        <v>235197</v>
      </c>
      <c r="CD89" s="121">
        <f>SUM(Z89,BB89)</f>
        <v>0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26118</v>
      </c>
      <c r="CI89" s="121">
        <f>SUM(AE89,BG89)</f>
        <v>336598</v>
      </c>
    </row>
    <row r="90" spans="1:87" s="136" customFormat="1" ht="13.5" customHeight="1" x14ac:dyDescent="0.15">
      <c r="A90" s="119" t="s">
        <v>45</v>
      </c>
      <c r="B90" s="120" t="s">
        <v>329</v>
      </c>
      <c r="C90" s="119" t="s">
        <v>330</v>
      </c>
      <c r="D90" s="121">
        <f>+SUM(E90,J90)</f>
        <v>6040</v>
      </c>
      <c r="E90" s="121">
        <f>+SUM(F90:I90)</f>
        <v>6040</v>
      </c>
      <c r="F90" s="121">
        <v>0</v>
      </c>
      <c r="G90" s="121">
        <v>0</v>
      </c>
      <c r="H90" s="121">
        <v>822</v>
      </c>
      <c r="I90" s="121">
        <v>5218</v>
      </c>
      <c r="J90" s="121">
        <v>0</v>
      </c>
      <c r="K90" s="121"/>
      <c r="L90" s="121">
        <f>+SUM(M90,R90,V90,W90,AC90)</f>
        <v>825950</v>
      </c>
      <c r="M90" s="121">
        <f>+SUM(N90:Q90)</f>
        <v>0</v>
      </c>
      <c r="N90" s="121">
        <v>0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825950</v>
      </c>
      <c r="X90" s="121">
        <v>0</v>
      </c>
      <c r="Y90" s="121">
        <v>674285</v>
      </c>
      <c r="Z90" s="121">
        <v>142582</v>
      </c>
      <c r="AA90" s="121">
        <v>9083</v>
      </c>
      <c r="AB90" s="121"/>
      <c r="AC90" s="121">
        <v>0</v>
      </c>
      <c r="AD90" s="121">
        <v>2394012</v>
      </c>
      <c r="AE90" s="121">
        <f>+SUM(D90,L90,AD90)</f>
        <v>3226002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/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/>
      <c r="BE90" s="121">
        <v>0</v>
      </c>
      <c r="BF90" s="121">
        <v>0</v>
      </c>
      <c r="BG90" s="121">
        <f>+SUM(BF90,AN90,AF90)</f>
        <v>0</v>
      </c>
      <c r="BH90" s="121">
        <f>SUM(D90,AF90)</f>
        <v>6040</v>
      </c>
      <c r="BI90" s="121">
        <f>SUM(E90,AG90)</f>
        <v>6040</v>
      </c>
      <c r="BJ90" s="121">
        <f>SUM(F90,AH90)</f>
        <v>0</v>
      </c>
      <c r="BK90" s="121">
        <f>SUM(G90,AI90)</f>
        <v>0</v>
      </c>
      <c r="BL90" s="121">
        <f>SUM(H90,AJ90)</f>
        <v>822</v>
      </c>
      <c r="BM90" s="121">
        <f>SUM(I90,AK90)</f>
        <v>5218</v>
      </c>
      <c r="BN90" s="121">
        <f>SUM(J90,AL90)</f>
        <v>0</v>
      </c>
      <c r="BO90" s="121">
        <f>SUM(K90,AM90)</f>
        <v>0</v>
      </c>
      <c r="BP90" s="121">
        <f>SUM(L90,AN90)</f>
        <v>825950</v>
      </c>
      <c r="BQ90" s="121">
        <f>SUM(M90,AO90)</f>
        <v>0</v>
      </c>
      <c r="BR90" s="121">
        <f>SUM(N90,AP90)</f>
        <v>0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825950</v>
      </c>
      <c r="CB90" s="121">
        <f>SUM(X90,AZ90)</f>
        <v>0</v>
      </c>
      <c r="CC90" s="121">
        <f>SUM(Y90,BA90)</f>
        <v>674285</v>
      </c>
      <c r="CD90" s="121">
        <f>SUM(Z90,BB90)</f>
        <v>142582</v>
      </c>
      <c r="CE90" s="121">
        <f>SUM(AA90,BC90)</f>
        <v>9083</v>
      </c>
      <c r="CF90" s="121">
        <f>SUM(AB90,BD90)</f>
        <v>0</v>
      </c>
      <c r="CG90" s="121">
        <f>SUM(AC90,BE90)</f>
        <v>0</v>
      </c>
      <c r="CH90" s="121">
        <f>SUM(AD90,BF90)</f>
        <v>2394012</v>
      </c>
      <c r="CI90" s="121">
        <f>SUM(AE90,BG90)</f>
        <v>3226002</v>
      </c>
    </row>
    <row r="91" spans="1:87" s="136" customFormat="1" ht="13.5" customHeight="1" x14ac:dyDescent="0.15">
      <c r="A91" s="119" t="s">
        <v>45</v>
      </c>
      <c r="B91" s="120" t="s">
        <v>482</v>
      </c>
      <c r="C91" s="119" t="s">
        <v>483</v>
      </c>
      <c r="D91" s="121">
        <f>+SUM(E91,J91)</f>
        <v>0</v>
      </c>
      <c r="E91" s="121">
        <f>+SUM(F91:I91)</f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0</v>
      </c>
      <c r="K91" s="121"/>
      <c r="L91" s="121">
        <f>+SUM(M91,R91,V91,W91,AC91)</f>
        <v>224435</v>
      </c>
      <c r="M91" s="121">
        <f>+SUM(N91:Q91)</f>
        <v>51588</v>
      </c>
      <c r="N91" s="121">
        <v>12460</v>
      </c>
      <c r="O91" s="121">
        <v>0</v>
      </c>
      <c r="P91" s="121">
        <v>39128</v>
      </c>
      <c r="Q91" s="121">
        <v>0</v>
      </c>
      <c r="R91" s="121">
        <f>+SUM(S91:U91)</f>
        <v>73368</v>
      </c>
      <c r="S91" s="121">
        <v>0</v>
      </c>
      <c r="T91" s="121">
        <v>73368</v>
      </c>
      <c r="U91" s="121">
        <v>0</v>
      </c>
      <c r="V91" s="121">
        <v>0</v>
      </c>
      <c r="W91" s="121">
        <f>+SUM(X91:AA91)</f>
        <v>99479</v>
      </c>
      <c r="X91" s="121">
        <v>113</v>
      </c>
      <c r="Y91" s="121">
        <v>29539</v>
      </c>
      <c r="Z91" s="121">
        <v>53815</v>
      </c>
      <c r="AA91" s="121">
        <v>16012</v>
      </c>
      <c r="AB91" s="121"/>
      <c r="AC91" s="121">
        <v>0</v>
      </c>
      <c r="AD91" s="121">
        <v>368975</v>
      </c>
      <c r="AE91" s="121">
        <f>+SUM(D91,L91,AD91)</f>
        <v>593410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/>
      <c r="AN91" s="121">
        <f>+SUM(AO91,AT91,AX91,AY91,BE91)</f>
        <v>0</v>
      </c>
      <c r="AO91" s="121">
        <f>+SUM(AP91:AS91)</f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f>+SUM(AU91:AW91)</f>
        <v>0</v>
      </c>
      <c r="AU91" s="121">
        <v>0</v>
      </c>
      <c r="AV91" s="121">
        <v>0</v>
      </c>
      <c r="AW91" s="121">
        <v>0</v>
      </c>
      <c r="AX91" s="121">
        <v>0</v>
      </c>
      <c r="AY91" s="121">
        <f>+SUM(AZ91:BC91)</f>
        <v>0</v>
      </c>
      <c r="AZ91" s="121">
        <v>0</v>
      </c>
      <c r="BA91" s="121">
        <v>0</v>
      </c>
      <c r="BB91" s="121">
        <v>0</v>
      </c>
      <c r="BC91" s="121">
        <v>0</v>
      </c>
      <c r="BD91" s="121"/>
      <c r="BE91" s="121">
        <v>0</v>
      </c>
      <c r="BF91" s="121">
        <v>0</v>
      </c>
      <c r="BG91" s="121">
        <f>+SUM(BF91,AN91,AF91)</f>
        <v>0</v>
      </c>
      <c r="BH91" s="121">
        <f>SUM(D91,AF91)</f>
        <v>0</v>
      </c>
      <c r="BI91" s="121">
        <f>SUM(E91,AG91)</f>
        <v>0</v>
      </c>
      <c r="BJ91" s="121">
        <f>SUM(F91,AH91)</f>
        <v>0</v>
      </c>
      <c r="BK91" s="121">
        <f>SUM(G91,AI91)</f>
        <v>0</v>
      </c>
      <c r="BL91" s="121">
        <f>SUM(H91,AJ91)</f>
        <v>0</v>
      </c>
      <c r="BM91" s="121">
        <f>SUM(I91,AK91)</f>
        <v>0</v>
      </c>
      <c r="BN91" s="121">
        <f>SUM(J91,AL91)</f>
        <v>0</v>
      </c>
      <c r="BO91" s="121">
        <f>SUM(K91,AM91)</f>
        <v>0</v>
      </c>
      <c r="BP91" s="121">
        <f>SUM(L91,AN91)</f>
        <v>224435</v>
      </c>
      <c r="BQ91" s="121">
        <f>SUM(M91,AO91)</f>
        <v>51588</v>
      </c>
      <c r="BR91" s="121">
        <f>SUM(N91,AP91)</f>
        <v>12460</v>
      </c>
      <c r="BS91" s="121">
        <f>SUM(O91,AQ91)</f>
        <v>0</v>
      </c>
      <c r="BT91" s="121">
        <f>SUM(P91,AR91)</f>
        <v>39128</v>
      </c>
      <c r="BU91" s="121">
        <f>SUM(Q91,AS91)</f>
        <v>0</v>
      </c>
      <c r="BV91" s="121">
        <f>SUM(R91,AT91)</f>
        <v>73368</v>
      </c>
      <c r="BW91" s="121">
        <f>SUM(S91,AU91)</f>
        <v>0</v>
      </c>
      <c r="BX91" s="121">
        <f>SUM(T91,AV91)</f>
        <v>73368</v>
      </c>
      <c r="BY91" s="121">
        <f>SUM(U91,AW91)</f>
        <v>0</v>
      </c>
      <c r="BZ91" s="121">
        <f>SUM(V91,AX91)</f>
        <v>0</v>
      </c>
      <c r="CA91" s="121">
        <f>SUM(W91,AY91)</f>
        <v>99479</v>
      </c>
      <c r="CB91" s="121">
        <f>SUM(X91,AZ91)</f>
        <v>113</v>
      </c>
      <c r="CC91" s="121">
        <f>SUM(Y91,BA91)</f>
        <v>29539</v>
      </c>
      <c r="CD91" s="121">
        <f>SUM(Z91,BB91)</f>
        <v>53815</v>
      </c>
      <c r="CE91" s="121">
        <f>SUM(AA91,BC91)</f>
        <v>16012</v>
      </c>
      <c r="CF91" s="121">
        <f>SUM(AB91,BD91)</f>
        <v>0</v>
      </c>
      <c r="CG91" s="121">
        <f>SUM(AC91,BE91)</f>
        <v>0</v>
      </c>
      <c r="CH91" s="121">
        <f>SUM(AD91,BF91)</f>
        <v>368975</v>
      </c>
      <c r="CI91" s="121">
        <f>SUM(AE91,BG91)</f>
        <v>593410</v>
      </c>
    </row>
    <row r="92" spans="1:87" s="136" customFormat="1" ht="13.5" customHeight="1" x14ac:dyDescent="0.15">
      <c r="A92" s="119" t="s">
        <v>45</v>
      </c>
      <c r="B92" s="120" t="s">
        <v>349</v>
      </c>
      <c r="C92" s="119" t="s">
        <v>350</v>
      </c>
      <c r="D92" s="121">
        <f>+SUM(E92,J92)</f>
        <v>0</v>
      </c>
      <c r="E92" s="121">
        <f>+SUM(F92:I92)</f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v>0</v>
      </c>
      <c r="K92" s="121"/>
      <c r="L92" s="121">
        <f>+SUM(M92,R92,V92,W92,AC92)</f>
        <v>2343748</v>
      </c>
      <c r="M92" s="121">
        <f>+SUM(N92:Q92)</f>
        <v>73980</v>
      </c>
      <c r="N92" s="121">
        <v>56573</v>
      </c>
      <c r="O92" s="121">
        <v>0</v>
      </c>
      <c r="P92" s="121">
        <v>17407</v>
      </c>
      <c r="Q92" s="121">
        <v>0</v>
      </c>
      <c r="R92" s="121">
        <f>+SUM(S92:U92)</f>
        <v>1210214</v>
      </c>
      <c r="S92" s="121">
        <v>0</v>
      </c>
      <c r="T92" s="121">
        <v>1210214</v>
      </c>
      <c r="U92" s="121">
        <v>0</v>
      </c>
      <c r="V92" s="121">
        <v>0</v>
      </c>
      <c r="W92" s="121">
        <f>+SUM(X92:AA92)</f>
        <v>1043626</v>
      </c>
      <c r="X92" s="121">
        <v>0</v>
      </c>
      <c r="Y92" s="121">
        <v>788857</v>
      </c>
      <c r="Z92" s="121">
        <v>254769</v>
      </c>
      <c r="AA92" s="121">
        <v>0</v>
      </c>
      <c r="AB92" s="121"/>
      <c r="AC92" s="121">
        <v>15928</v>
      </c>
      <c r="AD92" s="121">
        <v>0</v>
      </c>
      <c r="AE92" s="121">
        <f>+SUM(D92,L92,AD92)</f>
        <v>2343748</v>
      </c>
      <c r="AF92" s="121">
        <f>+SUM(AG92,AL92)</f>
        <v>0</v>
      </c>
      <c r="AG92" s="121">
        <f>+SUM(AH92:AK92)</f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/>
      <c r="AN92" s="121">
        <f>+SUM(AO92,AT92,AX92,AY92,BE92)</f>
        <v>867068</v>
      </c>
      <c r="AO92" s="121">
        <f>+SUM(AP92:AS92)</f>
        <v>73861</v>
      </c>
      <c r="AP92" s="121">
        <v>36930</v>
      </c>
      <c r="AQ92" s="121">
        <v>0</v>
      </c>
      <c r="AR92" s="121">
        <v>36931</v>
      </c>
      <c r="AS92" s="121">
        <v>0</v>
      </c>
      <c r="AT92" s="121">
        <f>+SUM(AU92:AW92)</f>
        <v>581716</v>
      </c>
      <c r="AU92" s="121">
        <v>0</v>
      </c>
      <c r="AV92" s="121">
        <v>581716</v>
      </c>
      <c r="AW92" s="121">
        <v>0</v>
      </c>
      <c r="AX92" s="121">
        <v>0</v>
      </c>
      <c r="AY92" s="121">
        <f>+SUM(AZ92:BC92)</f>
        <v>211491</v>
      </c>
      <c r="AZ92" s="121">
        <v>0</v>
      </c>
      <c r="BA92" s="121">
        <v>205463</v>
      </c>
      <c r="BB92" s="121">
        <v>0</v>
      </c>
      <c r="BC92" s="121">
        <v>6028</v>
      </c>
      <c r="BD92" s="121"/>
      <c r="BE92" s="121">
        <v>0</v>
      </c>
      <c r="BF92" s="121">
        <v>0</v>
      </c>
      <c r="BG92" s="121">
        <f>+SUM(BF92,AN92,AF92)</f>
        <v>867068</v>
      </c>
      <c r="BH92" s="121">
        <f>SUM(D92,AF92)</f>
        <v>0</v>
      </c>
      <c r="BI92" s="121">
        <f>SUM(E92,AG92)</f>
        <v>0</v>
      </c>
      <c r="BJ92" s="121">
        <f>SUM(F92,AH92)</f>
        <v>0</v>
      </c>
      <c r="BK92" s="121">
        <f>SUM(G92,AI92)</f>
        <v>0</v>
      </c>
      <c r="BL92" s="121">
        <f>SUM(H92,AJ92)</f>
        <v>0</v>
      </c>
      <c r="BM92" s="121">
        <f>SUM(I92,AK92)</f>
        <v>0</v>
      </c>
      <c r="BN92" s="121">
        <f>SUM(J92,AL92)</f>
        <v>0</v>
      </c>
      <c r="BO92" s="121">
        <f>SUM(K92,AM92)</f>
        <v>0</v>
      </c>
      <c r="BP92" s="121">
        <f>SUM(L92,AN92)</f>
        <v>3210816</v>
      </c>
      <c r="BQ92" s="121">
        <f>SUM(M92,AO92)</f>
        <v>147841</v>
      </c>
      <c r="BR92" s="121">
        <f>SUM(N92,AP92)</f>
        <v>93503</v>
      </c>
      <c r="BS92" s="121">
        <f>SUM(O92,AQ92)</f>
        <v>0</v>
      </c>
      <c r="BT92" s="121">
        <f>SUM(P92,AR92)</f>
        <v>54338</v>
      </c>
      <c r="BU92" s="121">
        <f>SUM(Q92,AS92)</f>
        <v>0</v>
      </c>
      <c r="BV92" s="121">
        <f>SUM(R92,AT92)</f>
        <v>1791930</v>
      </c>
      <c r="BW92" s="121">
        <f>SUM(S92,AU92)</f>
        <v>0</v>
      </c>
      <c r="BX92" s="121">
        <f>SUM(T92,AV92)</f>
        <v>1791930</v>
      </c>
      <c r="BY92" s="121">
        <f>SUM(U92,AW92)</f>
        <v>0</v>
      </c>
      <c r="BZ92" s="121">
        <f>SUM(V92,AX92)</f>
        <v>0</v>
      </c>
      <c r="CA92" s="121">
        <f>SUM(W92,AY92)</f>
        <v>1255117</v>
      </c>
      <c r="CB92" s="121">
        <f>SUM(X92,AZ92)</f>
        <v>0</v>
      </c>
      <c r="CC92" s="121">
        <f>SUM(Y92,BA92)</f>
        <v>994320</v>
      </c>
      <c r="CD92" s="121">
        <f>SUM(Z92,BB92)</f>
        <v>254769</v>
      </c>
      <c r="CE92" s="121">
        <f>SUM(AA92,BC92)</f>
        <v>6028</v>
      </c>
      <c r="CF92" s="121">
        <f>SUM(AB92,BD92)</f>
        <v>0</v>
      </c>
      <c r="CG92" s="121">
        <f>SUM(AC92,BE92)</f>
        <v>15928</v>
      </c>
      <c r="CH92" s="121">
        <f>SUM(AD92,BF92)</f>
        <v>0</v>
      </c>
      <c r="CI92" s="121">
        <f>SUM(AE92,BG92)</f>
        <v>3210816</v>
      </c>
    </row>
    <row r="93" spans="1:87" s="136" customFormat="1" ht="13.5" customHeight="1" x14ac:dyDescent="0.15">
      <c r="A93" s="119" t="s">
        <v>45</v>
      </c>
      <c r="B93" s="120" t="s">
        <v>357</v>
      </c>
      <c r="C93" s="119" t="s">
        <v>358</v>
      </c>
      <c r="D93" s="121">
        <f>+SUM(E93,J93)</f>
        <v>0</v>
      </c>
      <c r="E93" s="121">
        <f>+SUM(F93:I93)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/>
      <c r="L93" s="121">
        <f>+SUM(M93,R93,V93,W93,AC93)</f>
        <v>0</v>
      </c>
      <c r="M93" s="121">
        <f>+SUM(N93:Q93)</f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f>+SUM(S93:U93)</f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f>+SUM(X93:AA93)</f>
        <v>0</v>
      </c>
      <c r="X93" s="121">
        <v>0</v>
      </c>
      <c r="Y93" s="121">
        <v>0</v>
      </c>
      <c r="Z93" s="121">
        <v>0</v>
      </c>
      <c r="AA93" s="121">
        <v>0</v>
      </c>
      <c r="AB93" s="121"/>
      <c r="AC93" s="121">
        <v>0</v>
      </c>
      <c r="AD93" s="121">
        <v>0</v>
      </c>
      <c r="AE93" s="121">
        <f>+SUM(D93,L93,AD93)</f>
        <v>0</v>
      </c>
      <c r="AF93" s="121">
        <f>+SUM(AG93,AL93)</f>
        <v>0</v>
      </c>
      <c r="AG93" s="121">
        <f>+SUM(AH93:AK93)</f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/>
      <c r="AN93" s="121">
        <f>+SUM(AO93,AT93,AX93,AY93,BE93)</f>
        <v>283265</v>
      </c>
      <c r="AO93" s="121">
        <f>+SUM(AP93:AS93)</f>
        <v>93768</v>
      </c>
      <c r="AP93" s="121">
        <v>41103</v>
      </c>
      <c r="AQ93" s="121">
        <v>0</v>
      </c>
      <c r="AR93" s="121">
        <v>52665</v>
      </c>
      <c r="AS93" s="121">
        <v>0</v>
      </c>
      <c r="AT93" s="121">
        <f>+SUM(AU93:AW93)</f>
        <v>147898</v>
      </c>
      <c r="AU93" s="121">
        <v>0</v>
      </c>
      <c r="AV93" s="121">
        <v>147898</v>
      </c>
      <c r="AW93" s="121">
        <v>0</v>
      </c>
      <c r="AX93" s="121">
        <v>8003</v>
      </c>
      <c r="AY93" s="121">
        <f>+SUM(AZ93:BC93)</f>
        <v>33596</v>
      </c>
      <c r="AZ93" s="121">
        <v>0</v>
      </c>
      <c r="BA93" s="121">
        <v>20171</v>
      </c>
      <c r="BB93" s="121">
        <v>0</v>
      </c>
      <c r="BC93" s="121">
        <v>13425</v>
      </c>
      <c r="BD93" s="121"/>
      <c r="BE93" s="121">
        <v>0</v>
      </c>
      <c r="BF93" s="121">
        <v>111817</v>
      </c>
      <c r="BG93" s="121">
        <f>+SUM(BF93,AN93,AF93)</f>
        <v>395082</v>
      </c>
      <c r="BH93" s="121">
        <f>SUM(D93,AF93)</f>
        <v>0</v>
      </c>
      <c r="BI93" s="121">
        <f>SUM(E93,AG93)</f>
        <v>0</v>
      </c>
      <c r="BJ93" s="121">
        <f>SUM(F93,AH93)</f>
        <v>0</v>
      </c>
      <c r="BK93" s="121">
        <f>SUM(G93,AI93)</f>
        <v>0</v>
      </c>
      <c r="BL93" s="121">
        <f>SUM(H93,AJ93)</f>
        <v>0</v>
      </c>
      <c r="BM93" s="121">
        <f>SUM(I93,AK93)</f>
        <v>0</v>
      </c>
      <c r="BN93" s="121">
        <f>SUM(J93,AL93)</f>
        <v>0</v>
      </c>
      <c r="BO93" s="121">
        <f>SUM(K93,AM93)</f>
        <v>0</v>
      </c>
      <c r="BP93" s="121">
        <f>SUM(L93,AN93)</f>
        <v>283265</v>
      </c>
      <c r="BQ93" s="121">
        <f>SUM(M93,AO93)</f>
        <v>93768</v>
      </c>
      <c r="BR93" s="121">
        <f>SUM(N93,AP93)</f>
        <v>41103</v>
      </c>
      <c r="BS93" s="121">
        <f>SUM(O93,AQ93)</f>
        <v>0</v>
      </c>
      <c r="BT93" s="121">
        <f>SUM(P93,AR93)</f>
        <v>52665</v>
      </c>
      <c r="BU93" s="121">
        <f>SUM(Q93,AS93)</f>
        <v>0</v>
      </c>
      <c r="BV93" s="121">
        <f>SUM(R93,AT93)</f>
        <v>147898</v>
      </c>
      <c r="BW93" s="121">
        <f>SUM(S93,AU93)</f>
        <v>0</v>
      </c>
      <c r="BX93" s="121">
        <f>SUM(T93,AV93)</f>
        <v>147898</v>
      </c>
      <c r="BY93" s="121">
        <f>SUM(U93,AW93)</f>
        <v>0</v>
      </c>
      <c r="BZ93" s="121">
        <f>SUM(V93,AX93)</f>
        <v>8003</v>
      </c>
      <c r="CA93" s="121">
        <f>SUM(W93,AY93)</f>
        <v>33596</v>
      </c>
      <c r="CB93" s="121">
        <f>SUM(X93,AZ93)</f>
        <v>0</v>
      </c>
      <c r="CC93" s="121">
        <f>SUM(Y93,BA93)</f>
        <v>20171</v>
      </c>
      <c r="CD93" s="121">
        <f>SUM(Z93,BB93)</f>
        <v>0</v>
      </c>
      <c r="CE93" s="121">
        <f>SUM(AA93,BC93)</f>
        <v>13425</v>
      </c>
      <c r="CF93" s="121">
        <f>SUM(AB93,BD93)</f>
        <v>0</v>
      </c>
      <c r="CG93" s="121">
        <f>SUM(AC93,BE93)</f>
        <v>0</v>
      </c>
      <c r="CH93" s="121">
        <f>SUM(AD93,BF93)</f>
        <v>111817</v>
      </c>
      <c r="CI93" s="121">
        <f>SUM(AE93,BG93)</f>
        <v>395082</v>
      </c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93">
    <sortCondition ref="A8:A93"/>
    <sortCondition ref="B8:B93"/>
    <sortCondition ref="C8:C9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92" man="1"/>
    <brk id="67" min="1" max="9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279</v>
      </c>
      <c r="D7" s="140">
        <f>SUM(L7,T7,AB7,AJ7,AR7,AZ7)</f>
        <v>6450681</v>
      </c>
      <c r="E7" s="140">
        <f>SUM(M7,U7,AC7,AK7,AS7,BA7)</f>
        <v>15572973</v>
      </c>
      <c r="F7" s="140">
        <f>SUM(D7:E7)</f>
        <v>22023654</v>
      </c>
      <c r="G7" s="140">
        <f>SUM(O7,W7,AE7,AM7,AU7,BC7)</f>
        <v>0</v>
      </c>
      <c r="H7" s="140">
        <f>SUM(P7,X7,AF7,AN7,AV7,BD7)</f>
        <v>2520212</v>
      </c>
      <c r="I7" s="140">
        <f>SUM(G7:H7)</f>
        <v>2520212</v>
      </c>
      <c r="J7" s="141">
        <f>COUNTIF(J$8:J$207,"&lt;&gt;")</f>
        <v>54</v>
      </c>
      <c r="K7" s="141">
        <f>COUNTIF(K$8:K$207,"&lt;&gt;")</f>
        <v>54</v>
      </c>
      <c r="L7" s="140">
        <f>SUM(L$8:L$207)</f>
        <v>2554415</v>
      </c>
      <c r="M7" s="140">
        <f>SUM(M$8:M$207)</f>
        <v>13249189</v>
      </c>
      <c r="N7" s="140">
        <f>IF(AND(L7&lt;&gt;"",M7&lt;&gt;""),SUM(L7:M7),"")</f>
        <v>15803604</v>
      </c>
      <c r="O7" s="140">
        <f>SUM(O$8:O$207)</f>
        <v>0</v>
      </c>
      <c r="P7" s="140">
        <f>SUM(P$8:P$207)</f>
        <v>1717612</v>
      </c>
      <c r="Q7" s="140">
        <f>IF(AND(O7&lt;&gt;"",P7&lt;&gt;""),SUM(O7:P7),"")</f>
        <v>1717612</v>
      </c>
      <c r="R7" s="141">
        <f>COUNTIF(R$8:R$207,"&lt;&gt;")</f>
        <v>25</v>
      </c>
      <c r="S7" s="141">
        <f>COUNTIF(S$8:S$207,"&lt;&gt;")</f>
        <v>25</v>
      </c>
      <c r="T7" s="140">
        <f>SUM(T$8:T$207)</f>
        <v>3829702</v>
      </c>
      <c r="U7" s="140">
        <f>SUM(U$8:U$207)</f>
        <v>1621265</v>
      </c>
      <c r="V7" s="140">
        <f>IF(AND(T7&lt;&gt;"",U7&lt;&gt;""),SUM(T7:U7),"")</f>
        <v>5450967</v>
      </c>
      <c r="W7" s="140">
        <f>SUM(W$8:W$207)</f>
        <v>0</v>
      </c>
      <c r="X7" s="140">
        <f>SUM(X$8:X$207)</f>
        <v>497306</v>
      </c>
      <c r="Y7" s="140">
        <f>IF(AND(W7&lt;&gt;"",X7&lt;&gt;""),SUM(W7:X7),"")</f>
        <v>497306</v>
      </c>
      <c r="Z7" s="141">
        <f>COUNTIF(Z$8:Z$207,"&lt;&gt;")</f>
        <v>7</v>
      </c>
      <c r="AA7" s="141">
        <f>COUNTIF(AA$8:AA$207,"&lt;&gt;")</f>
        <v>7</v>
      </c>
      <c r="AB7" s="140">
        <f>SUM(AB$8:AB$207)</f>
        <v>0</v>
      </c>
      <c r="AC7" s="140">
        <f>SUM(AC$8:AC$207)</f>
        <v>627368</v>
      </c>
      <c r="AD7" s="140">
        <f>IF(AND(AB7&lt;&gt;"",AC7&lt;&gt;""),SUM(AB7:AC7),"")</f>
        <v>627368</v>
      </c>
      <c r="AE7" s="140">
        <f>SUM(AE$8:AE$207)</f>
        <v>0</v>
      </c>
      <c r="AF7" s="140">
        <f>SUM(AF$8:AF$207)</f>
        <v>305294</v>
      </c>
      <c r="AG7" s="140">
        <f>IF(AND(AE7&lt;&gt;"",AF7&lt;&gt;""),SUM(AE7:AF7),"")</f>
        <v>305294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66564</v>
      </c>
      <c r="AK7" s="140">
        <f>SUM(AK$8:AK$207)</f>
        <v>75151</v>
      </c>
      <c r="AL7" s="140">
        <f>IF(AND(AJ7&lt;&gt;"",AK7&lt;&gt;""),SUM(AJ7:AK7),"")</f>
        <v>141715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45</v>
      </c>
      <c r="B9" s="120" t="s">
        <v>327</v>
      </c>
      <c r="C9" s="119" t="s">
        <v>328</v>
      </c>
      <c r="D9" s="121">
        <f>SUM(L9,T9,AB9,AJ9,AR9,AZ9)</f>
        <v>414891</v>
      </c>
      <c r="E9" s="121">
        <f>SUM(M9,U9,AC9,AK9,AS9,BA9)</f>
        <v>0</v>
      </c>
      <c r="F9" s="121">
        <f>SUM(D9:E9)</f>
        <v>414891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414891</v>
      </c>
      <c r="M9" s="121">
        <v>0</v>
      </c>
      <c r="N9" s="121">
        <f>IF(AND(L9&lt;&gt;"",M9&lt;&gt;""),SUM(L9:M9),"")</f>
        <v>414891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45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701585</v>
      </c>
      <c r="F10" s="121">
        <f>SUM(D10:E10)</f>
        <v>701585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0</v>
      </c>
      <c r="M10" s="121">
        <v>701585</v>
      </c>
      <c r="N10" s="121">
        <f>IF(AND(L10&lt;&gt;"",M10&lt;&gt;""),SUM(L10:M10),"")</f>
        <v>701585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45</v>
      </c>
      <c r="B11" s="120" t="s">
        <v>335</v>
      </c>
      <c r="C11" s="119" t="s">
        <v>336</v>
      </c>
      <c r="D11" s="121">
        <f>SUM(L11,T11,AB11,AJ11,AR11,AZ11)</f>
        <v>66564</v>
      </c>
      <c r="E11" s="121">
        <f>SUM(M11,U11,AC11,AK11,AS11,BA11)</f>
        <v>290350</v>
      </c>
      <c r="F11" s="121">
        <f>SUM(D11:E11)</f>
        <v>356914</v>
      </c>
      <c r="G11" s="121">
        <f>SUM(O11,W11,AE11,AM11,AU11,BC11)</f>
        <v>0</v>
      </c>
      <c r="H11" s="121">
        <f>SUM(P11,X11,AF11,AN11,AV11,BD11)</f>
        <v>101029</v>
      </c>
      <c r="I11" s="121">
        <f>SUM(G11:H11)</f>
        <v>101029</v>
      </c>
      <c r="J11" s="120" t="s">
        <v>337</v>
      </c>
      <c r="K11" s="119" t="s">
        <v>338</v>
      </c>
      <c r="L11" s="121">
        <v>0</v>
      </c>
      <c r="M11" s="121">
        <v>215199</v>
      </c>
      <c r="N11" s="121">
        <f>IF(AND(L11&lt;&gt;"",M11&lt;&gt;""),SUM(L11:M11),"")</f>
        <v>215199</v>
      </c>
      <c r="O11" s="121">
        <v>0</v>
      </c>
      <c r="P11" s="121">
        <v>78452</v>
      </c>
      <c r="Q11" s="121">
        <f>IF(AND(O11&lt;&gt;"",P11&lt;&gt;""),SUM(O11:P11),"")</f>
        <v>78452</v>
      </c>
      <c r="R11" s="120" t="s">
        <v>339</v>
      </c>
      <c r="S11" s="119" t="s">
        <v>340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22577</v>
      </c>
      <c r="Y11" s="121">
        <f>IF(AND(W11&lt;&gt;"",X11&lt;&gt;""),SUM(W11:X11),"")</f>
        <v>22577</v>
      </c>
      <c r="Z11" s="120" t="s">
        <v>341</v>
      </c>
      <c r="AA11" s="119" t="s">
        <v>342</v>
      </c>
      <c r="AB11" s="121">
        <v>0</v>
      </c>
      <c r="AC11" s="121">
        <v>0</v>
      </c>
      <c r="AD11" s="121">
        <f>IF(AND(AB11&lt;&gt;"",AC11&lt;&gt;""),SUM(AB11:AC11),"")</f>
        <v>0</v>
      </c>
      <c r="AE11" s="121">
        <v>0</v>
      </c>
      <c r="AF11" s="121">
        <v>0</v>
      </c>
      <c r="AG11" s="121">
        <f>IF(AND(AE11&lt;&gt;"",AF11&lt;&gt;""),SUM(AE11:AF11),"")</f>
        <v>0</v>
      </c>
      <c r="AH11" s="120" t="s">
        <v>343</v>
      </c>
      <c r="AI11" s="119" t="s">
        <v>344</v>
      </c>
      <c r="AJ11" s="121">
        <v>66564</v>
      </c>
      <c r="AK11" s="121">
        <v>75151</v>
      </c>
      <c r="AL11" s="121">
        <f>IF(AND(AJ11&lt;&gt;"",AK11&lt;&gt;""),SUM(AJ11:AK11),"")</f>
        <v>141715</v>
      </c>
      <c r="AM11" s="121">
        <v>0</v>
      </c>
      <c r="AN11" s="121">
        <v>0</v>
      </c>
      <c r="AO11" s="121">
        <f>IF(AND(AM11&lt;&gt;"",AN11&lt;&gt;""),SUM(AM11:AN11),"")</f>
        <v>0</v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45</v>
      </c>
      <c r="B12" s="120" t="s">
        <v>345</v>
      </c>
      <c r="C12" s="119" t="s">
        <v>346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45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1495344</v>
      </c>
      <c r="F13" s="121">
        <f>SUM(D13:E13)</f>
        <v>1495344</v>
      </c>
      <c r="G13" s="121">
        <f>SUM(O13,W13,AE13,AM13,AU13,BC13)</f>
        <v>0</v>
      </c>
      <c r="H13" s="121">
        <f>SUM(P13,X13,AF13,AN13,AV13,BD13)</f>
        <v>503036</v>
      </c>
      <c r="I13" s="121">
        <f>SUM(G13:H13)</f>
        <v>503036</v>
      </c>
      <c r="J13" s="120" t="s">
        <v>349</v>
      </c>
      <c r="K13" s="119" t="s">
        <v>350</v>
      </c>
      <c r="L13" s="121">
        <v>0</v>
      </c>
      <c r="M13" s="121">
        <v>1495344</v>
      </c>
      <c r="N13" s="121">
        <f>IF(AND(L13&lt;&gt;"",M13&lt;&gt;""),SUM(L13:M13),"")</f>
        <v>1495344</v>
      </c>
      <c r="O13" s="121">
        <v>0</v>
      </c>
      <c r="P13" s="121">
        <v>503036</v>
      </c>
      <c r="Q13" s="121">
        <f>IF(AND(O13&lt;&gt;"",P13&lt;&gt;""),SUM(O13:P13),"")</f>
        <v>503036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45</v>
      </c>
      <c r="B14" s="120" t="s">
        <v>351</v>
      </c>
      <c r="C14" s="119" t="s">
        <v>352</v>
      </c>
      <c r="D14" s="121">
        <f>SUM(L14,T14,AB14,AJ14,AR14,AZ14)</f>
        <v>8199</v>
      </c>
      <c r="E14" s="121">
        <f>SUM(M14,U14,AC14,AK14,AS14,BA14)</f>
        <v>456058</v>
      </c>
      <c r="F14" s="121">
        <f>SUM(D14:E14)</f>
        <v>464257</v>
      </c>
      <c r="G14" s="121">
        <f>SUM(O14,W14,AE14,AM14,AU14,BC14)</f>
        <v>0</v>
      </c>
      <c r="H14" s="121">
        <f>SUM(P14,X14,AF14,AN14,AV14,BD14)</f>
        <v>155768</v>
      </c>
      <c r="I14" s="121">
        <f>SUM(G14:H14)</f>
        <v>155768</v>
      </c>
      <c r="J14" s="120" t="s">
        <v>353</v>
      </c>
      <c r="K14" s="119" t="s">
        <v>354</v>
      </c>
      <c r="L14" s="121">
        <v>0</v>
      </c>
      <c r="M14" s="121">
        <v>456058</v>
      </c>
      <c r="N14" s="121">
        <f>IF(AND(L14&lt;&gt;"",M14&lt;&gt;""),SUM(L14:M14),"")</f>
        <v>456058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355</v>
      </c>
      <c r="S14" s="119" t="s">
        <v>356</v>
      </c>
      <c r="T14" s="121">
        <v>8199</v>
      </c>
      <c r="U14" s="121">
        <v>0</v>
      </c>
      <c r="V14" s="121">
        <f>IF(AND(T14&lt;&gt;"",U14&lt;&gt;""),SUM(T14:U14),"")</f>
        <v>8199</v>
      </c>
      <c r="W14" s="121">
        <v>0</v>
      </c>
      <c r="X14" s="121">
        <v>0</v>
      </c>
      <c r="Y14" s="121">
        <f>IF(AND(W14&lt;&gt;"",X14&lt;&gt;""),SUM(W14:X14),"")</f>
        <v>0</v>
      </c>
      <c r="Z14" s="120" t="s">
        <v>357</v>
      </c>
      <c r="AA14" s="119" t="s">
        <v>358</v>
      </c>
      <c r="AB14" s="121">
        <v>0</v>
      </c>
      <c r="AC14" s="121">
        <v>0</v>
      </c>
      <c r="AD14" s="121">
        <f>IF(AND(AB14&lt;&gt;"",AC14&lt;&gt;""),SUM(AB14:AC14),"")</f>
        <v>0</v>
      </c>
      <c r="AE14" s="121">
        <v>0</v>
      </c>
      <c r="AF14" s="121">
        <v>155768</v>
      </c>
      <c r="AG14" s="121">
        <f>IF(AND(AE14&lt;&gt;"",AF14&lt;&gt;""),SUM(AE14:AF14),"")</f>
        <v>155768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45</v>
      </c>
      <c r="B15" s="120" t="s">
        <v>359</v>
      </c>
      <c r="C15" s="119" t="s">
        <v>360</v>
      </c>
      <c r="D15" s="121">
        <f>SUM(L15,T15,AB15,AJ15,AR15,AZ15)</f>
        <v>3812823</v>
      </c>
      <c r="E15" s="121">
        <f>SUM(M15,U15,AC15,AK15,AS15,BA15)</f>
        <v>37059</v>
      </c>
      <c r="F15" s="121">
        <f>SUM(D15:E15)</f>
        <v>3849882</v>
      </c>
      <c r="G15" s="121">
        <f>SUM(O15,W15,AE15,AM15,AU15,BC15)</f>
        <v>0</v>
      </c>
      <c r="H15" s="121">
        <f>SUM(P15,X15,AF15,AN15,AV15,BD15)</f>
        <v>127090</v>
      </c>
      <c r="I15" s="121">
        <f>SUM(G15:H15)</f>
        <v>127090</v>
      </c>
      <c r="J15" s="120" t="s">
        <v>361</v>
      </c>
      <c r="K15" s="119" t="s">
        <v>362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127090</v>
      </c>
      <c r="Q15" s="121">
        <f>IF(AND(O15&lt;&gt;"",P15&lt;&gt;""),SUM(O15:P15),"")</f>
        <v>127090</v>
      </c>
      <c r="R15" s="120" t="s">
        <v>363</v>
      </c>
      <c r="S15" s="119" t="s">
        <v>364</v>
      </c>
      <c r="T15" s="121">
        <v>3812823</v>
      </c>
      <c r="U15" s="121">
        <v>37059</v>
      </c>
      <c r="V15" s="121">
        <f>IF(AND(T15&lt;&gt;"",U15&lt;&gt;""),SUM(T15:U15),"")</f>
        <v>3849882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45</v>
      </c>
      <c r="B16" s="120" t="s">
        <v>365</v>
      </c>
      <c r="C16" s="119" t="s">
        <v>366</v>
      </c>
      <c r="D16" s="121">
        <f>SUM(L16,T16,AB16,AJ16,AR16,AZ16)</f>
        <v>0</v>
      </c>
      <c r="E16" s="121">
        <f>SUM(M16,U16,AC16,AK16,AS16,BA16)</f>
        <v>459322</v>
      </c>
      <c r="F16" s="121">
        <f>SUM(D16:E16)</f>
        <v>459322</v>
      </c>
      <c r="G16" s="121">
        <f>SUM(O16,W16,AE16,AM16,AU16,BC16)</f>
        <v>0</v>
      </c>
      <c r="H16" s="121">
        <f>SUM(P16,X16,AF16,AN16,AV16,BD16)</f>
        <v>169766</v>
      </c>
      <c r="I16" s="121">
        <f>SUM(G16:H16)</f>
        <v>169766</v>
      </c>
      <c r="J16" s="120" t="s">
        <v>341</v>
      </c>
      <c r="K16" s="119" t="s">
        <v>342</v>
      </c>
      <c r="L16" s="121">
        <v>0</v>
      </c>
      <c r="M16" s="121">
        <v>459322</v>
      </c>
      <c r="N16" s="121">
        <f>IF(AND(L16&lt;&gt;"",M16&lt;&gt;""),SUM(L16:M16),"")</f>
        <v>459322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367</v>
      </c>
      <c r="S16" s="119" t="s">
        <v>368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169766</v>
      </c>
      <c r="Y16" s="121">
        <f>IF(AND(W16&lt;&gt;"",X16&lt;&gt;""),SUM(W16:X16),"")</f>
        <v>169766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45</v>
      </c>
      <c r="B17" s="120" t="s">
        <v>369</v>
      </c>
      <c r="C17" s="119" t="s">
        <v>370</v>
      </c>
      <c r="D17" s="121">
        <f>SUM(L17,T17,AB17,AJ17,AR17,AZ17)</f>
        <v>0</v>
      </c>
      <c r="E17" s="121">
        <f>SUM(M17,U17,AC17,AK17,AS17,BA17)</f>
        <v>328886</v>
      </c>
      <c r="F17" s="121">
        <f>SUM(D17:E17)</f>
        <v>328886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341</v>
      </c>
      <c r="K17" s="119" t="s">
        <v>342</v>
      </c>
      <c r="L17" s="121">
        <v>0</v>
      </c>
      <c r="M17" s="121">
        <v>328886</v>
      </c>
      <c r="N17" s="121">
        <f>IF(AND(L17&lt;&gt;"",M17&lt;&gt;""),SUM(L17:M17),"")</f>
        <v>328886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45</v>
      </c>
      <c r="B18" s="120" t="s">
        <v>371</v>
      </c>
      <c r="C18" s="119" t="s">
        <v>372</v>
      </c>
      <c r="D18" s="121">
        <f>SUM(L18,T18,AB18,AJ18,AR18,AZ18)</f>
        <v>0</v>
      </c>
      <c r="E18" s="121">
        <f>SUM(M18,U18,AC18,AK18,AS18,BA18)</f>
        <v>62010</v>
      </c>
      <c r="F18" s="121">
        <f>SUM(D18:E18)</f>
        <v>62010</v>
      </c>
      <c r="G18" s="121">
        <f>SUM(O18,W18,AE18,AM18,AU18,BC18)</f>
        <v>0</v>
      </c>
      <c r="H18" s="121">
        <f>SUM(P18,X18,AF18,AN18,AV18,BD18)</f>
        <v>64802</v>
      </c>
      <c r="I18" s="121">
        <f>SUM(G18:H18)</f>
        <v>64802</v>
      </c>
      <c r="J18" s="120" t="s">
        <v>361</v>
      </c>
      <c r="K18" s="119" t="s">
        <v>362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64802</v>
      </c>
      <c r="Q18" s="121">
        <f>IF(AND(O18&lt;&gt;"",P18&lt;&gt;""),SUM(O18:P18),"")</f>
        <v>64802</v>
      </c>
      <c r="R18" s="120" t="s">
        <v>341</v>
      </c>
      <c r="S18" s="119" t="s">
        <v>342</v>
      </c>
      <c r="T18" s="121">
        <v>0</v>
      </c>
      <c r="U18" s="121">
        <v>62010</v>
      </c>
      <c r="V18" s="121">
        <f>IF(AND(T18&lt;&gt;"",U18&lt;&gt;""),SUM(T18:U18),"")</f>
        <v>62010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45</v>
      </c>
      <c r="B19" s="120" t="s">
        <v>373</v>
      </c>
      <c r="C19" s="119" t="s">
        <v>374</v>
      </c>
      <c r="D19" s="121">
        <f>SUM(L19,T19,AB19,AJ19,AR19,AZ19)</f>
        <v>0</v>
      </c>
      <c r="E19" s="121">
        <f>SUM(M19,U19,AC19,AK19,AS19,BA19)</f>
        <v>551987</v>
      </c>
      <c r="F19" s="121">
        <f>SUM(D19:E19)</f>
        <v>551987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375</v>
      </c>
      <c r="K19" s="119" t="s">
        <v>376</v>
      </c>
      <c r="L19" s="121">
        <v>0</v>
      </c>
      <c r="M19" s="121">
        <v>551987</v>
      </c>
      <c r="N19" s="121">
        <f>IF(AND(L19&lt;&gt;"",M19&lt;&gt;""),SUM(L19:M19),"")</f>
        <v>551987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45</v>
      </c>
      <c r="B20" s="120" t="s">
        <v>377</v>
      </c>
      <c r="C20" s="119" t="s">
        <v>378</v>
      </c>
      <c r="D20" s="121">
        <f>SUM(L20,T20,AB20,AJ20,AR20,AZ20)</f>
        <v>25346</v>
      </c>
      <c r="E20" s="121">
        <f>SUM(M20,U20,AC20,AK20,AS20,BA20)</f>
        <v>150440</v>
      </c>
      <c r="F20" s="121">
        <f>SUM(D20:E20)</f>
        <v>175786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379</v>
      </c>
      <c r="K20" s="119" t="s">
        <v>380</v>
      </c>
      <c r="L20" s="121">
        <v>25346</v>
      </c>
      <c r="M20" s="121">
        <v>150440</v>
      </c>
      <c r="N20" s="121">
        <f>IF(AND(L20&lt;&gt;"",M20&lt;&gt;""),SUM(L20:M20),"")</f>
        <v>175786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45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428220</v>
      </c>
      <c r="F21" s="121">
        <f>SUM(D21:E21)</f>
        <v>428220</v>
      </c>
      <c r="G21" s="121">
        <f>SUM(O21,W21,AE21,AM21,AU21,BC21)</f>
        <v>0</v>
      </c>
      <c r="H21" s="121">
        <f>SUM(P21,X21,AF21,AN21,AV21,BD21)</f>
        <v>80695</v>
      </c>
      <c r="I21" s="121">
        <f>SUM(G21:H21)</f>
        <v>80695</v>
      </c>
      <c r="J21" s="120" t="s">
        <v>383</v>
      </c>
      <c r="K21" s="119" t="s">
        <v>384</v>
      </c>
      <c r="L21" s="121">
        <v>0</v>
      </c>
      <c r="M21" s="121">
        <v>428220</v>
      </c>
      <c r="N21" s="121">
        <f>IF(AND(L21&lt;&gt;"",M21&lt;&gt;""),SUM(L21:M21),"")</f>
        <v>428220</v>
      </c>
      <c r="O21" s="121">
        <v>0</v>
      </c>
      <c r="P21" s="121">
        <v>80695</v>
      </c>
      <c r="Q21" s="121">
        <f>IF(AND(O21&lt;&gt;"",P21&lt;&gt;""),SUM(O21:P21),"")</f>
        <v>80695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45</v>
      </c>
      <c r="B22" s="120" t="s">
        <v>385</v>
      </c>
      <c r="C22" s="119" t="s">
        <v>386</v>
      </c>
      <c r="D22" s="121">
        <f>SUM(L22,T22,AB22,AJ22,AR22,AZ22)</f>
        <v>0</v>
      </c>
      <c r="E22" s="121">
        <f>SUM(M22,U22,AC22,AK22,AS22,BA22)</f>
        <v>303284</v>
      </c>
      <c r="F22" s="121">
        <f>SUM(D22:E22)</f>
        <v>303284</v>
      </c>
      <c r="G22" s="121">
        <f>SUM(O22,W22,AE22,AM22,AU22,BC22)</f>
        <v>0</v>
      </c>
      <c r="H22" s="121">
        <f>SUM(P22,X22,AF22,AN22,AV22,BD22)</f>
        <v>22405</v>
      </c>
      <c r="I22" s="121">
        <f>SUM(G22:H22)</f>
        <v>22405</v>
      </c>
      <c r="J22" s="120" t="s">
        <v>339</v>
      </c>
      <c r="K22" s="119" t="s">
        <v>387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22405</v>
      </c>
      <c r="Q22" s="121">
        <f>IF(AND(O22&lt;&gt;"",P22&lt;&gt;""),SUM(O22:P22),"")</f>
        <v>22405</v>
      </c>
      <c r="R22" s="120" t="s">
        <v>388</v>
      </c>
      <c r="S22" s="119" t="s">
        <v>389</v>
      </c>
      <c r="T22" s="121">
        <v>0</v>
      </c>
      <c r="U22" s="121">
        <v>303284</v>
      </c>
      <c r="V22" s="121">
        <f>IF(AND(T22&lt;&gt;"",U22&lt;&gt;""),SUM(T22:U22),"")</f>
        <v>303284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45</v>
      </c>
      <c r="B23" s="120" t="s">
        <v>390</v>
      </c>
      <c r="C23" s="119" t="s">
        <v>391</v>
      </c>
      <c r="D23" s="121">
        <f>SUM(L23,T23,AB23,AJ23,AR23,AZ23)</f>
        <v>0</v>
      </c>
      <c r="E23" s="121">
        <f>SUM(M23,U23,AC23,AK23,AS23,BA23)</f>
        <v>539799</v>
      </c>
      <c r="F23" s="121">
        <f>SUM(D23:E23)</f>
        <v>539799</v>
      </c>
      <c r="G23" s="121">
        <f>SUM(O23,W23,AE23,AM23,AU23,BC23)</f>
        <v>0</v>
      </c>
      <c r="H23" s="121">
        <f>SUM(P23,X23,AF23,AN23,AV23,BD23)</f>
        <v>25982</v>
      </c>
      <c r="I23" s="121">
        <f>SUM(G23:H23)</f>
        <v>25982</v>
      </c>
      <c r="J23" s="120" t="s">
        <v>388</v>
      </c>
      <c r="K23" s="119" t="s">
        <v>389</v>
      </c>
      <c r="L23" s="121">
        <v>0</v>
      </c>
      <c r="M23" s="121">
        <v>539799</v>
      </c>
      <c r="N23" s="121">
        <f>IF(AND(L23&lt;&gt;"",M23&lt;&gt;""),SUM(L23:M23),"")</f>
        <v>539799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339</v>
      </c>
      <c r="S23" s="119" t="s">
        <v>387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25982</v>
      </c>
      <c r="Y23" s="121">
        <f>IF(AND(W23&lt;&gt;"",X23&lt;&gt;""),SUM(W23:X23),"")</f>
        <v>25982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45</v>
      </c>
      <c r="B24" s="120" t="s">
        <v>392</v>
      </c>
      <c r="C24" s="119" t="s">
        <v>393</v>
      </c>
      <c r="D24" s="121">
        <f>SUM(L24,T24,AB24,AJ24,AR24,AZ24)</f>
        <v>0</v>
      </c>
      <c r="E24" s="121">
        <f>SUM(M24,U24,AC24,AK24,AS24,BA24)</f>
        <v>574243</v>
      </c>
      <c r="F24" s="121">
        <f>SUM(D24:E24)</f>
        <v>574243</v>
      </c>
      <c r="G24" s="121">
        <f>SUM(O24,W24,AE24,AM24,AU24,BC24)</f>
        <v>0</v>
      </c>
      <c r="H24" s="121">
        <f>SUM(P24,X24,AF24,AN24,AV24,BD24)</f>
        <v>14178</v>
      </c>
      <c r="I24" s="121">
        <f>SUM(G24:H24)</f>
        <v>14178</v>
      </c>
      <c r="J24" s="120" t="s">
        <v>394</v>
      </c>
      <c r="K24" s="119" t="s">
        <v>395</v>
      </c>
      <c r="L24" s="121">
        <v>0</v>
      </c>
      <c r="M24" s="121">
        <v>191417</v>
      </c>
      <c r="N24" s="121">
        <f>IF(AND(L24&lt;&gt;"",M24&lt;&gt;""),SUM(L24:M24),"")</f>
        <v>191417</v>
      </c>
      <c r="O24" s="121">
        <v>0</v>
      </c>
      <c r="P24" s="121">
        <v>14178</v>
      </c>
      <c r="Q24" s="121">
        <f>IF(AND(O24&lt;&gt;"",P24&lt;&gt;""),SUM(O24:P24),"")</f>
        <v>14178</v>
      </c>
      <c r="R24" s="120" t="s">
        <v>329</v>
      </c>
      <c r="S24" s="119" t="s">
        <v>330</v>
      </c>
      <c r="T24" s="121">
        <v>0</v>
      </c>
      <c r="U24" s="121">
        <v>382826</v>
      </c>
      <c r="V24" s="121">
        <f>IF(AND(T24&lt;&gt;"",U24&lt;&gt;""),SUM(T24:U24),"")</f>
        <v>382826</v>
      </c>
      <c r="W24" s="121">
        <v>0</v>
      </c>
      <c r="X24" s="121">
        <v>0</v>
      </c>
      <c r="Y24" s="121">
        <f>IF(AND(W24&lt;&gt;"",X24&lt;&gt;""),SUM(W24:X24),"")</f>
        <v>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45</v>
      </c>
      <c r="B25" s="120" t="s">
        <v>396</v>
      </c>
      <c r="C25" s="119" t="s">
        <v>397</v>
      </c>
      <c r="D25" s="121">
        <f>SUM(L25,T25,AB25,AJ25,AR25,AZ25)</f>
        <v>0</v>
      </c>
      <c r="E25" s="121">
        <f>SUM(M25,U25,AC25,AK25,AS25,BA25)</f>
        <v>603561</v>
      </c>
      <c r="F25" s="121">
        <f>SUM(D25:E25)</f>
        <v>603561</v>
      </c>
      <c r="G25" s="121">
        <f>SUM(O25,W25,AE25,AM25,AU25,BC25)</f>
        <v>0</v>
      </c>
      <c r="H25" s="121">
        <f>SUM(P25,X25,AF25,AN25,AV25,BD25)</f>
        <v>12239</v>
      </c>
      <c r="I25" s="121">
        <f>SUM(G25:H25)</f>
        <v>12239</v>
      </c>
      <c r="J25" s="120" t="s">
        <v>398</v>
      </c>
      <c r="K25" s="119" t="s">
        <v>399</v>
      </c>
      <c r="L25" s="121">
        <v>0</v>
      </c>
      <c r="M25" s="121">
        <v>71002</v>
      </c>
      <c r="N25" s="121">
        <f>IF(AND(L25&lt;&gt;"",M25&lt;&gt;""),SUM(L25:M25),"")</f>
        <v>71002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394</v>
      </c>
      <c r="S25" s="119" t="s">
        <v>395</v>
      </c>
      <c r="T25" s="121">
        <v>0</v>
      </c>
      <c r="U25" s="121">
        <v>175587</v>
      </c>
      <c r="V25" s="121">
        <f>IF(AND(T25&lt;&gt;"",U25&lt;&gt;""),SUM(T25:U25),"")</f>
        <v>175587</v>
      </c>
      <c r="W25" s="121">
        <v>0</v>
      </c>
      <c r="X25" s="121">
        <v>12239</v>
      </c>
      <c r="Y25" s="121">
        <f>IF(AND(W25&lt;&gt;"",X25&lt;&gt;""),SUM(W25:X25),"")</f>
        <v>12239</v>
      </c>
      <c r="Z25" s="120" t="s">
        <v>329</v>
      </c>
      <c r="AA25" s="119" t="s">
        <v>330</v>
      </c>
      <c r="AB25" s="121">
        <v>0</v>
      </c>
      <c r="AC25" s="121">
        <v>356972</v>
      </c>
      <c r="AD25" s="121">
        <f>IF(AND(AB25&lt;&gt;"",AC25&lt;&gt;""),SUM(AB25:AC25),"")</f>
        <v>356972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45</v>
      </c>
      <c r="B26" s="120" t="s">
        <v>400</v>
      </c>
      <c r="C26" s="119" t="s">
        <v>401</v>
      </c>
      <c r="D26" s="121">
        <f>SUM(L26,T26,AB26,AJ26,AR26,AZ26)</f>
        <v>0</v>
      </c>
      <c r="E26" s="121">
        <f>SUM(M26,U26,AC26,AK26,AS26,BA26)</f>
        <v>1037811</v>
      </c>
      <c r="F26" s="121">
        <f>SUM(D26:E26)</f>
        <v>1037811</v>
      </c>
      <c r="G26" s="121">
        <f>SUM(O26,W26,AE26,AM26,AU26,BC26)</f>
        <v>0</v>
      </c>
      <c r="H26" s="121">
        <f>SUM(P26,X26,AF26,AN26,AV26,BD26)</f>
        <v>20000</v>
      </c>
      <c r="I26" s="121">
        <f>SUM(G26:H26)</f>
        <v>20000</v>
      </c>
      <c r="J26" s="120" t="s">
        <v>402</v>
      </c>
      <c r="K26" s="119" t="s">
        <v>403</v>
      </c>
      <c r="L26" s="121">
        <v>0</v>
      </c>
      <c r="M26" s="121">
        <v>1037811</v>
      </c>
      <c r="N26" s="121">
        <f>IF(AND(L26&lt;&gt;"",M26&lt;&gt;""),SUM(L26:M26),"")</f>
        <v>1037811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404</v>
      </c>
      <c r="S26" s="119" t="s">
        <v>405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20000</v>
      </c>
      <c r="Y26" s="121">
        <f>IF(AND(W26&lt;&gt;"",X26&lt;&gt;""),SUM(W26:X26),"")</f>
        <v>20000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45</v>
      </c>
      <c r="B27" s="120" t="s">
        <v>406</v>
      </c>
      <c r="C27" s="119" t="s">
        <v>407</v>
      </c>
      <c r="D27" s="121">
        <f>SUM(L27,T27,AB27,AJ27,AR27,AZ27)</f>
        <v>0</v>
      </c>
      <c r="E27" s="121">
        <f>SUM(M27,U27,AC27,AK27,AS27,BA27)</f>
        <v>323322</v>
      </c>
      <c r="F27" s="121">
        <f>SUM(D27:E27)</f>
        <v>323322</v>
      </c>
      <c r="G27" s="121">
        <f>SUM(O27,W27,AE27,AM27,AU27,BC27)</f>
        <v>0</v>
      </c>
      <c r="H27" s="121">
        <f>SUM(P27,X27,AF27,AN27,AV27,BD27)</f>
        <v>4851</v>
      </c>
      <c r="I27" s="121">
        <f>SUM(G27:H27)</f>
        <v>4851</v>
      </c>
      <c r="J27" s="120" t="s">
        <v>339</v>
      </c>
      <c r="K27" s="119" t="s">
        <v>387</v>
      </c>
      <c r="L27" s="121">
        <v>0</v>
      </c>
      <c r="M27" s="121">
        <v>0</v>
      </c>
      <c r="N27" s="121">
        <f>IF(AND(L27&lt;&gt;"",M27&lt;&gt;""),SUM(L27:M27),"")</f>
        <v>0</v>
      </c>
      <c r="O27" s="121">
        <v>0</v>
      </c>
      <c r="P27" s="121">
        <v>4851</v>
      </c>
      <c r="Q27" s="121">
        <f>IF(AND(O27&lt;&gt;"",P27&lt;&gt;""),SUM(O27:P27),"")</f>
        <v>4851</v>
      </c>
      <c r="R27" s="120" t="s">
        <v>398</v>
      </c>
      <c r="S27" s="119" t="s">
        <v>399</v>
      </c>
      <c r="T27" s="121">
        <v>0</v>
      </c>
      <c r="U27" s="121">
        <v>52926</v>
      </c>
      <c r="V27" s="121">
        <f>IF(AND(T27&lt;&gt;"",U27&lt;&gt;""),SUM(T27:U27),"")</f>
        <v>52926</v>
      </c>
      <c r="W27" s="121">
        <v>0</v>
      </c>
      <c r="X27" s="121">
        <v>0</v>
      </c>
      <c r="Y27" s="121">
        <f>IF(AND(W27&lt;&gt;"",X27&lt;&gt;""),SUM(W27:X27),"")</f>
        <v>0</v>
      </c>
      <c r="Z27" s="120" t="s">
        <v>329</v>
      </c>
      <c r="AA27" s="119" t="s">
        <v>330</v>
      </c>
      <c r="AB27" s="121">
        <v>0</v>
      </c>
      <c r="AC27" s="121">
        <v>270396</v>
      </c>
      <c r="AD27" s="121">
        <f>IF(AND(AB27&lt;&gt;"",AC27&lt;&gt;""),SUM(AB27:AC27),"")</f>
        <v>270396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45</v>
      </c>
      <c r="B28" s="120" t="s">
        <v>408</v>
      </c>
      <c r="C28" s="119" t="s">
        <v>409</v>
      </c>
      <c r="D28" s="121">
        <f>SUM(L28,T28,AB28,AJ28,AR28,AZ28)</f>
        <v>0</v>
      </c>
      <c r="E28" s="121">
        <f>SUM(M28,U28,AC28,AK28,AS28,BA28)</f>
        <v>509778</v>
      </c>
      <c r="F28" s="121">
        <f>SUM(D28:E28)</f>
        <v>509778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402</v>
      </c>
      <c r="K28" s="119" t="s">
        <v>403</v>
      </c>
      <c r="L28" s="121">
        <v>0</v>
      </c>
      <c r="M28" s="121">
        <v>509778</v>
      </c>
      <c r="N28" s="121">
        <f>IF(AND(L28&lt;&gt;"",M28&lt;&gt;""),SUM(L28:M28),"")</f>
        <v>509778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45</v>
      </c>
      <c r="B29" s="120" t="s">
        <v>410</v>
      </c>
      <c r="C29" s="119" t="s">
        <v>411</v>
      </c>
      <c r="D29" s="121">
        <f>SUM(L29,T29,AB29,AJ29,AR29,AZ29)</f>
        <v>0</v>
      </c>
      <c r="E29" s="121">
        <f>SUM(M29,U29,AC29,AK29,AS29,BA29)</f>
        <v>546509</v>
      </c>
      <c r="F29" s="121">
        <f>SUM(D29:E29)</f>
        <v>546509</v>
      </c>
      <c r="G29" s="121">
        <f>SUM(O29,W29,AE29,AM29,AU29,BC29)</f>
        <v>0</v>
      </c>
      <c r="H29" s="121">
        <f>SUM(P29,X29,AF29,AN29,AV29,BD29)</f>
        <v>92051</v>
      </c>
      <c r="I29" s="121">
        <f>SUM(G29:H29)</f>
        <v>92051</v>
      </c>
      <c r="J29" s="120" t="s">
        <v>404</v>
      </c>
      <c r="K29" s="119" t="s">
        <v>405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92051</v>
      </c>
      <c r="Q29" s="121">
        <f>IF(AND(O29&lt;&gt;"",P29&lt;&gt;""),SUM(O29:P29),"")</f>
        <v>92051</v>
      </c>
      <c r="R29" s="120" t="s">
        <v>402</v>
      </c>
      <c r="S29" s="119" t="s">
        <v>403</v>
      </c>
      <c r="T29" s="121">
        <v>0</v>
      </c>
      <c r="U29" s="121">
        <v>546509</v>
      </c>
      <c r="V29" s="121">
        <f>IF(AND(T29&lt;&gt;"",U29&lt;&gt;""),SUM(T29:U29),"")</f>
        <v>546509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45</v>
      </c>
      <c r="B30" s="120" t="s">
        <v>412</v>
      </c>
      <c r="C30" s="119" t="s">
        <v>413</v>
      </c>
      <c r="D30" s="121">
        <f>SUM(L30,T30,AB30,AJ30,AR30,AZ30)</f>
        <v>0</v>
      </c>
      <c r="E30" s="121">
        <f>SUM(M30,U30,AC30,AK30,AS30,BA30)</f>
        <v>373203</v>
      </c>
      <c r="F30" s="121">
        <f>SUM(D30:E30)</f>
        <v>373203</v>
      </c>
      <c r="G30" s="121">
        <f>SUM(O30,W30,AE30,AM30,AU30,BC30)</f>
        <v>0</v>
      </c>
      <c r="H30" s="121">
        <f>SUM(P30,X30,AF30,AN30,AV30,BD30)</f>
        <v>89901</v>
      </c>
      <c r="I30" s="121">
        <f>SUM(G30:H30)</f>
        <v>89901</v>
      </c>
      <c r="J30" s="120" t="s">
        <v>337</v>
      </c>
      <c r="K30" s="119" t="s">
        <v>338</v>
      </c>
      <c r="L30" s="121">
        <v>0</v>
      </c>
      <c r="M30" s="121">
        <v>373203</v>
      </c>
      <c r="N30" s="121">
        <f>IF(AND(L30&lt;&gt;"",M30&lt;&gt;""),SUM(L30:M30),"")</f>
        <v>373203</v>
      </c>
      <c r="O30" s="121">
        <v>0</v>
      </c>
      <c r="P30" s="121">
        <v>89901</v>
      </c>
      <c r="Q30" s="121">
        <f>IF(AND(O30&lt;&gt;"",P30&lt;&gt;""),SUM(O30:P30),"")</f>
        <v>89901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45</v>
      </c>
      <c r="B31" s="120" t="s">
        <v>414</v>
      </c>
      <c r="C31" s="119" t="s">
        <v>415</v>
      </c>
      <c r="D31" s="121">
        <f>SUM(L31,T31,AB31,AJ31,AR31,AZ31)</f>
        <v>0</v>
      </c>
      <c r="E31" s="121">
        <f>SUM(M31,U31,AC31,AK31,AS31,BA31)</f>
        <v>214924</v>
      </c>
      <c r="F31" s="121">
        <f>SUM(D31:E31)</f>
        <v>214924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416</v>
      </c>
      <c r="K31" s="119" t="s">
        <v>417</v>
      </c>
      <c r="L31" s="121">
        <v>0</v>
      </c>
      <c r="M31" s="121">
        <v>214924</v>
      </c>
      <c r="N31" s="121">
        <f>IF(AND(L31&lt;&gt;"",M31&lt;&gt;""),SUM(L31:M31),"")</f>
        <v>214924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45</v>
      </c>
      <c r="B32" s="120" t="s">
        <v>418</v>
      </c>
      <c r="C32" s="119" t="s">
        <v>419</v>
      </c>
      <c r="D32" s="121">
        <f>SUM(L32,T32,AB32,AJ32,AR32,AZ32)</f>
        <v>0</v>
      </c>
      <c r="E32" s="121">
        <f>SUM(M32,U32,AC32,AK32,AS32,BA32)</f>
        <v>503484</v>
      </c>
      <c r="F32" s="121">
        <f>SUM(D32:E32)</f>
        <v>503484</v>
      </c>
      <c r="G32" s="121">
        <f>SUM(O32,W32,AE32,AM32,AU32,BC32)</f>
        <v>0</v>
      </c>
      <c r="H32" s="121">
        <f>SUM(P32,X32,AF32,AN32,AV32,BD32)</f>
        <v>222056</v>
      </c>
      <c r="I32" s="121">
        <f>SUM(G32:H32)</f>
        <v>222056</v>
      </c>
      <c r="J32" s="120" t="s">
        <v>349</v>
      </c>
      <c r="K32" s="119" t="s">
        <v>350</v>
      </c>
      <c r="L32" s="121">
        <v>0</v>
      </c>
      <c r="M32" s="121">
        <v>503484</v>
      </c>
      <c r="N32" s="121">
        <f>IF(AND(L32&lt;&gt;"",M32&lt;&gt;""),SUM(L32:M32),"")</f>
        <v>503484</v>
      </c>
      <c r="O32" s="121">
        <v>0</v>
      </c>
      <c r="P32" s="121">
        <v>222056</v>
      </c>
      <c r="Q32" s="121">
        <f>IF(AND(O32&lt;&gt;"",P32&lt;&gt;""),SUM(O32:P32),"")</f>
        <v>222056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45</v>
      </c>
      <c r="B33" s="120" t="s">
        <v>420</v>
      </c>
      <c r="C33" s="119" t="s">
        <v>421</v>
      </c>
      <c r="D33" s="121">
        <f>SUM(L33,T33,AB33,AJ33,AR33,AZ33)</f>
        <v>278844</v>
      </c>
      <c r="E33" s="121">
        <f>SUM(M33,U33,AC33,AK33,AS33,BA33)</f>
        <v>314811</v>
      </c>
      <c r="F33" s="121">
        <f>SUM(D33:E33)</f>
        <v>593655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343</v>
      </c>
      <c r="K33" s="119" t="s">
        <v>344</v>
      </c>
      <c r="L33" s="121">
        <v>278844</v>
      </c>
      <c r="M33" s="121">
        <v>314811</v>
      </c>
      <c r="N33" s="121">
        <f>IF(AND(L33&lt;&gt;"",M33&lt;&gt;""),SUM(L33:M33),"")</f>
        <v>593655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45</v>
      </c>
      <c r="B34" s="120" t="s">
        <v>422</v>
      </c>
      <c r="C34" s="119" t="s">
        <v>423</v>
      </c>
      <c r="D34" s="121">
        <f>SUM(L34,T34,AB34,AJ34,AR34,AZ34)</f>
        <v>1606930</v>
      </c>
      <c r="E34" s="121">
        <f>SUM(M34,U34,AC34,AK34,AS34,BA34)</f>
        <v>16671</v>
      </c>
      <c r="F34" s="121">
        <f>SUM(D34:E34)</f>
        <v>1623601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363</v>
      </c>
      <c r="K34" s="119" t="s">
        <v>364</v>
      </c>
      <c r="L34" s="121">
        <v>1606930</v>
      </c>
      <c r="M34" s="121">
        <v>16671</v>
      </c>
      <c r="N34" s="121">
        <f>IF(AND(L34&lt;&gt;"",M34&lt;&gt;""),SUM(L34:M34),"")</f>
        <v>1623601</v>
      </c>
      <c r="O34" s="121">
        <v>0</v>
      </c>
      <c r="P34" s="121">
        <v>0</v>
      </c>
      <c r="Q34" s="121">
        <f>IF(AND(O34&lt;&gt;"",P34&lt;&gt;""),SUM(O34:P34),"")</f>
        <v>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45</v>
      </c>
      <c r="B35" s="120" t="s">
        <v>424</v>
      </c>
      <c r="C35" s="119" t="s">
        <v>425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/>
      <c r="K35" s="119"/>
      <c r="L35" s="121"/>
      <c r="M35" s="121"/>
      <c r="N35" s="121" t="str">
        <f>IF(AND(L35&lt;&gt;"",M35&lt;&gt;""),SUM(L35:M35),"")</f>
        <v/>
      </c>
      <c r="O35" s="121"/>
      <c r="P35" s="121"/>
      <c r="Q35" s="121" t="str">
        <f>IF(AND(O35&lt;&gt;"",P35&lt;&gt;""),SUM(O35:P35),"")</f>
        <v/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45</v>
      </c>
      <c r="B36" s="120" t="s">
        <v>426</v>
      </c>
      <c r="C36" s="119" t="s">
        <v>427</v>
      </c>
      <c r="D36" s="121">
        <f>SUM(L36,T36,AB36,AJ36,AR36,AZ36)</f>
        <v>0</v>
      </c>
      <c r="E36" s="121">
        <f>SUM(M36,U36,AC36,AK36,AS36,BA36)</f>
        <v>245589</v>
      </c>
      <c r="F36" s="121">
        <f>SUM(D36:E36)</f>
        <v>245589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329</v>
      </c>
      <c r="K36" s="119" t="s">
        <v>330</v>
      </c>
      <c r="L36" s="121">
        <v>0</v>
      </c>
      <c r="M36" s="121">
        <v>245589</v>
      </c>
      <c r="N36" s="121">
        <f>IF(AND(L36&lt;&gt;"",M36&lt;&gt;""),SUM(L36:M36),"")</f>
        <v>245589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45</v>
      </c>
      <c r="B37" s="120" t="s">
        <v>428</v>
      </c>
      <c r="C37" s="119" t="s">
        <v>429</v>
      </c>
      <c r="D37" s="121">
        <f>SUM(L37,T37,AB37,AJ37,AR37,AZ37)</f>
        <v>0</v>
      </c>
      <c r="E37" s="121">
        <f>SUM(M37,U37,AC37,AK37,AS37,BA37)</f>
        <v>73816</v>
      </c>
      <c r="F37" s="121">
        <f>SUM(D37:E37)</f>
        <v>73816</v>
      </c>
      <c r="G37" s="121">
        <f>SUM(O37,W37,AE37,AM37,AU37,BC37)</f>
        <v>0</v>
      </c>
      <c r="H37" s="121">
        <f>SUM(P37,X37,AF37,AN37,AV37,BD37)</f>
        <v>68773</v>
      </c>
      <c r="I37" s="121">
        <f>SUM(G37:H37)</f>
        <v>68773</v>
      </c>
      <c r="J37" s="120" t="s">
        <v>430</v>
      </c>
      <c r="K37" s="119" t="s">
        <v>431</v>
      </c>
      <c r="L37" s="121">
        <v>0</v>
      </c>
      <c r="M37" s="121">
        <v>73816</v>
      </c>
      <c r="N37" s="121">
        <f>IF(AND(L37&lt;&gt;"",M37&lt;&gt;""),SUM(L37:M37),"")</f>
        <v>73816</v>
      </c>
      <c r="O37" s="121">
        <v>0</v>
      </c>
      <c r="P37" s="121">
        <v>68773</v>
      </c>
      <c r="Q37" s="121">
        <f>IF(AND(O37&lt;&gt;"",P37&lt;&gt;""),SUM(O37:P37),"")</f>
        <v>68773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45</v>
      </c>
      <c r="B38" s="120" t="s">
        <v>432</v>
      </c>
      <c r="C38" s="119" t="s">
        <v>433</v>
      </c>
      <c r="D38" s="121">
        <f>SUM(L38,T38,AB38,AJ38,AR38,AZ38)</f>
        <v>0</v>
      </c>
      <c r="E38" s="121">
        <f>SUM(M38,U38,AC38,AK38,AS38,BA38)</f>
        <v>302478</v>
      </c>
      <c r="F38" s="121">
        <f>SUM(D38:E38)</f>
        <v>302478</v>
      </c>
      <c r="G38" s="121">
        <f>SUM(O38,W38,AE38,AM38,AU38,BC38)</f>
        <v>0</v>
      </c>
      <c r="H38" s="121">
        <f>SUM(P38,X38,AF38,AN38,AV38,BD38)</f>
        <v>29047</v>
      </c>
      <c r="I38" s="121">
        <f>SUM(G38:H38)</f>
        <v>29047</v>
      </c>
      <c r="J38" s="120" t="s">
        <v>434</v>
      </c>
      <c r="K38" s="119" t="s">
        <v>435</v>
      </c>
      <c r="L38" s="121">
        <v>0</v>
      </c>
      <c r="M38" s="121">
        <v>302478</v>
      </c>
      <c r="N38" s="121">
        <f>IF(AND(L38&lt;&gt;"",M38&lt;&gt;""),SUM(L38:M38),"")</f>
        <v>302478</v>
      </c>
      <c r="O38" s="121">
        <v>0</v>
      </c>
      <c r="P38" s="121">
        <v>29047</v>
      </c>
      <c r="Q38" s="121">
        <f>IF(AND(O38&lt;&gt;"",P38&lt;&gt;""),SUM(O38:P38),"")</f>
        <v>29047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45</v>
      </c>
      <c r="B39" s="120" t="s">
        <v>436</v>
      </c>
      <c r="C39" s="119" t="s">
        <v>437</v>
      </c>
      <c r="D39" s="121">
        <f>SUM(L39,T39,AB39,AJ39,AR39,AZ39)</f>
        <v>0</v>
      </c>
      <c r="E39" s="121">
        <f>SUM(M39,U39,AC39,AK39,AS39,BA39)</f>
        <v>85528</v>
      </c>
      <c r="F39" s="121">
        <f>SUM(D39:E39)</f>
        <v>85528</v>
      </c>
      <c r="G39" s="121">
        <f>SUM(O39,W39,AE39,AM39,AU39,BC39)</f>
        <v>0</v>
      </c>
      <c r="H39" s="121">
        <f>SUM(P39,X39,AF39,AN39,AV39,BD39)</f>
        <v>38094</v>
      </c>
      <c r="I39" s="121">
        <f>SUM(G39:H39)</f>
        <v>38094</v>
      </c>
      <c r="J39" s="120" t="s">
        <v>430</v>
      </c>
      <c r="K39" s="119" t="s">
        <v>438</v>
      </c>
      <c r="L39" s="121">
        <v>0</v>
      </c>
      <c r="M39" s="121">
        <v>85528</v>
      </c>
      <c r="N39" s="121">
        <f>IF(AND(L39&lt;&gt;"",M39&lt;&gt;""),SUM(L39:M39),"")</f>
        <v>85528</v>
      </c>
      <c r="O39" s="121">
        <v>0</v>
      </c>
      <c r="P39" s="121">
        <v>38094</v>
      </c>
      <c r="Q39" s="121">
        <f>IF(AND(O39&lt;&gt;"",P39&lt;&gt;""),SUM(O39:P39),"")</f>
        <v>38094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45</v>
      </c>
      <c r="B40" s="120" t="s">
        <v>439</v>
      </c>
      <c r="C40" s="119" t="s">
        <v>440</v>
      </c>
      <c r="D40" s="121">
        <f>SUM(L40,T40,AB40,AJ40,AR40,AZ40)</f>
        <v>0</v>
      </c>
      <c r="E40" s="121">
        <f>SUM(M40,U40,AC40,AK40,AS40,BA40)</f>
        <v>298386</v>
      </c>
      <c r="F40" s="121">
        <f>SUM(D40:E40)</f>
        <v>298386</v>
      </c>
      <c r="G40" s="121">
        <f>SUM(O40,W40,AE40,AM40,AU40,BC40)</f>
        <v>0</v>
      </c>
      <c r="H40" s="121">
        <f>SUM(P40,X40,AF40,AN40,AV40,BD40)</f>
        <v>54512</v>
      </c>
      <c r="I40" s="121">
        <f>SUM(G40:H40)</f>
        <v>54512</v>
      </c>
      <c r="J40" s="120" t="s">
        <v>434</v>
      </c>
      <c r="K40" s="119" t="s">
        <v>441</v>
      </c>
      <c r="L40" s="121">
        <v>0</v>
      </c>
      <c r="M40" s="121">
        <v>298386</v>
      </c>
      <c r="N40" s="121">
        <f>IF(AND(L40&lt;&gt;"",M40&lt;&gt;""),SUM(L40:M40),"")</f>
        <v>298386</v>
      </c>
      <c r="O40" s="121">
        <v>0</v>
      </c>
      <c r="P40" s="121">
        <v>54512</v>
      </c>
      <c r="Q40" s="121">
        <f>IF(AND(O40&lt;&gt;"",P40&lt;&gt;""),SUM(O40:P40),"")</f>
        <v>54512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45</v>
      </c>
      <c r="B41" s="120" t="s">
        <v>442</v>
      </c>
      <c r="C41" s="119" t="s">
        <v>443</v>
      </c>
      <c r="D41" s="121">
        <f>SUM(L41,T41,AB41,AJ41,AR41,AZ41)</f>
        <v>0</v>
      </c>
      <c r="E41" s="121">
        <f>SUM(M41,U41,AC41,AK41,AS41,BA41)</f>
        <v>339319</v>
      </c>
      <c r="F41" s="121">
        <f>SUM(D41:E41)</f>
        <v>339319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402</v>
      </c>
      <c r="K41" s="119" t="s">
        <v>403</v>
      </c>
      <c r="L41" s="121">
        <v>0</v>
      </c>
      <c r="M41" s="121">
        <v>339319</v>
      </c>
      <c r="N41" s="121">
        <f>IF(AND(L41&lt;&gt;"",M41&lt;&gt;""),SUM(L41:M41),"")</f>
        <v>339319</v>
      </c>
      <c r="O41" s="121">
        <v>0</v>
      </c>
      <c r="P41" s="121">
        <v>0</v>
      </c>
      <c r="Q41" s="121">
        <f>IF(AND(O41&lt;&gt;"",P41&lt;&gt;""),SUM(O41:P41),"")</f>
        <v>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45</v>
      </c>
      <c r="B42" s="120" t="s">
        <v>444</v>
      </c>
      <c r="C42" s="119" t="s">
        <v>445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45</v>
      </c>
      <c r="B43" s="120" t="s">
        <v>446</v>
      </c>
      <c r="C43" s="119" t="s">
        <v>447</v>
      </c>
      <c r="D43" s="121">
        <f>SUM(L43,T43,AB43,AJ43,AR43,AZ43)</f>
        <v>0</v>
      </c>
      <c r="E43" s="121">
        <f>SUM(M43,U43,AC43,AK43,AS43,BA43)</f>
        <v>405756</v>
      </c>
      <c r="F43" s="121">
        <f>SUM(D43:E43)</f>
        <v>405756</v>
      </c>
      <c r="G43" s="121">
        <f>SUM(O43,W43,AE43,AM43,AU43,BC43)</f>
        <v>0</v>
      </c>
      <c r="H43" s="121">
        <f>SUM(P43,X43,AF43,AN43,AV43,BD43)</f>
        <v>18822</v>
      </c>
      <c r="I43" s="121">
        <f>SUM(G43:H43)</f>
        <v>18822</v>
      </c>
      <c r="J43" s="120" t="s">
        <v>434</v>
      </c>
      <c r="K43" s="119" t="s">
        <v>448</v>
      </c>
      <c r="L43" s="121">
        <v>0</v>
      </c>
      <c r="M43" s="121">
        <v>405756</v>
      </c>
      <c r="N43" s="121">
        <f>IF(AND(L43&lt;&gt;"",M43&lt;&gt;""),SUM(L43:M43),"")</f>
        <v>405756</v>
      </c>
      <c r="O43" s="121">
        <v>0</v>
      </c>
      <c r="P43" s="121">
        <v>18822</v>
      </c>
      <c r="Q43" s="121">
        <f>IF(AND(O43&lt;&gt;"",P43&lt;&gt;""),SUM(O43:P43),"")</f>
        <v>18822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45</v>
      </c>
      <c r="B44" s="120" t="s">
        <v>449</v>
      </c>
      <c r="C44" s="119" t="s">
        <v>450</v>
      </c>
      <c r="D44" s="121">
        <f>SUM(L44,T44,AB44,AJ44,AR44,AZ44)</f>
        <v>0</v>
      </c>
      <c r="E44" s="121">
        <f>SUM(M44,U44,AC44,AK44,AS44,BA44)</f>
        <v>160248</v>
      </c>
      <c r="F44" s="121">
        <f>SUM(D44:E44)</f>
        <v>160248</v>
      </c>
      <c r="G44" s="121">
        <f>SUM(O44,W44,AE44,AM44,AU44,BC44)</f>
        <v>0</v>
      </c>
      <c r="H44" s="121">
        <f>SUM(P44,X44,AF44,AN44,AV44,BD44)</f>
        <v>12248</v>
      </c>
      <c r="I44" s="121">
        <f>SUM(G44:H44)</f>
        <v>12248</v>
      </c>
      <c r="J44" s="120" t="s">
        <v>383</v>
      </c>
      <c r="K44" s="119" t="s">
        <v>384</v>
      </c>
      <c r="L44" s="121">
        <v>0</v>
      </c>
      <c r="M44" s="121">
        <v>160248</v>
      </c>
      <c r="N44" s="121">
        <f>IF(AND(L44&lt;&gt;"",M44&lt;&gt;""),SUM(L44:M44),"")</f>
        <v>160248</v>
      </c>
      <c r="O44" s="121">
        <v>0</v>
      </c>
      <c r="P44" s="121">
        <v>12248</v>
      </c>
      <c r="Q44" s="121">
        <f>IF(AND(O44&lt;&gt;"",P44&lt;&gt;""),SUM(O44:P44),"")</f>
        <v>12248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45</v>
      </c>
      <c r="B45" s="120" t="s">
        <v>451</v>
      </c>
      <c r="C45" s="119" t="s">
        <v>452</v>
      </c>
      <c r="D45" s="121">
        <f>SUM(L45,T45,AB45,AJ45,AR45,AZ45)</f>
        <v>0</v>
      </c>
      <c r="E45" s="121">
        <f>SUM(M45,U45,AC45,AK45,AS45,BA45)</f>
        <v>319753</v>
      </c>
      <c r="F45" s="121">
        <f>SUM(D45:E45)</f>
        <v>319753</v>
      </c>
      <c r="G45" s="121">
        <f>SUM(O45,W45,AE45,AM45,AU45,BC45)</f>
        <v>0</v>
      </c>
      <c r="H45" s="121">
        <f>SUM(P45,X45,AF45,AN45,AV45,BD45)</f>
        <v>48164</v>
      </c>
      <c r="I45" s="121">
        <f>SUM(G45:H45)</f>
        <v>48164</v>
      </c>
      <c r="J45" s="120" t="s">
        <v>383</v>
      </c>
      <c r="K45" s="119" t="s">
        <v>384</v>
      </c>
      <c r="L45" s="121">
        <v>0</v>
      </c>
      <c r="M45" s="121">
        <v>319753</v>
      </c>
      <c r="N45" s="121">
        <f>IF(AND(L45&lt;&gt;"",M45&lt;&gt;""),SUM(L45:M45),"")</f>
        <v>319753</v>
      </c>
      <c r="O45" s="121">
        <v>0</v>
      </c>
      <c r="P45" s="121">
        <v>48164</v>
      </c>
      <c r="Q45" s="121">
        <f>IF(AND(O45&lt;&gt;"",P45&lt;&gt;""),SUM(O45:P45),"")</f>
        <v>48164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45</v>
      </c>
      <c r="B46" s="120" t="s">
        <v>453</v>
      </c>
      <c r="C46" s="119" t="s">
        <v>454</v>
      </c>
      <c r="D46" s="121">
        <f>SUM(L46,T46,AB46,AJ46,AR46,AZ46)</f>
        <v>0</v>
      </c>
      <c r="E46" s="121">
        <f>SUM(M46,U46,AC46,AK46,AS46,BA46)</f>
        <v>338698</v>
      </c>
      <c r="F46" s="121">
        <f>SUM(D46:E46)</f>
        <v>338698</v>
      </c>
      <c r="G46" s="121">
        <f>SUM(O46,W46,AE46,AM46,AU46,BC46)</f>
        <v>0</v>
      </c>
      <c r="H46" s="121">
        <f>SUM(P46,X46,AF46,AN46,AV46,BD46)</f>
        <v>40363</v>
      </c>
      <c r="I46" s="121">
        <f>SUM(G46:H46)</f>
        <v>40363</v>
      </c>
      <c r="J46" s="120" t="s">
        <v>383</v>
      </c>
      <c r="K46" s="119" t="s">
        <v>384</v>
      </c>
      <c r="L46" s="121">
        <v>0</v>
      </c>
      <c r="M46" s="121">
        <v>338698</v>
      </c>
      <c r="N46" s="121">
        <f>IF(AND(L46&lt;&gt;"",M46&lt;&gt;""),SUM(L46:M46),"")</f>
        <v>338698</v>
      </c>
      <c r="O46" s="121">
        <v>0</v>
      </c>
      <c r="P46" s="121">
        <v>40363</v>
      </c>
      <c r="Q46" s="121">
        <f>IF(AND(O46&lt;&gt;"",P46&lt;&gt;""),SUM(O46:P46),"")</f>
        <v>40363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45</v>
      </c>
      <c r="B47" s="120" t="s">
        <v>455</v>
      </c>
      <c r="C47" s="119" t="s">
        <v>456</v>
      </c>
      <c r="D47" s="121">
        <f>SUM(L47,T47,AB47,AJ47,AR47,AZ47)</f>
        <v>0</v>
      </c>
      <c r="E47" s="121">
        <f>SUM(M47,U47,AC47,AK47,AS47,BA47)</f>
        <v>229897</v>
      </c>
      <c r="F47" s="121">
        <f>SUM(D47:E47)</f>
        <v>229897</v>
      </c>
      <c r="G47" s="121">
        <f>SUM(O47,W47,AE47,AM47,AU47,BC47)</f>
        <v>0</v>
      </c>
      <c r="H47" s="121">
        <f>SUM(P47,X47,AF47,AN47,AV47,BD47)</f>
        <v>42256</v>
      </c>
      <c r="I47" s="121">
        <f>SUM(G47:H47)</f>
        <v>42256</v>
      </c>
      <c r="J47" s="120" t="s">
        <v>383</v>
      </c>
      <c r="K47" s="119" t="s">
        <v>384</v>
      </c>
      <c r="L47" s="121">
        <v>0</v>
      </c>
      <c r="M47" s="121">
        <v>229897</v>
      </c>
      <c r="N47" s="121">
        <f>IF(AND(L47&lt;&gt;"",M47&lt;&gt;""),SUM(L47:M47),"")</f>
        <v>229897</v>
      </c>
      <c r="O47" s="121">
        <v>0</v>
      </c>
      <c r="P47" s="121">
        <v>42256</v>
      </c>
      <c r="Q47" s="121">
        <f>IF(AND(O47&lt;&gt;"",P47&lt;&gt;""),SUM(O47:P47),"")</f>
        <v>42256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45</v>
      </c>
      <c r="B48" s="120" t="s">
        <v>457</v>
      </c>
      <c r="C48" s="119" t="s">
        <v>458</v>
      </c>
      <c r="D48" s="121">
        <f>SUM(L48,T48,AB48,AJ48,AR48,AZ48)</f>
        <v>0</v>
      </c>
      <c r="E48" s="121">
        <f>SUM(M48,U48,AC48,AK48,AS48,BA48)</f>
        <v>82176</v>
      </c>
      <c r="F48" s="121">
        <f>SUM(D48:E48)</f>
        <v>82176</v>
      </c>
      <c r="G48" s="121">
        <f>SUM(O48,W48,AE48,AM48,AU48,BC48)</f>
        <v>0</v>
      </c>
      <c r="H48" s="121">
        <f>SUM(P48,X48,AF48,AN48,AV48,BD48)</f>
        <v>60683</v>
      </c>
      <c r="I48" s="121">
        <f>SUM(G48:H48)</f>
        <v>60683</v>
      </c>
      <c r="J48" s="120" t="s">
        <v>416</v>
      </c>
      <c r="K48" s="119" t="s">
        <v>417</v>
      </c>
      <c r="L48" s="121">
        <v>0</v>
      </c>
      <c r="M48" s="121">
        <v>82176</v>
      </c>
      <c r="N48" s="121">
        <f>IF(AND(L48&lt;&gt;"",M48&lt;&gt;""),SUM(L48:M48),"")</f>
        <v>82176</v>
      </c>
      <c r="O48" s="121">
        <v>0</v>
      </c>
      <c r="P48" s="121">
        <v>0</v>
      </c>
      <c r="Q48" s="121">
        <f>IF(AND(O48&lt;&gt;"",P48&lt;&gt;""),SUM(O48:P48),"")</f>
        <v>0</v>
      </c>
      <c r="R48" s="120" t="s">
        <v>349</v>
      </c>
      <c r="S48" s="119" t="s">
        <v>350</v>
      </c>
      <c r="T48" s="121">
        <v>0</v>
      </c>
      <c r="U48" s="121">
        <v>0</v>
      </c>
      <c r="V48" s="121">
        <f>IF(AND(T48&lt;&gt;"",U48&lt;&gt;""),SUM(T48:U48),"")</f>
        <v>0</v>
      </c>
      <c r="W48" s="121">
        <v>0</v>
      </c>
      <c r="X48" s="121">
        <v>60683</v>
      </c>
      <c r="Y48" s="121">
        <f>IF(AND(W48&lt;&gt;"",X48&lt;&gt;""),SUM(W48:X48),"")</f>
        <v>60683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45</v>
      </c>
      <c r="B49" s="120" t="s">
        <v>459</v>
      </c>
      <c r="C49" s="119" t="s">
        <v>460</v>
      </c>
      <c r="D49" s="121">
        <f>SUM(L49,T49,AB49,AJ49,AR49,AZ49)</f>
        <v>0</v>
      </c>
      <c r="E49" s="121">
        <f>SUM(M49,U49,AC49,AK49,AS49,BA49)</f>
        <v>134660</v>
      </c>
      <c r="F49" s="121">
        <f>SUM(D49:E49)</f>
        <v>134660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 t="s">
        <v>416</v>
      </c>
      <c r="K49" s="119" t="s">
        <v>461</v>
      </c>
      <c r="L49" s="121">
        <v>0</v>
      </c>
      <c r="M49" s="121">
        <v>134660</v>
      </c>
      <c r="N49" s="121">
        <f>IF(AND(L49&lt;&gt;"",M49&lt;&gt;""),SUM(L49:M49),"")</f>
        <v>134660</v>
      </c>
      <c r="O49" s="121">
        <v>0</v>
      </c>
      <c r="P49" s="121">
        <v>0</v>
      </c>
      <c r="Q49" s="121">
        <f>IF(AND(O49&lt;&gt;"",P49&lt;&gt;""),SUM(O49:P49),"")</f>
        <v>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45</v>
      </c>
      <c r="B50" s="120" t="s">
        <v>462</v>
      </c>
      <c r="C50" s="119" t="s">
        <v>463</v>
      </c>
      <c r="D50" s="121">
        <f>SUM(L50,T50,AB50,AJ50,AR50,AZ50)</f>
        <v>0</v>
      </c>
      <c r="E50" s="121">
        <f>SUM(M50,U50,AC50,AK50,AS50,BA50)</f>
        <v>129169</v>
      </c>
      <c r="F50" s="121">
        <f>SUM(D50:E50)</f>
        <v>129169</v>
      </c>
      <c r="G50" s="121">
        <f>SUM(O50,W50,AE50,AM50,AU50,BC50)</f>
        <v>0</v>
      </c>
      <c r="H50" s="121">
        <f>SUM(P50,X50,AF50,AN50,AV50,BD50)</f>
        <v>51224</v>
      </c>
      <c r="I50" s="121">
        <f>SUM(G50:H50)</f>
        <v>51224</v>
      </c>
      <c r="J50" s="120" t="s">
        <v>349</v>
      </c>
      <c r="K50" s="119" t="s">
        <v>350</v>
      </c>
      <c r="L50" s="121">
        <v>0</v>
      </c>
      <c r="M50" s="121">
        <v>129169</v>
      </c>
      <c r="N50" s="121">
        <f>IF(AND(L50&lt;&gt;"",M50&lt;&gt;""),SUM(L50:M50),"")</f>
        <v>129169</v>
      </c>
      <c r="O50" s="121">
        <v>0</v>
      </c>
      <c r="P50" s="121">
        <v>51224</v>
      </c>
      <c r="Q50" s="121">
        <f>IF(AND(O50&lt;&gt;"",P50&lt;&gt;""),SUM(O50:P50),"")</f>
        <v>51224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45</v>
      </c>
      <c r="B51" s="120" t="s">
        <v>464</v>
      </c>
      <c r="C51" s="119" t="s">
        <v>465</v>
      </c>
      <c r="D51" s="121">
        <f>SUM(L51,T51,AB51,AJ51,AR51,AZ51)</f>
        <v>143724</v>
      </c>
      <c r="E51" s="121">
        <f>SUM(M51,U51,AC51,AK51,AS51,BA51)</f>
        <v>162262</v>
      </c>
      <c r="F51" s="121">
        <f>SUM(D51:E51)</f>
        <v>305986</v>
      </c>
      <c r="G51" s="121">
        <f>SUM(O51,W51,AE51,AM51,AU51,BC51)</f>
        <v>0</v>
      </c>
      <c r="H51" s="121">
        <f>SUM(P51,X51,AF51,AN51,AV51,BD51)</f>
        <v>15350</v>
      </c>
      <c r="I51" s="121">
        <f>SUM(G51:H51)</f>
        <v>15350</v>
      </c>
      <c r="J51" s="120" t="s">
        <v>343</v>
      </c>
      <c r="K51" s="119" t="s">
        <v>344</v>
      </c>
      <c r="L51" s="121">
        <v>143724</v>
      </c>
      <c r="M51" s="121">
        <v>162262</v>
      </c>
      <c r="N51" s="121">
        <f>IF(AND(L51&lt;&gt;"",M51&lt;&gt;""),SUM(L51:M51),"")</f>
        <v>305986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339</v>
      </c>
      <c r="S51" s="119" t="s">
        <v>387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15350</v>
      </c>
      <c r="Y51" s="121">
        <f>IF(AND(W51&lt;&gt;"",X51&lt;&gt;""),SUM(W51:X51),"")</f>
        <v>15350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45</v>
      </c>
      <c r="B52" s="120" t="s">
        <v>466</v>
      </c>
      <c r="C52" s="119" t="s">
        <v>467</v>
      </c>
      <c r="D52" s="121">
        <f>SUM(L52,T52,AB52,AJ52,AR52,AZ52)</f>
        <v>8703</v>
      </c>
      <c r="E52" s="121">
        <f>SUM(M52,U52,AC52,AK52,AS52,BA52)</f>
        <v>9825</v>
      </c>
      <c r="F52" s="121">
        <f>SUM(D52:E52)</f>
        <v>18528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343</v>
      </c>
      <c r="K52" s="119" t="s">
        <v>344</v>
      </c>
      <c r="L52" s="121">
        <v>8703</v>
      </c>
      <c r="M52" s="121">
        <v>9825</v>
      </c>
      <c r="N52" s="121">
        <f>IF(AND(L52&lt;&gt;"",M52&lt;&gt;""),SUM(L52:M52),"")</f>
        <v>18528</v>
      </c>
      <c r="O52" s="121">
        <v>0</v>
      </c>
      <c r="P52" s="121">
        <v>0</v>
      </c>
      <c r="Q52" s="121">
        <f>IF(AND(O52&lt;&gt;"",P52&lt;&gt;""),SUM(O52:P52),"")</f>
        <v>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45</v>
      </c>
      <c r="B53" s="120" t="s">
        <v>468</v>
      </c>
      <c r="C53" s="119" t="s">
        <v>469</v>
      </c>
      <c r="D53" s="121">
        <f>SUM(L53,T53,AB53,AJ53,AR53,AZ53)</f>
        <v>66603</v>
      </c>
      <c r="E53" s="121">
        <f>SUM(M53,U53,AC53,AK53,AS53,BA53)</f>
        <v>75194</v>
      </c>
      <c r="F53" s="121">
        <f>SUM(D53:E53)</f>
        <v>141797</v>
      </c>
      <c r="G53" s="121">
        <f>SUM(O53,W53,AE53,AM53,AU53,BC53)</f>
        <v>0</v>
      </c>
      <c r="H53" s="121">
        <f>SUM(P53,X53,AF53,AN53,AV53,BD53)</f>
        <v>6673</v>
      </c>
      <c r="I53" s="121">
        <f>SUM(G53:H53)</f>
        <v>6673</v>
      </c>
      <c r="J53" s="120" t="s">
        <v>343</v>
      </c>
      <c r="K53" s="119" t="s">
        <v>344</v>
      </c>
      <c r="L53" s="121">
        <v>66603</v>
      </c>
      <c r="M53" s="121">
        <v>75194</v>
      </c>
      <c r="N53" s="121">
        <f>IF(AND(L53&lt;&gt;"",M53&lt;&gt;""),SUM(L53:M53),"")</f>
        <v>141797</v>
      </c>
      <c r="O53" s="121">
        <v>0</v>
      </c>
      <c r="P53" s="121">
        <v>0</v>
      </c>
      <c r="Q53" s="121">
        <f>IF(AND(O53&lt;&gt;"",P53&lt;&gt;""),SUM(O53:P53),"")</f>
        <v>0</v>
      </c>
      <c r="R53" s="120" t="s">
        <v>339</v>
      </c>
      <c r="S53" s="119" t="s">
        <v>387</v>
      </c>
      <c r="T53" s="121">
        <v>0</v>
      </c>
      <c r="U53" s="121">
        <v>0</v>
      </c>
      <c r="V53" s="121">
        <f>IF(AND(T53&lt;&gt;"",U53&lt;&gt;""),SUM(T53:U53),"")</f>
        <v>0</v>
      </c>
      <c r="W53" s="121">
        <v>0</v>
      </c>
      <c r="X53" s="121">
        <v>6673</v>
      </c>
      <c r="Y53" s="121">
        <f>IF(AND(W53&lt;&gt;"",X53&lt;&gt;""),SUM(W53:X53),"")</f>
        <v>6673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45</v>
      </c>
      <c r="B54" s="120" t="s">
        <v>470</v>
      </c>
      <c r="C54" s="119" t="s">
        <v>471</v>
      </c>
      <c r="D54" s="121">
        <f>SUM(L54,T54,AB54,AJ54,AR54,AZ54)</f>
        <v>0</v>
      </c>
      <c r="E54" s="121">
        <f>SUM(M54,U54,AC54,AK54,AS54,BA54)</f>
        <v>22599</v>
      </c>
      <c r="F54" s="121">
        <f>SUM(D54:E54)</f>
        <v>22599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341</v>
      </c>
      <c r="K54" s="119" t="s">
        <v>342</v>
      </c>
      <c r="L54" s="121">
        <v>0</v>
      </c>
      <c r="M54" s="121">
        <v>22599</v>
      </c>
      <c r="N54" s="121">
        <f>IF(AND(L54&lt;&gt;"",M54&lt;&gt;""),SUM(L54:M54),"")</f>
        <v>22599</v>
      </c>
      <c r="O54" s="121">
        <v>0</v>
      </c>
      <c r="P54" s="121">
        <v>0</v>
      </c>
      <c r="Q54" s="121">
        <f>IF(AND(O54&lt;&gt;"",P54&lt;&gt;""),SUM(O54:P54),"")</f>
        <v>0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45</v>
      </c>
      <c r="B55" s="120" t="s">
        <v>472</v>
      </c>
      <c r="C55" s="119" t="s">
        <v>473</v>
      </c>
      <c r="D55" s="121">
        <f>SUM(L55,T55,AB55,AJ55,AR55,AZ55)</f>
        <v>0</v>
      </c>
      <c r="E55" s="121">
        <f>SUM(M55,U55,AC55,AK55,AS55,BA55)</f>
        <v>142892</v>
      </c>
      <c r="F55" s="121">
        <f>SUM(D55:E55)</f>
        <v>142892</v>
      </c>
      <c r="G55" s="121">
        <f>SUM(O55,W55,AE55,AM55,AU55,BC55)</f>
        <v>0</v>
      </c>
      <c r="H55" s="121">
        <f>SUM(P55,X55,AF55,AN55,AV55,BD55)</f>
        <v>53341</v>
      </c>
      <c r="I55" s="121">
        <f>SUM(G55:H55)</f>
        <v>53341</v>
      </c>
      <c r="J55" s="120" t="s">
        <v>341</v>
      </c>
      <c r="K55" s="119" t="s">
        <v>342</v>
      </c>
      <c r="L55" s="121">
        <v>0</v>
      </c>
      <c r="M55" s="121">
        <v>142892</v>
      </c>
      <c r="N55" s="121">
        <f>IF(AND(L55&lt;&gt;"",M55&lt;&gt;""),SUM(L55:M55),"")</f>
        <v>142892</v>
      </c>
      <c r="O55" s="121">
        <v>0</v>
      </c>
      <c r="P55" s="121">
        <v>0</v>
      </c>
      <c r="Q55" s="121">
        <f>IF(AND(O55&lt;&gt;"",P55&lt;&gt;""),SUM(O55:P55),"")</f>
        <v>0</v>
      </c>
      <c r="R55" s="120" t="s">
        <v>367</v>
      </c>
      <c r="S55" s="119" t="s">
        <v>368</v>
      </c>
      <c r="T55" s="121">
        <v>0</v>
      </c>
      <c r="U55" s="121">
        <v>0</v>
      </c>
      <c r="V55" s="121">
        <f>IF(AND(T55&lt;&gt;"",U55&lt;&gt;""),SUM(T55:U55),"")</f>
        <v>0</v>
      </c>
      <c r="W55" s="121">
        <v>0</v>
      </c>
      <c r="X55" s="121">
        <v>53341</v>
      </c>
      <c r="Y55" s="121">
        <f>IF(AND(W55&lt;&gt;"",X55&lt;&gt;""),SUM(W55:X55),"")</f>
        <v>53341</v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45</v>
      </c>
      <c r="B56" s="120" t="s">
        <v>474</v>
      </c>
      <c r="C56" s="119" t="s">
        <v>475</v>
      </c>
      <c r="D56" s="121">
        <f>SUM(L56,T56,AB56,AJ56,AR56,AZ56)</f>
        <v>0</v>
      </c>
      <c r="E56" s="121">
        <f>SUM(M56,U56,AC56,AK56,AS56,BA56)</f>
        <v>76436</v>
      </c>
      <c r="F56" s="121">
        <f>SUM(D56:E56)</f>
        <v>76436</v>
      </c>
      <c r="G56" s="121">
        <f>SUM(O56,W56,AE56,AM56,AU56,BC56)</f>
        <v>0</v>
      </c>
      <c r="H56" s="121">
        <f>SUM(P56,X56,AF56,AN56,AV56,BD56)</f>
        <v>33061</v>
      </c>
      <c r="I56" s="121">
        <f>SUM(G56:H56)</f>
        <v>33061</v>
      </c>
      <c r="J56" s="120" t="s">
        <v>355</v>
      </c>
      <c r="K56" s="119" t="s">
        <v>476</v>
      </c>
      <c r="L56" s="121">
        <v>0</v>
      </c>
      <c r="M56" s="121">
        <v>76436</v>
      </c>
      <c r="N56" s="121">
        <f>IF(AND(L56&lt;&gt;"",M56&lt;&gt;""),SUM(L56:M56),"")</f>
        <v>76436</v>
      </c>
      <c r="O56" s="121">
        <v>0</v>
      </c>
      <c r="P56" s="121">
        <v>0</v>
      </c>
      <c r="Q56" s="121">
        <f>IF(AND(O56&lt;&gt;"",P56&lt;&gt;""),SUM(O56:P56),"")</f>
        <v>0</v>
      </c>
      <c r="R56" s="120" t="s">
        <v>357</v>
      </c>
      <c r="S56" s="119" t="s">
        <v>358</v>
      </c>
      <c r="T56" s="121">
        <v>0</v>
      </c>
      <c r="U56" s="121">
        <v>0</v>
      </c>
      <c r="V56" s="121">
        <f>IF(AND(T56&lt;&gt;"",U56&lt;&gt;""),SUM(T56:U56),"")</f>
        <v>0</v>
      </c>
      <c r="W56" s="121">
        <v>0</v>
      </c>
      <c r="X56" s="121">
        <v>33061</v>
      </c>
      <c r="Y56" s="121">
        <f>IF(AND(W56&lt;&gt;"",X56&lt;&gt;""),SUM(W56:X56),"")</f>
        <v>33061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45</v>
      </c>
      <c r="B57" s="120" t="s">
        <v>477</v>
      </c>
      <c r="C57" s="119" t="s">
        <v>478</v>
      </c>
      <c r="D57" s="121">
        <f>SUM(L57,T57,AB57,AJ57,AR57,AZ57)</f>
        <v>0</v>
      </c>
      <c r="E57" s="121">
        <f>SUM(M57,U57,AC57,AK57,AS57,BA57)</f>
        <v>68193</v>
      </c>
      <c r="F57" s="121">
        <f>SUM(D57:E57)</f>
        <v>68193</v>
      </c>
      <c r="G57" s="121">
        <f>SUM(O57,W57,AE57,AM57,AU57,BC57)</f>
        <v>0</v>
      </c>
      <c r="H57" s="121">
        <f>SUM(P57,X57,AF57,AN57,AV57,BD57)</f>
        <v>30504</v>
      </c>
      <c r="I57" s="121">
        <f>SUM(G57:H57)</f>
        <v>30504</v>
      </c>
      <c r="J57" s="120" t="s">
        <v>355</v>
      </c>
      <c r="K57" s="205" t="s">
        <v>479</v>
      </c>
      <c r="L57" s="121">
        <v>0</v>
      </c>
      <c r="M57" s="121">
        <v>68193</v>
      </c>
      <c r="N57" s="121">
        <f>IF(AND(L57&lt;&gt;"",M57&lt;&gt;""),SUM(L57:M57),"")</f>
        <v>68193</v>
      </c>
      <c r="O57" s="121">
        <v>0</v>
      </c>
      <c r="P57" s="121">
        <v>0</v>
      </c>
      <c r="Q57" s="121">
        <f>IF(AND(O57&lt;&gt;"",P57&lt;&gt;""),SUM(O57:P57),"")</f>
        <v>0</v>
      </c>
      <c r="R57" s="120" t="s">
        <v>357</v>
      </c>
      <c r="S57" s="119" t="s">
        <v>358</v>
      </c>
      <c r="T57" s="121">
        <v>0</v>
      </c>
      <c r="U57" s="121">
        <v>0</v>
      </c>
      <c r="V57" s="121">
        <f>IF(AND(T57&lt;&gt;"",U57&lt;&gt;""),SUM(T57:U57),"")</f>
        <v>0</v>
      </c>
      <c r="W57" s="121">
        <v>0</v>
      </c>
      <c r="X57" s="121">
        <v>30504</v>
      </c>
      <c r="Y57" s="121">
        <f>IF(AND(W57&lt;&gt;"",X57&lt;&gt;""),SUM(W57:X57),"")</f>
        <v>30504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45</v>
      </c>
      <c r="B58" s="120" t="s">
        <v>480</v>
      </c>
      <c r="C58" s="119" t="s">
        <v>481</v>
      </c>
      <c r="D58" s="121">
        <f>SUM(L58,T58,AB58,AJ58,AR58,AZ58)</f>
        <v>0</v>
      </c>
      <c r="E58" s="121">
        <f>SUM(M58,U58,AC58,AK58,AS58,BA58)</f>
        <v>149803</v>
      </c>
      <c r="F58" s="121">
        <f>SUM(D58:E58)</f>
        <v>149803</v>
      </c>
      <c r="G58" s="121">
        <f>SUM(O58,W58,AE58,AM58,AU58,BC58)</f>
        <v>0</v>
      </c>
      <c r="H58" s="121">
        <f>SUM(P58,X58,AF58,AN58,AV58,BD58)</f>
        <v>26169</v>
      </c>
      <c r="I58" s="121">
        <f>SUM(G58:H58)</f>
        <v>26169</v>
      </c>
      <c r="J58" s="120" t="s">
        <v>482</v>
      </c>
      <c r="K58" s="119" t="s">
        <v>483</v>
      </c>
      <c r="L58" s="121">
        <v>0</v>
      </c>
      <c r="M58" s="121">
        <v>147744</v>
      </c>
      <c r="N58" s="121">
        <f>IF(AND(L58&lt;&gt;"",M58&lt;&gt;""),SUM(L58:M58),"")</f>
        <v>147744</v>
      </c>
      <c r="O58" s="121">
        <v>0</v>
      </c>
      <c r="P58" s="121">
        <v>0</v>
      </c>
      <c r="Q58" s="121">
        <f>IF(AND(O58&lt;&gt;"",P58&lt;&gt;""),SUM(O58:P58),"")</f>
        <v>0</v>
      </c>
      <c r="R58" s="120" t="s">
        <v>355</v>
      </c>
      <c r="S58" s="119" t="s">
        <v>356</v>
      </c>
      <c r="T58" s="121">
        <v>0</v>
      </c>
      <c r="U58" s="121">
        <v>2059</v>
      </c>
      <c r="V58" s="121">
        <f>IF(AND(T58&lt;&gt;"",U58&lt;&gt;""),SUM(T58:U58),"")</f>
        <v>2059</v>
      </c>
      <c r="W58" s="121">
        <v>0</v>
      </c>
      <c r="X58" s="121">
        <v>0</v>
      </c>
      <c r="Y58" s="121">
        <f>IF(AND(W58&lt;&gt;"",X58&lt;&gt;""),SUM(W58:X58),"")</f>
        <v>0</v>
      </c>
      <c r="Z58" s="120" t="s">
        <v>357</v>
      </c>
      <c r="AA58" s="119" t="s">
        <v>358</v>
      </c>
      <c r="AB58" s="121">
        <v>0</v>
      </c>
      <c r="AC58" s="121">
        <v>0</v>
      </c>
      <c r="AD58" s="121">
        <f>IF(AND(AB58&lt;&gt;"",AC58&lt;&gt;""),SUM(AB58:AC58),"")</f>
        <v>0</v>
      </c>
      <c r="AE58" s="121">
        <v>0</v>
      </c>
      <c r="AF58" s="121">
        <v>26169</v>
      </c>
      <c r="AG58" s="121">
        <f>IF(AND(AE58&lt;&gt;"",AF58&lt;&gt;""),SUM(AE58:AF58),"")</f>
        <v>26169</v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45</v>
      </c>
      <c r="B59" s="120" t="s">
        <v>484</v>
      </c>
      <c r="C59" s="119" t="s">
        <v>485</v>
      </c>
      <c r="D59" s="121">
        <f>SUM(L59,T59,AB59,AJ59,AR59,AZ59)</f>
        <v>0</v>
      </c>
      <c r="E59" s="121">
        <f>SUM(M59,U59,AC59,AK59,AS59,BA59)</f>
        <v>149128</v>
      </c>
      <c r="F59" s="121">
        <f>SUM(D59:E59)</f>
        <v>149128</v>
      </c>
      <c r="G59" s="121">
        <f>SUM(O59,W59,AE59,AM59,AU59,BC59)</f>
        <v>0</v>
      </c>
      <c r="H59" s="121">
        <f>SUM(P59,X59,AF59,AN59,AV59,BD59)</f>
        <v>54359</v>
      </c>
      <c r="I59" s="121">
        <f>SUM(G59:H59)</f>
        <v>54359</v>
      </c>
      <c r="J59" s="120" t="s">
        <v>353</v>
      </c>
      <c r="K59" s="119" t="s">
        <v>354</v>
      </c>
      <c r="L59" s="121">
        <v>0</v>
      </c>
      <c r="M59" s="121">
        <v>145886</v>
      </c>
      <c r="N59" s="121">
        <f>IF(AND(L59&lt;&gt;"",M59&lt;&gt;""),SUM(L59:M59),"")</f>
        <v>145886</v>
      </c>
      <c r="O59" s="121">
        <v>0</v>
      </c>
      <c r="P59" s="121">
        <v>0</v>
      </c>
      <c r="Q59" s="121">
        <f>IF(AND(O59&lt;&gt;"",P59&lt;&gt;""),SUM(O59:P59),"")</f>
        <v>0</v>
      </c>
      <c r="R59" s="120" t="s">
        <v>355</v>
      </c>
      <c r="S59" s="119" t="s">
        <v>356</v>
      </c>
      <c r="T59" s="121">
        <v>0</v>
      </c>
      <c r="U59" s="121">
        <v>3242</v>
      </c>
      <c r="V59" s="121">
        <f>IF(AND(T59&lt;&gt;"",U59&lt;&gt;""),SUM(T59:U59),"")</f>
        <v>3242</v>
      </c>
      <c r="W59" s="121">
        <v>0</v>
      </c>
      <c r="X59" s="121">
        <v>0</v>
      </c>
      <c r="Y59" s="121">
        <f>IF(AND(W59&lt;&gt;"",X59&lt;&gt;""),SUM(W59:X59),"")</f>
        <v>0</v>
      </c>
      <c r="Z59" s="120" t="s">
        <v>357</v>
      </c>
      <c r="AA59" s="119" t="s">
        <v>358</v>
      </c>
      <c r="AB59" s="121">
        <v>0</v>
      </c>
      <c r="AC59" s="121">
        <v>0</v>
      </c>
      <c r="AD59" s="121">
        <f>IF(AND(AB59&lt;&gt;"",AC59&lt;&gt;""),SUM(AB59:AC59),"")</f>
        <v>0</v>
      </c>
      <c r="AE59" s="121">
        <v>0</v>
      </c>
      <c r="AF59" s="121">
        <v>54359</v>
      </c>
      <c r="AG59" s="121">
        <f>IF(AND(AE59&lt;&gt;"",AF59&lt;&gt;""),SUM(AE59:AF59),"")</f>
        <v>54359</v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45</v>
      </c>
      <c r="B60" s="120" t="s">
        <v>486</v>
      </c>
      <c r="C60" s="119" t="s">
        <v>487</v>
      </c>
      <c r="D60" s="121">
        <f>SUM(L60,T60,AB60,AJ60,AR60,AZ60)</f>
        <v>0</v>
      </c>
      <c r="E60" s="121">
        <f>SUM(M60,U60,AC60,AK60,AS60,BA60)</f>
        <v>42966</v>
      </c>
      <c r="F60" s="121">
        <f>SUM(D60:E60)</f>
        <v>42966</v>
      </c>
      <c r="G60" s="121">
        <f>SUM(O60,W60,AE60,AM60,AU60,BC60)</f>
        <v>0</v>
      </c>
      <c r="H60" s="121">
        <f>SUM(P60,X60,AF60,AN60,AV60,BD60)</f>
        <v>16698</v>
      </c>
      <c r="I60" s="121">
        <f>SUM(G60:H60)</f>
        <v>16698</v>
      </c>
      <c r="J60" s="120" t="s">
        <v>355</v>
      </c>
      <c r="K60" s="119" t="s">
        <v>356</v>
      </c>
      <c r="L60" s="121">
        <v>0</v>
      </c>
      <c r="M60" s="121">
        <v>42966</v>
      </c>
      <c r="N60" s="121">
        <f>IF(AND(L60&lt;&gt;"",M60&lt;&gt;""),SUM(L60:M60),"")</f>
        <v>42966</v>
      </c>
      <c r="O60" s="121">
        <v>0</v>
      </c>
      <c r="P60" s="121">
        <v>0</v>
      </c>
      <c r="Q60" s="121">
        <f>IF(AND(O60&lt;&gt;"",P60&lt;&gt;""),SUM(O60:P60),"")</f>
        <v>0</v>
      </c>
      <c r="R60" s="120" t="s">
        <v>357</v>
      </c>
      <c r="S60" s="119" t="s">
        <v>358</v>
      </c>
      <c r="T60" s="121">
        <v>0</v>
      </c>
      <c r="U60" s="121">
        <v>0</v>
      </c>
      <c r="V60" s="121">
        <f>IF(AND(T60&lt;&gt;"",U60&lt;&gt;""),SUM(T60:U60),"")</f>
        <v>0</v>
      </c>
      <c r="W60" s="121">
        <v>0</v>
      </c>
      <c r="X60" s="121">
        <v>16698</v>
      </c>
      <c r="Y60" s="121">
        <f>IF(AND(W60&lt;&gt;"",X60&lt;&gt;""),SUM(W60:X60),"")</f>
        <v>16698</v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45</v>
      </c>
      <c r="B61" s="120" t="s">
        <v>488</v>
      </c>
      <c r="C61" s="119" t="s">
        <v>489</v>
      </c>
      <c r="D61" s="121">
        <f>SUM(L61,T61,AB61,AJ61,AR61,AZ61)</f>
        <v>0</v>
      </c>
      <c r="E61" s="121">
        <f>SUM(M61,U61,AC61,AK61,AS61,BA61)</f>
        <v>29864</v>
      </c>
      <c r="F61" s="121">
        <f>SUM(D61:E61)</f>
        <v>29864</v>
      </c>
      <c r="G61" s="121">
        <f>SUM(O61,W61,AE61,AM61,AU61,BC61)</f>
        <v>0</v>
      </c>
      <c r="H61" s="121">
        <f>SUM(P61,X61,AF61,AN61,AV61,BD61)</f>
        <v>9231</v>
      </c>
      <c r="I61" s="121">
        <f>SUM(G61:H61)</f>
        <v>9231</v>
      </c>
      <c r="J61" s="120" t="s">
        <v>355</v>
      </c>
      <c r="K61" s="119" t="s">
        <v>356</v>
      </c>
      <c r="L61" s="121">
        <v>0</v>
      </c>
      <c r="M61" s="121">
        <v>29864</v>
      </c>
      <c r="N61" s="121">
        <f>IF(AND(L61&lt;&gt;"",M61&lt;&gt;""),SUM(L61:M61),"")</f>
        <v>29864</v>
      </c>
      <c r="O61" s="121">
        <v>0</v>
      </c>
      <c r="P61" s="121">
        <v>0</v>
      </c>
      <c r="Q61" s="121">
        <f>IF(AND(O61&lt;&gt;"",P61&lt;&gt;""),SUM(O61:P61),"")</f>
        <v>0</v>
      </c>
      <c r="R61" s="120" t="s">
        <v>357</v>
      </c>
      <c r="S61" s="119" t="s">
        <v>358</v>
      </c>
      <c r="T61" s="121">
        <v>0</v>
      </c>
      <c r="U61" s="121">
        <v>0</v>
      </c>
      <c r="V61" s="121">
        <f>IF(AND(T61&lt;&gt;"",U61&lt;&gt;""),SUM(T61:U61),"")</f>
        <v>0</v>
      </c>
      <c r="W61" s="121">
        <v>0</v>
      </c>
      <c r="X61" s="121">
        <v>9231</v>
      </c>
      <c r="Y61" s="121">
        <f>IF(AND(W61&lt;&gt;"",X61&lt;&gt;""),SUM(W61:X61),"")</f>
        <v>9231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45</v>
      </c>
      <c r="B62" s="120" t="s">
        <v>490</v>
      </c>
      <c r="C62" s="119" t="s">
        <v>491</v>
      </c>
      <c r="D62" s="121">
        <f>SUM(L62,T62,AB62,AJ62,AR62,AZ62)</f>
        <v>0</v>
      </c>
      <c r="E62" s="121">
        <f>SUM(M62,U62,AC62,AK62,AS62,BA62)</f>
        <v>400958</v>
      </c>
      <c r="F62" s="121">
        <f>SUM(D62:E62)</f>
        <v>400958</v>
      </c>
      <c r="G62" s="121">
        <f>SUM(O62,W62,AE62,AM62,AU62,BC62)</f>
        <v>0</v>
      </c>
      <c r="H62" s="121">
        <f>SUM(P62,X62,AF62,AN62,AV62,BD62)</f>
        <v>68998</v>
      </c>
      <c r="I62" s="121">
        <f>SUM(G62:H62)</f>
        <v>68998</v>
      </c>
      <c r="J62" s="120" t="s">
        <v>482</v>
      </c>
      <c r="K62" s="119" t="s">
        <v>483</v>
      </c>
      <c r="L62" s="121">
        <v>0</v>
      </c>
      <c r="M62" s="121">
        <v>396715</v>
      </c>
      <c r="N62" s="121">
        <f>IF(AND(L62&lt;&gt;"",M62&lt;&gt;""),SUM(L62:M62),"")</f>
        <v>396715</v>
      </c>
      <c r="O62" s="121">
        <v>0</v>
      </c>
      <c r="P62" s="121">
        <v>0</v>
      </c>
      <c r="Q62" s="121">
        <f>IF(AND(O62&lt;&gt;"",P62&lt;&gt;""),SUM(O62:P62),"")</f>
        <v>0</v>
      </c>
      <c r="R62" s="120" t="s">
        <v>355</v>
      </c>
      <c r="S62" s="119" t="s">
        <v>356</v>
      </c>
      <c r="T62" s="121">
        <v>0</v>
      </c>
      <c r="U62" s="121">
        <v>4243</v>
      </c>
      <c r="V62" s="121">
        <f>IF(AND(T62&lt;&gt;"",U62&lt;&gt;""),SUM(T62:U62),"")</f>
        <v>4243</v>
      </c>
      <c r="W62" s="121">
        <v>0</v>
      </c>
      <c r="X62" s="121">
        <v>0</v>
      </c>
      <c r="Y62" s="121">
        <f>IF(AND(W62&lt;&gt;"",X62&lt;&gt;""),SUM(W62:X62),"")</f>
        <v>0</v>
      </c>
      <c r="Z62" s="120" t="s">
        <v>357</v>
      </c>
      <c r="AA62" s="119" t="s">
        <v>358</v>
      </c>
      <c r="AB62" s="121">
        <v>0</v>
      </c>
      <c r="AC62" s="121">
        <v>0</v>
      </c>
      <c r="AD62" s="121">
        <f>IF(AND(AB62&lt;&gt;"",AC62&lt;&gt;""),SUM(AB62:AC62),"")</f>
        <v>0</v>
      </c>
      <c r="AE62" s="121">
        <v>0</v>
      </c>
      <c r="AF62" s="121">
        <v>68998</v>
      </c>
      <c r="AG62" s="121">
        <f>IF(AND(AE62&lt;&gt;"",AF62&lt;&gt;""),SUM(AE62:AF62),"")</f>
        <v>68998</v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45</v>
      </c>
      <c r="B63" s="120" t="s">
        <v>492</v>
      </c>
      <c r="C63" s="119" t="s">
        <v>493</v>
      </c>
      <c r="D63" s="121">
        <f>SUM(L63,T63,AB63,AJ63,AR63,AZ63)</f>
        <v>0</v>
      </c>
      <c r="E63" s="121">
        <f>SUM(M63,U63,AC63,AK63,AS63,BA63)</f>
        <v>0</v>
      </c>
      <c r="F63" s="121">
        <f>SUM(D63:E63)</f>
        <v>0</v>
      </c>
      <c r="G63" s="121">
        <f>SUM(O63,W63,AE63,AM63,AU63,BC63)</f>
        <v>0</v>
      </c>
      <c r="H63" s="121">
        <f>SUM(P63,X63,AF63,AN63,AV63,BD63)</f>
        <v>0</v>
      </c>
      <c r="I63" s="121">
        <f>SUM(G63:H63)</f>
        <v>0</v>
      </c>
      <c r="J63" s="120"/>
      <c r="K63" s="119"/>
      <c r="L63" s="121"/>
      <c r="M63" s="121"/>
      <c r="N63" s="121" t="str">
        <f>IF(AND(L63&lt;&gt;"",M63&lt;&gt;""),SUM(L63:M63),"")</f>
        <v/>
      </c>
      <c r="O63" s="121"/>
      <c r="P63" s="121"/>
      <c r="Q63" s="121" t="str">
        <f>IF(AND(O63&lt;&gt;"",P63&lt;&gt;""),SUM(O63:P63),"")</f>
        <v/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45</v>
      </c>
      <c r="B64" s="120" t="s">
        <v>494</v>
      </c>
      <c r="C64" s="119" t="s">
        <v>495</v>
      </c>
      <c r="D64" s="121">
        <f>SUM(L64,T64,AB64,AJ64,AR64,AZ64)</f>
        <v>0</v>
      </c>
      <c r="E64" s="121">
        <f>SUM(M64,U64,AC64,AK64,AS64,BA64)</f>
        <v>167557</v>
      </c>
      <c r="F64" s="121">
        <f>SUM(D64:E64)</f>
        <v>167557</v>
      </c>
      <c r="G64" s="121">
        <f>SUM(O64,W64,AE64,AM64,AU64,BC64)</f>
        <v>0</v>
      </c>
      <c r="H64" s="121">
        <f>SUM(P64,X64,AF64,AN64,AV64,BD64)</f>
        <v>0</v>
      </c>
      <c r="I64" s="121">
        <f>SUM(G64:H64)</f>
        <v>0</v>
      </c>
      <c r="J64" s="120" t="s">
        <v>375</v>
      </c>
      <c r="K64" s="119" t="s">
        <v>496</v>
      </c>
      <c r="L64" s="121">
        <v>0</v>
      </c>
      <c r="M64" s="121">
        <v>167557</v>
      </c>
      <c r="N64" s="121">
        <f>IF(AND(L64&lt;&gt;"",M64&lt;&gt;""),SUM(L64:M64),"")</f>
        <v>167557</v>
      </c>
      <c r="O64" s="121">
        <v>0</v>
      </c>
      <c r="P64" s="121">
        <v>0</v>
      </c>
      <c r="Q64" s="121">
        <f>IF(AND(O64&lt;&gt;"",P64&lt;&gt;""),SUM(O64:P64),"")</f>
        <v>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45</v>
      </c>
      <c r="B65" s="120" t="s">
        <v>497</v>
      </c>
      <c r="C65" s="119" t="s">
        <v>498</v>
      </c>
      <c r="D65" s="121">
        <f>SUM(L65,T65,AB65,AJ65,AR65,AZ65)</f>
        <v>8680</v>
      </c>
      <c r="E65" s="121">
        <f>SUM(M65,U65,AC65,AK65,AS65,BA65)</f>
        <v>51520</v>
      </c>
      <c r="F65" s="121">
        <f>SUM(D65:E65)</f>
        <v>60200</v>
      </c>
      <c r="G65" s="121">
        <f>SUM(O65,W65,AE65,AM65,AU65,BC65)</f>
        <v>0</v>
      </c>
      <c r="H65" s="121">
        <f>SUM(P65,X65,AF65,AN65,AV65,BD65)</f>
        <v>14592</v>
      </c>
      <c r="I65" s="121">
        <f>SUM(G65:H65)</f>
        <v>14592</v>
      </c>
      <c r="J65" s="120" t="s">
        <v>499</v>
      </c>
      <c r="K65" s="119" t="s">
        <v>500</v>
      </c>
      <c r="L65" s="121">
        <v>0</v>
      </c>
      <c r="M65" s="121">
        <v>0</v>
      </c>
      <c r="N65" s="121">
        <f>IF(AND(L65&lt;&gt;"",M65&lt;&gt;""),SUM(L65:M65),"")</f>
        <v>0</v>
      </c>
      <c r="O65" s="121">
        <v>0</v>
      </c>
      <c r="P65" s="121">
        <v>14592</v>
      </c>
      <c r="Q65" s="121">
        <f>IF(AND(O65&lt;&gt;"",P65&lt;&gt;""),SUM(O65:P65),"")</f>
        <v>14592</v>
      </c>
      <c r="R65" s="120" t="s">
        <v>379</v>
      </c>
      <c r="S65" s="119" t="s">
        <v>380</v>
      </c>
      <c r="T65" s="121">
        <v>8680</v>
      </c>
      <c r="U65" s="121">
        <v>51520</v>
      </c>
      <c r="V65" s="121">
        <f>IF(AND(T65&lt;&gt;"",U65&lt;&gt;""),SUM(T65:U65),"")</f>
        <v>60200</v>
      </c>
      <c r="W65" s="121">
        <v>0</v>
      </c>
      <c r="X65" s="121">
        <v>0</v>
      </c>
      <c r="Y65" s="121">
        <f>IF(AND(W65&lt;&gt;"",X65&lt;&gt;""),SUM(W65:X65),"")</f>
        <v>0</v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45</v>
      </c>
      <c r="B66" s="120" t="s">
        <v>501</v>
      </c>
      <c r="C66" s="119" t="s">
        <v>502</v>
      </c>
      <c r="D66" s="121">
        <f>SUM(L66,T66,AB66,AJ66,AR66,AZ66)</f>
        <v>9374</v>
      </c>
      <c r="E66" s="121">
        <f>SUM(M66,U66,AC66,AK66,AS66,BA66)</f>
        <v>55642</v>
      </c>
      <c r="F66" s="121">
        <f>SUM(D66:E66)</f>
        <v>65016</v>
      </c>
      <c r="G66" s="121">
        <f>SUM(O66,W66,AE66,AM66,AU66,BC66)</f>
        <v>0</v>
      </c>
      <c r="H66" s="121">
        <f>SUM(P66,X66,AF66,AN66,AV66,BD66)</f>
        <v>21201</v>
      </c>
      <c r="I66" s="121">
        <f>SUM(G66:H66)</f>
        <v>21201</v>
      </c>
      <c r="J66" s="120" t="s">
        <v>379</v>
      </c>
      <c r="K66" s="119" t="s">
        <v>380</v>
      </c>
      <c r="L66" s="121">
        <v>9374</v>
      </c>
      <c r="M66" s="121">
        <v>55642</v>
      </c>
      <c r="N66" s="121">
        <f>IF(AND(L66&lt;&gt;"",M66&lt;&gt;""),SUM(L66:M66),"")</f>
        <v>65016</v>
      </c>
      <c r="O66" s="121">
        <v>0</v>
      </c>
      <c r="P66" s="121">
        <v>0</v>
      </c>
      <c r="Q66" s="121">
        <f>IF(AND(O66&lt;&gt;"",P66&lt;&gt;""),SUM(O66:P66),"")</f>
        <v>0</v>
      </c>
      <c r="R66" s="120" t="s">
        <v>499</v>
      </c>
      <c r="S66" s="119" t="s">
        <v>500</v>
      </c>
      <c r="T66" s="121">
        <v>0</v>
      </c>
      <c r="U66" s="121">
        <v>0</v>
      </c>
      <c r="V66" s="121">
        <f>IF(AND(T66&lt;&gt;"",U66&lt;&gt;""),SUM(T66:U66),"")</f>
        <v>0</v>
      </c>
      <c r="W66" s="121">
        <v>0</v>
      </c>
      <c r="X66" s="121">
        <v>21201</v>
      </c>
      <c r="Y66" s="121">
        <f>IF(AND(W66&lt;&gt;"",X66&lt;&gt;""),SUM(W66:X66),"")</f>
        <v>21201</v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45</v>
      </c>
      <c r="B67" s="120" t="s">
        <v>503</v>
      </c>
      <c r="C67" s="119" t="s">
        <v>504</v>
      </c>
      <c r="D67" s="121">
        <f>SUM(L67,T67,AB67,AJ67,AR67,AZ67)</f>
        <v>0</v>
      </c>
      <c r="E67" s="121">
        <f>SUM(M67,U67,AC67,AK67,AS67,BA67)</f>
        <v>0</v>
      </c>
      <c r="F67" s="121">
        <f>SUM(D67:E67)</f>
        <v>0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/>
      <c r="K67" s="119"/>
      <c r="L67" s="121"/>
      <c r="M67" s="121"/>
      <c r="N67" s="121" t="str">
        <f>IF(AND(L67&lt;&gt;"",M67&lt;&gt;""),SUM(L67:M67),"")</f>
        <v/>
      </c>
      <c r="O67" s="121"/>
      <c r="P67" s="121"/>
      <c r="Q67" s="121" t="str">
        <f>IF(AND(O67&lt;&gt;"",P67&lt;&gt;""),SUM(O67:P67),"")</f>
        <v/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7">
    <sortCondition ref="A8:A67"/>
    <sortCondition ref="B8:B67"/>
    <sortCondition ref="C8:C6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66" man="1"/>
    <brk id="17" min="1" max="66" man="1"/>
    <brk id="25" min="1" max="66" man="1"/>
    <brk id="33" min="1" max="66" man="1"/>
    <brk id="41" min="1" max="66" man="1"/>
    <brk id="49" min="1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福岡県</v>
      </c>
      <c r="B7" s="139" t="str">
        <f>'廃棄物事業経費（市町村）'!B7</f>
        <v>40000</v>
      </c>
      <c r="C7" s="138" t="s">
        <v>33</v>
      </c>
      <c r="D7" s="140">
        <f>SUM(H7,L7,P7,T7,X7,AB7,AF7,AJ7,AN7,AR7,AV7,AZ7,BD7,BH7,BL7,BP7,BT7,BX7,CB7,CF7,CJ7,CN7,CR7,CV7,CZ7,DD7,DH7,DL7,DP7,DT7)</f>
        <v>22434662</v>
      </c>
      <c r="E7" s="140">
        <f>SUM(I7,M7,Q7,U7,Y7,AC7,AG7,AK7,AO7,AS7,AW7,BA7,BE7,BI7,BM7,BQ7,BU7,BY7,CC7,CG7,CK7,CO7,CS7,CW7,DA7,DE7,DI7,DM7,DQ7,DU7)</f>
        <v>2520212</v>
      </c>
      <c r="F7" s="141">
        <f>COUNTIF(F$8:F$57,"&lt;&gt;")</f>
        <v>26</v>
      </c>
      <c r="G7" s="141">
        <f>COUNTIF(G$8:G$57,"&lt;&gt;")</f>
        <v>26</v>
      </c>
      <c r="H7" s="140">
        <f>SUM(H$8:H$57)</f>
        <v>11559090</v>
      </c>
      <c r="I7" s="140">
        <f>SUM(I$8:I$57)</f>
        <v>1295423</v>
      </c>
      <c r="J7" s="141">
        <f>COUNTIF(J$8:J$57,"&lt;&gt;")</f>
        <v>26</v>
      </c>
      <c r="K7" s="141">
        <f>COUNTIF(K$8:K$57,"&lt;&gt;")</f>
        <v>26</v>
      </c>
      <c r="L7" s="140">
        <f>SUM(L$8:L$57)</f>
        <v>6069544</v>
      </c>
      <c r="M7" s="140">
        <f>SUM(M$8:M$57)</f>
        <v>724646</v>
      </c>
      <c r="N7" s="141">
        <f>COUNTIF(N$8:N$57,"&lt;&gt;")</f>
        <v>13</v>
      </c>
      <c r="O7" s="141">
        <f>COUNTIF(O$8:O$57,"&lt;&gt;")</f>
        <v>13</v>
      </c>
      <c r="P7" s="140">
        <f>SUM(P$8:P$57)</f>
        <v>2330710</v>
      </c>
      <c r="Q7" s="140">
        <f>SUM(Q$8:Q$57)</f>
        <v>163318</v>
      </c>
      <c r="R7" s="141">
        <f>COUNTIF(R$8:R$57,"&lt;&gt;")</f>
        <v>9</v>
      </c>
      <c r="S7" s="141">
        <f>COUNTIF(S$8:S$57,"&lt;&gt;")</f>
        <v>9</v>
      </c>
      <c r="T7" s="140">
        <f>SUM(T$8:T$57)</f>
        <v>1634828</v>
      </c>
      <c r="U7" s="140">
        <f>SUM(U$8:U$57)</f>
        <v>153272</v>
      </c>
      <c r="V7" s="141">
        <f>COUNTIF(V$8:V$57,"&lt;&gt;")</f>
        <v>7</v>
      </c>
      <c r="W7" s="141">
        <f>COUNTIF(W$8:W$57,"&lt;&gt;")</f>
        <v>7</v>
      </c>
      <c r="X7" s="140">
        <f>SUM(X$8:X$57)</f>
        <v>763417</v>
      </c>
      <c r="Y7" s="140">
        <f>SUM(Y$8:Y$57)</f>
        <v>73276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42966</v>
      </c>
      <c r="AC7" s="140">
        <f>SUM(AC$8:AC$57)</f>
        <v>32048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29864</v>
      </c>
      <c r="AG7" s="140">
        <f>SUM(AG$8:AG$57)</f>
        <v>68998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4243</v>
      </c>
      <c r="AK7" s="140">
        <f>SUM(AK$8:AK$57)</f>
        <v>9231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45</v>
      </c>
      <c r="B8" s="120" t="s">
        <v>499</v>
      </c>
      <c r="C8" s="119" t="s">
        <v>505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35793</v>
      </c>
      <c r="F8" s="120" t="s">
        <v>497</v>
      </c>
      <c r="G8" s="119" t="s">
        <v>498</v>
      </c>
      <c r="H8" s="121">
        <v>0</v>
      </c>
      <c r="I8" s="121">
        <v>14592</v>
      </c>
      <c r="J8" s="120" t="s">
        <v>501</v>
      </c>
      <c r="K8" s="119" t="s">
        <v>502</v>
      </c>
      <c r="L8" s="121">
        <v>0</v>
      </c>
      <c r="M8" s="121">
        <v>21201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45</v>
      </c>
      <c r="B9" s="120" t="s">
        <v>402</v>
      </c>
      <c r="C9" s="119" t="s">
        <v>403</v>
      </c>
      <c r="D9" s="121">
        <f>SUM(H9,L9,P9,T9,X9,AB9,AF9,AJ9,AN9,AR9,AV9,AZ9,BD9,BH9,BL9,BP9,BT9,BX9,CB9,CF9,CJ9,CN9,CR9,CV9,CZ9,DD9,DH9,DL9,DP9,DT9)</f>
        <v>2433417</v>
      </c>
      <c r="E9" s="121">
        <f>SUM(I9,M9,Q9,U9,Y9,AC9,AG9,AK9,AO9,AS9,AW9,BA9,BE9,BI9,BM9,BQ9,BU9,BY9,CC9,CG9,CK9,CO9,CS9,CW9,DA9,DE9,DI9,DM9,DQ9,DU9)</f>
        <v>0</v>
      </c>
      <c r="F9" s="120" t="s">
        <v>408</v>
      </c>
      <c r="G9" s="119" t="s">
        <v>409</v>
      </c>
      <c r="H9" s="121">
        <v>509778</v>
      </c>
      <c r="I9" s="121">
        <v>0</v>
      </c>
      <c r="J9" s="120" t="s">
        <v>410</v>
      </c>
      <c r="K9" s="119" t="s">
        <v>411</v>
      </c>
      <c r="L9" s="121">
        <v>546509</v>
      </c>
      <c r="M9" s="121">
        <v>0</v>
      </c>
      <c r="N9" s="120" t="s">
        <v>442</v>
      </c>
      <c r="O9" s="119" t="s">
        <v>443</v>
      </c>
      <c r="P9" s="121">
        <v>339319</v>
      </c>
      <c r="Q9" s="121">
        <v>0</v>
      </c>
      <c r="R9" s="120" t="s">
        <v>400</v>
      </c>
      <c r="S9" s="119" t="s">
        <v>401</v>
      </c>
      <c r="T9" s="121">
        <v>1037811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45</v>
      </c>
      <c r="B10" s="120" t="s">
        <v>361</v>
      </c>
      <c r="C10" s="119" t="s">
        <v>362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191892</v>
      </c>
      <c r="F10" s="120" t="s">
        <v>359</v>
      </c>
      <c r="G10" s="119" t="s">
        <v>360</v>
      </c>
      <c r="H10" s="121">
        <v>0</v>
      </c>
      <c r="I10" s="121">
        <v>127090</v>
      </c>
      <c r="J10" s="120" t="s">
        <v>371</v>
      </c>
      <c r="K10" s="119" t="s">
        <v>372</v>
      </c>
      <c r="L10" s="121">
        <v>0</v>
      </c>
      <c r="M10" s="121">
        <v>64802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45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588402</v>
      </c>
      <c r="E11" s="121">
        <f>SUM(I11,M11,Q11,U11,Y11,AC11,AG11,AK11,AO11,AS11,AW11,BA11,BE11,BI11,BM11,BQ11,BU11,BY11,CC11,CG11,CK11,CO11,CS11,CW11,DA11,DE11,DI11,DM11,DQ11,DU11)</f>
        <v>168353</v>
      </c>
      <c r="F11" s="120" t="s">
        <v>412</v>
      </c>
      <c r="G11" s="119" t="s">
        <v>413</v>
      </c>
      <c r="H11" s="121">
        <v>373203</v>
      </c>
      <c r="I11" s="121">
        <v>89901</v>
      </c>
      <c r="J11" s="120" t="s">
        <v>335</v>
      </c>
      <c r="K11" s="119" t="s">
        <v>336</v>
      </c>
      <c r="L11" s="121">
        <v>215199</v>
      </c>
      <c r="M11" s="121">
        <v>78452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45</v>
      </c>
      <c r="B12" s="120" t="s">
        <v>339</v>
      </c>
      <c r="C12" s="119" t="s">
        <v>387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97838</v>
      </c>
      <c r="F12" s="120" t="s">
        <v>335</v>
      </c>
      <c r="G12" s="119" t="s">
        <v>336</v>
      </c>
      <c r="H12" s="121">
        <v>0</v>
      </c>
      <c r="I12" s="121">
        <v>22577</v>
      </c>
      <c r="J12" s="120" t="s">
        <v>468</v>
      </c>
      <c r="K12" s="119" t="s">
        <v>469</v>
      </c>
      <c r="L12" s="121">
        <v>0</v>
      </c>
      <c r="M12" s="121">
        <v>6673</v>
      </c>
      <c r="N12" s="120" t="s">
        <v>385</v>
      </c>
      <c r="O12" s="119" t="s">
        <v>386</v>
      </c>
      <c r="P12" s="121">
        <v>0</v>
      </c>
      <c r="Q12" s="121">
        <v>22405</v>
      </c>
      <c r="R12" s="120" t="s">
        <v>390</v>
      </c>
      <c r="S12" s="119" t="s">
        <v>391</v>
      </c>
      <c r="T12" s="121">
        <v>0</v>
      </c>
      <c r="U12" s="121">
        <v>25982</v>
      </c>
      <c r="V12" s="120" t="s">
        <v>406</v>
      </c>
      <c r="W12" s="119" t="s">
        <v>407</v>
      </c>
      <c r="X12" s="121">
        <v>0</v>
      </c>
      <c r="Y12" s="121">
        <v>4851</v>
      </c>
      <c r="Z12" s="120" t="s">
        <v>464</v>
      </c>
      <c r="AA12" s="119" t="s">
        <v>465</v>
      </c>
      <c r="AB12" s="121">
        <v>0</v>
      </c>
      <c r="AC12" s="121">
        <v>15350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45</v>
      </c>
      <c r="B13" s="120" t="s">
        <v>416</v>
      </c>
      <c r="C13" s="119" t="s">
        <v>417</v>
      </c>
      <c r="D13" s="121">
        <f>SUM(H13,L13,P13,T13,X13,AB13,AF13,AJ13,AN13,AR13,AV13,AZ13,BD13,BH13,BL13,BP13,BT13,BX13,CB13,CF13,CJ13,CN13,CR13,CV13,CZ13,DD13,DH13,DL13,DP13,DT13)</f>
        <v>431760</v>
      </c>
      <c r="E13" s="121">
        <f>SUM(I13,M13,Q13,U13,Y13,AC13,AG13,AK13,AO13,AS13,AW13,BA13,BE13,BI13,BM13,BQ13,BU13,BY13,CC13,CG13,CK13,CO13,CS13,CW13,DA13,DE13,DI13,DM13,DQ13,DU13)</f>
        <v>0</v>
      </c>
      <c r="F13" s="120" t="s">
        <v>414</v>
      </c>
      <c r="G13" s="119" t="s">
        <v>415</v>
      </c>
      <c r="H13" s="121">
        <v>214924</v>
      </c>
      <c r="I13" s="121">
        <v>0</v>
      </c>
      <c r="J13" s="120" t="s">
        <v>457</v>
      </c>
      <c r="K13" s="119" t="s">
        <v>458</v>
      </c>
      <c r="L13" s="121">
        <v>82176</v>
      </c>
      <c r="M13" s="121">
        <v>0</v>
      </c>
      <c r="N13" s="120" t="s">
        <v>459</v>
      </c>
      <c r="O13" s="119" t="s">
        <v>460</v>
      </c>
      <c r="P13" s="121">
        <v>134660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45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1015709</v>
      </c>
      <c r="E14" s="121">
        <f>SUM(I14,M14,Q14,U14,Y14,AC14,AG14,AK14,AO14,AS14,AW14,BA14,BE14,BI14,BM14,BQ14,BU14,BY14,CC14,CG14,CK14,CO14,CS14,CW14,DA14,DE14,DI14,DM14,DQ14,DU14)</f>
        <v>0</v>
      </c>
      <c r="F14" s="120" t="s">
        <v>365</v>
      </c>
      <c r="G14" s="119" t="s">
        <v>366</v>
      </c>
      <c r="H14" s="121">
        <v>459322</v>
      </c>
      <c r="I14" s="121">
        <v>0</v>
      </c>
      <c r="J14" s="120" t="s">
        <v>369</v>
      </c>
      <c r="K14" s="119" t="s">
        <v>370</v>
      </c>
      <c r="L14" s="121">
        <v>328886</v>
      </c>
      <c r="M14" s="121">
        <v>0</v>
      </c>
      <c r="N14" s="120" t="s">
        <v>371</v>
      </c>
      <c r="O14" s="119" t="s">
        <v>372</v>
      </c>
      <c r="P14" s="121">
        <v>62010</v>
      </c>
      <c r="Q14" s="121">
        <v>0</v>
      </c>
      <c r="R14" s="120" t="s">
        <v>470</v>
      </c>
      <c r="S14" s="119" t="s">
        <v>471</v>
      </c>
      <c r="T14" s="121">
        <v>22599</v>
      </c>
      <c r="U14" s="121">
        <v>0</v>
      </c>
      <c r="V14" s="120" t="s">
        <v>472</v>
      </c>
      <c r="W14" s="119" t="s">
        <v>473</v>
      </c>
      <c r="X14" s="121">
        <v>142892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45</v>
      </c>
      <c r="B15" s="120" t="s">
        <v>355</v>
      </c>
      <c r="C15" s="119" t="s">
        <v>356</v>
      </c>
      <c r="D15" s="121">
        <f>SUM(H15,L15,P15,T15,X15,AB15,AF15,AJ15,AN15,AR15,AV15,AZ15,BD15,BH15,BL15,BP15,BT15,BX15,CB15,CF15,CJ15,CN15,CR15,CV15,CZ15,DD15,DH15,DL15,DP15,DT15)</f>
        <v>235202</v>
      </c>
      <c r="E15" s="121">
        <f>SUM(I15,M15,Q15,U15,Y15,AC15,AG15,AK15,AO15,AS15,AW15,BA15,BE15,BI15,BM15,BQ15,BU15,BY15,CC15,CG15,CK15,CO15,CS15,CW15,DA15,DE15,DI15,DM15,DQ15,DU15)</f>
        <v>0</v>
      </c>
      <c r="F15" s="120" t="s">
        <v>351</v>
      </c>
      <c r="G15" s="119" t="s">
        <v>352</v>
      </c>
      <c r="H15" s="121">
        <v>8199</v>
      </c>
      <c r="I15" s="121">
        <v>0</v>
      </c>
      <c r="J15" s="120" t="s">
        <v>474</v>
      </c>
      <c r="K15" s="119" t="s">
        <v>475</v>
      </c>
      <c r="L15" s="121">
        <v>76436</v>
      </c>
      <c r="M15" s="121">
        <v>0</v>
      </c>
      <c r="N15" s="120" t="s">
        <v>477</v>
      </c>
      <c r="O15" s="119" t="s">
        <v>478</v>
      </c>
      <c r="P15" s="121">
        <v>68193</v>
      </c>
      <c r="Q15" s="121">
        <v>0</v>
      </c>
      <c r="R15" s="120" t="s">
        <v>480</v>
      </c>
      <c r="S15" s="119" t="s">
        <v>481</v>
      </c>
      <c r="T15" s="121">
        <v>2059</v>
      </c>
      <c r="U15" s="121">
        <v>0</v>
      </c>
      <c r="V15" s="120" t="s">
        <v>484</v>
      </c>
      <c r="W15" s="119" t="s">
        <v>485</v>
      </c>
      <c r="X15" s="121">
        <v>3242</v>
      </c>
      <c r="Y15" s="121">
        <v>0</v>
      </c>
      <c r="Z15" s="120" t="s">
        <v>486</v>
      </c>
      <c r="AA15" s="119" t="s">
        <v>487</v>
      </c>
      <c r="AB15" s="121">
        <v>42966</v>
      </c>
      <c r="AC15" s="121">
        <v>0</v>
      </c>
      <c r="AD15" s="120" t="s">
        <v>488</v>
      </c>
      <c r="AE15" s="119" t="s">
        <v>489</v>
      </c>
      <c r="AF15" s="121">
        <v>29864</v>
      </c>
      <c r="AG15" s="121">
        <v>0</v>
      </c>
      <c r="AH15" s="120" t="s">
        <v>490</v>
      </c>
      <c r="AI15" s="119" t="s">
        <v>491</v>
      </c>
      <c r="AJ15" s="121">
        <v>4243</v>
      </c>
      <c r="AK15" s="121">
        <v>0</v>
      </c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45</v>
      </c>
      <c r="B16" s="120" t="s">
        <v>404</v>
      </c>
      <c r="C16" s="119" t="s">
        <v>405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112051</v>
      </c>
      <c r="F16" s="120" t="s">
        <v>400</v>
      </c>
      <c r="G16" s="119" t="s">
        <v>401</v>
      </c>
      <c r="H16" s="121">
        <v>0</v>
      </c>
      <c r="I16" s="121">
        <v>20000</v>
      </c>
      <c r="J16" s="120" t="s">
        <v>410</v>
      </c>
      <c r="K16" s="119" t="s">
        <v>411</v>
      </c>
      <c r="L16" s="121">
        <v>0</v>
      </c>
      <c r="M16" s="121">
        <v>92051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45</v>
      </c>
      <c r="B17" s="120" t="s">
        <v>379</v>
      </c>
      <c r="C17" s="119" t="s">
        <v>380</v>
      </c>
      <c r="D17" s="121">
        <f>SUM(H17,L17,P17,T17,X17,AB17,AF17,AJ17,AN17,AR17,AV17,AZ17,BD17,BH17,BL17,BP17,BT17,BX17,CB17,CF17,CJ17,CN17,CR17,CV17,CZ17,DD17,DH17,DL17,DP17,DT17)</f>
        <v>301002</v>
      </c>
      <c r="E17" s="121">
        <f>SUM(I17,M17,Q17,U17,Y17,AC17,AG17,AK17,AO17,AS17,AW17,BA17,BE17,BI17,BM17,BQ17,BU17,BY17,CC17,CG17,CK17,CO17,CS17,CW17,DA17,DE17,DI17,DM17,DQ17,DU17)</f>
        <v>0</v>
      </c>
      <c r="F17" s="120" t="s">
        <v>377</v>
      </c>
      <c r="G17" s="119" t="s">
        <v>378</v>
      </c>
      <c r="H17" s="121">
        <v>175786</v>
      </c>
      <c r="I17" s="121">
        <v>0</v>
      </c>
      <c r="J17" s="120" t="s">
        <v>497</v>
      </c>
      <c r="K17" s="119" t="s">
        <v>498</v>
      </c>
      <c r="L17" s="121">
        <v>60200</v>
      </c>
      <c r="M17" s="121">
        <v>0</v>
      </c>
      <c r="N17" s="120" t="s">
        <v>501</v>
      </c>
      <c r="O17" s="119" t="s">
        <v>502</v>
      </c>
      <c r="P17" s="121">
        <v>65016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45</v>
      </c>
      <c r="B18" s="120" t="s">
        <v>375</v>
      </c>
      <c r="C18" s="119" t="s">
        <v>376</v>
      </c>
      <c r="D18" s="121">
        <f>SUM(H18,L18,P18,T18,X18,AB18,AF18,AJ18,AN18,AR18,AV18,AZ18,BD18,BH18,BL18,BP18,BT18,BX18,CB18,CF18,CJ18,CN18,CR18,CV18,CZ18,DD18,DH18,DL18,DP18,DT18)</f>
        <v>719544</v>
      </c>
      <c r="E18" s="121">
        <f>SUM(I18,M18,Q18,U18,Y18,AC18,AG18,AK18,AO18,AS18,AW18,BA18,BE18,BI18,BM18,BQ18,BU18,BY18,CC18,CG18,CK18,CO18,CS18,CW18,DA18,DE18,DI18,DM18,DQ18,DU18)</f>
        <v>0</v>
      </c>
      <c r="F18" s="120" t="s">
        <v>373</v>
      </c>
      <c r="G18" s="119" t="s">
        <v>374</v>
      </c>
      <c r="H18" s="121">
        <v>551987</v>
      </c>
      <c r="I18" s="121">
        <v>0</v>
      </c>
      <c r="J18" s="120" t="s">
        <v>494</v>
      </c>
      <c r="K18" s="119" t="s">
        <v>495</v>
      </c>
      <c r="L18" s="121">
        <v>167557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45</v>
      </c>
      <c r="B19" s="120" t="s">
        <v>398</v>
      </c>
      <c r="C19" s="119" t="s">
        <v>399</v>
      </c>
      <c r="D19" s="121">
        <f>SUM(H19,L19,P19,T19,X19,AB19,AF19,AJ19,AN19,AR19,AV19,AZ19,BD19,BH19,BL19,BP19,BT19,BX19,CB19,CF19,CJ19,CN19,CR19,CV19,CZ19,DD19,DH19,DL19,DP19,DT19)</f>
        <v>123928</v>
      </c>
      <c r="E19" s="121">
        <f>SUM(I19,M19,Q19,U19,Y19,AC19,AG19,AK19,AO19,AS19,AW19,BA19,BE19,BI19,BM19,BQ19,BU19,BY19,CC19,CG19,CK19,CO19,CS19,CW19,DA19,DE19,DI19,DM19,DQ19,DU19)</f>
        <v>0</v>
      </c>
      <c r="F19" s="120" t="s">
        <v>396</v>
      </c>
      <c r="G19" s="119" t="s">
        <v>397</v>
      </c>
      <c r="H19" s="121">
        <v>71002</v>
      </c>
      <c r="I19" s="121">
        <v>0</v>
      </c>
      <c r="J19" s="120" t="s">
        <v>406</v>
      </c>
      <c r="K19" s="119" t="s">
        <v>407</v>
      </c>
      <c r="L19" s="121">
        <v>52926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45</v>
      </c>
      <c r="B20" s="120" t="s">
        <v>343</v>
      </c>
      <c r="C20" s="119" t="s">
        <v>344</v>
      </c>
      <c r="D20" s="121">
        <f>SUM(H20,L20,P20,T20,X20,AB20,AF20,AJ20,AN20,AR20,AV20,AZ20,BD20,BH20,BL20,BP20,BT20,BX20,CB20,CF20,CJ20,CN20,CR20,CV20,CZ20,DD20,DH20,DL20,DP20,DT20)</f>
        <v>1201681</v>
      </c>
      <c r="E20" s="121">
        <f>SUM(I20,M20,Q20,U20,Y20,AC20,AG20,AK20,AO20,AS20,AW20,BA20,BE20,BI20,BM20,BQ20,BU20,BY20,CC20,CG20,CK20,CO20,CS20,CW20,DA20,DE20,DI20,DM20,DQ20,DU20)</f>
        <v>0</v>
      </c>
      <c r="F20" s="120" t="s">
        <v>420</v>
      </c>
      <c r="G20" s="119" t="s">
        <v>421</v>
      </c>
      <c r="H20" s="121">
        <v>593655</v>
      </c>
      <c r="I20" s="121">
        <v>0</v>
      </c>
      <c r="J20" s="120" t="s">
        <v>466</v>
      </c>
      <c r="K20" s="119" t="s">
        <v>467</v>
      </c>
      <c r="L20" s="121">
        <v>18528</v>
      </c>
      <c r="M20" s="121">
        <v>0</v>
      </c>
      <c r="N20" s="120" t="s">
        <v>464</v>
      </c>
      <c r="O20" s="119" t="s">
        <v>465</v>
      </c>
      <c r="P20" s="121">
        <v>305986</v>
      </c>
      <c r="Q20" s="121">
        <v>0</v>
      </c>
      <c r="R20" s="120" t="s">
        <v>335</v>
      </c>
      <c r="S20" s="119" t="s">
        <v>336</v>
      </c>
      <c r="T20" s="121">
        <v>141715</v>
      </c>
      <c r="U20" s="121">
        <v>0</v>
      </c>
      <c r="V20" s="120" t="s">
        <v>468</v>
      </c>
      <c r="W20" s="119" t="s">
        <v>469</v>
      </c>
      <c r="X20" s="121">
        <v>141797</v>
      </c>
      <c r="Y20" s="121">
        <v>0</v>
      </c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45</v>
      </c>
      <c r="B21" s="120" t="s">
        <v>363</v>
      </c>
      <c r="C21" s="119" t="s">
        <v>364</v>
      </c>
      <c r="D21" s="121">
        <f>SUM(H21,L21,P21,T21,X21,AB21,AF21,AJ21,AN21,AR21,AV21,AZ21,BD21,BH21,BL21,BP21,BT21,BX21,CB21,CF21,CJ21,CN21,CR21,CV21,CZ21,DD21,DH21,DL21,DP21,DT21)</f>
        <v>5473483</v>
      </c>
      <c r="E21" s="121">
        <f>SUM(I21,M21,Q21,U21,Y21,AC21,AG21,AK21,AO21,AS21,AW21,BA21,BE21,BI21,BM21,BQ21,BU21,BY21,CC21,CG21,CK21,CO21,CS21,CW21,DA21,DE21,DI21,DM21,DQ21,DU21)</f>
        <v>0</v>
      </c>
      <c r="F21" s="120" t="s">
        <v>359</v>
      </c>
      <c r="G21" s="119" t="s">
        <v>360</v>
      </c>
      <c r="H21" s="121">
        <v>3849882</v>
      </c>
      <c r="I21" s="121">
        <v>0</v>
      </c>
      <c r="J21" s="120" t="s">
        <v>422</v>
      </c>
      <c r="K21" s="119" t="s">
        <v>423</v>
      </c>
      <c r="L21" s="121">
        <v>1623601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45</v>
      </c>
      <c r="B22" s="120" t="s">
        <v>434</v>
      </c>
      <c r="C22" s="119" t="s">
        <v>448</v>
      </c>
      <c r="D22" s="121">
        <f>SUM(H22,L22,P22,T22,X22,AB22,AF22,AJ22,AN22,AR22,AV22,AZ22,BD22,BH22,BL22,BP22,BT22,BX22,CB22,CF22,CJ22,CN22,CR22,CV22,CZ22,DD22,DH22,DL22,DP22,DT22)</f>
        <v>1006620</v>
      </c>
      <c r="E22" s="121">
        <f>SUM(I22,M22,Q22,U22,Y22,AC22,AG22,AK22,AO22,AS22,AW22,BA22,BE22,BI22,BM22,BQ22,BU22,BY22,CC22,CG22,CK22,CO22,CS22,CW22,DA22,DE22,DI22,DM22,DQ22,DU22)</f>
        <v>102381</v>
      </c>
      <c r="F22" s="120" t="s">
        <v>432</v>
      </c>
      <c r="G22" s="119" t="s">
        <v>433</v>
      </c>
      <c r="H22" s="121">
        <v>302478</v>
      </c>
      <c r="I22" s="121">
        <v>29047</v>
      </c>
      <c r="J22" s="120" t="s">
        <v>439</v>
      </c>
      <c r="K22" s="119" t="s">
        <v>440</v>
      </c>
      <c r="L22" s="121">
        <v>298386</v>
      </c>
      <c r="M22" s="121">
        <v>54512</v>
      </c>
      <c r="N22" s="120" t="s">
        <v>446</v>
      </c>
      <c r="O22" s="119" t="s">
        <v>447</v>
      </c>
      <c r="P22" s="121">
        <v>405756</v>
      </c>
      <c r="Q22" s="121">
        <v>18822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45</v>
      </c>
      <c r="B23" s="120" t="s">
        <v>383</v>
      </c>
      <c r="C23" s="119" t="s">
        <v>506</v>
      </c>
      <c r="D23" s="121">
        <f>SUM(H23,L23,P23,T23,X23,AB23,AF23,AJ23,AN23,AR23,AV23,AZ23,BD23,BH23,BL23,BP23,BT23,BX23,CB23,CF23,CJ23,CN23,CR23,CV23,CZ23,DD23,DH23,DL23,DP23,DT23)</f>
        <v>1476816</v>
      </c>
      <c r="E23" s="121">
        <f>SUM(I23,M23,Q23,U23,Y23,AC23,AG23,AK23,AO23,AS23,AW23,BA23,BE23,BI23,BM23,BQ23,BU23,BY23,CC23,CG23,CK23,CO23,CS23,CW23,DA23,DE23,DI23,DM23,DQ23,DU23)</f>
        <v>223726</v>
      </c>
      <c r="F23" s="120" t="s">
        <v>381</v>
      </c>
      <c r="G23" s="119" t="s">
        <v>382</v>
      </c>
      <c r="H23" s="121">
        <v>428220</v>
      </c>
      <c r="I23" s="121">
        <v>80695</v>
      </c>
      <c r="J23" s="120" t="s">
        <v>451</v>
      </c>
      <c r="K23" s="119" t="s">
        <v>452</v>
      </c>
      <c r="L23" s="121">
        <v>319753</v>
      </c>
      <c r="M23" s="121">
        <v>48164</v>
      </c>
      <c r="N23" s="120" t="s">
        <v>453</v>
      </c>
      <c r="O23" s="119" t="s">
        <v>454</v>
      </c>
      <c r="P23" s="121">
        <v>338698</v>
      </c>
      <c r="Q23" s="121">
        <v>40363</v>
      </c>
      <c r="R23" s="120" t="s">
        <v>449</v>
      </c>
      <c r="S23" s="119" t="s">
        <v>450</v>
      </c>
      <c r="T23" s="121">
        <v>160248</v>
      </c>
      <c r="U23" s="121">
        <v>12248</v>
      </c>
      <c r="V23" s="120" t="s">
        <v>455</v>
      </c>
      <c r="W23" s="119" t="s">
        <v>456</v>
      </c>
      <c r="X23" s="121">
        <v>229897</v>
      </c>
      <c r="Y23" s="121">
        <v>42256</v>
      </c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45</v>
      </c>
      <c r="B24" s="120" t="s">
        <v>388</v>
      </c>
      <c r="C24" s="119" t="s">
        <v>389</v>
      </c>
      <c r="D24" s="121">
        <f>SUM(H24,L24,P24,T24,X24,AB24,AF24,AJ24,AN24,AR24,AV24,AZ24,BD24,BH24,BL24,BP24,BT24,BX24,CB24,CF24,CJ24,CN24,CR24,CV24,CZ24,DD24,DH24,DL24,DP24,DT24)</f>
        <v>968014</v>
      </c>
      <c r="E24" s="121">
        <f>SUM(I24,M24,Q24,U24,Y24,AC24,AG24,AK24,AO24,AS24,AW24,BA24,BE24,BI24,BM24,BQ24,BU24,BY24,CC24,CG24,CK24,CO24,CS24,CW24,DA24,DE24,DI24,DM24,DQ24,DU24)</f>
        <v>0</v>
      </c>
      <c r="F24" s="120" t="s">
        <v>390</v>
      </c>
      <c r="G24" s="119" t="s">
        <v>391</v>
      </c>
      <c r="H24" s="121">
        <v>539799</v>
      </c>
      <c r="I24" s="121">
        <v>0</v>
      </c>
      <c r="J24" s="120" t="s">
        <v>385</v>
      </c>
      <c r="K24" s="119" t="s">
        <v>386</v>
      </c>
      <c r="L24" s="121">
        <v>303284</v>
      </c>
      <c r="M24" s="121">
        <v>0</v>
      </c>
      <c r="N24" s="120" t="s">
        <v>507</v>
      </c>
      <c r="O24" s="119" t="s">
        <v>508</v>
      </c>
      <c r="P24" s="121">
        <v>124931</v>
      </c>
      <c r="Q24" s="121">
        <v>0</v>
      </c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45</v>
      </c>
      <c r="B25" s="120" t="s">
        <v>394</v>
      </c>
      <c r="C25" s="119" t="s">
        <v>395</v>
      </c>
      <c r="D25" s="121">
        <f>SUM(H25,L25,P25,T25,X25,AB25,AF25,AJ25,AN25,AR25,AV25,AZ25,BD25,BH25,BL25,BP25,BT25,BX25,CB25,CF25,CJ25,CN25,CR25,CV25,CZ25,DD25,DH25,DL25,DP25,DT25)</f>
        <v>367004</v>
      </c>
      <c r="E25" s="121">
        <f>SUM(I25,M25,Q25,U25,Y25,AC25,AG25,AK25,AO25,AS25,AW25,BA25,BE25,BI25,BM25,BQ25,BU25,BY25,CC25,CG25,CK25,CO25,CS25,CW25,DA25,DE25,DI25,DM25,DQ25,DU25)</f>
        <v>26417</v>
      </c>
      <c r="F25" s="120" t="s">
        <v>392</v>
      </c>
      <c r="G25" s="119" t="s">
        <v>393</v>
      </c>
      <c r="H25" s="121">
        <v>191417</v>
      </c>
      <c r="I25" s="121">
        <v>14178</v>
      </c>
      <c r="J25" s="120" t="s">
        <v>396</v>
      </c>
      <c r="K25" s="119" t="s">
        <v>397</v>
      </c>
      <c r="L25" s="121">
        <v>175587</v>
      </c>
      <c r="M25" s="121">
        <v>12239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45</v>
      </c>
      <c r="B26" s="120" t="s">
        <v>353</v>
      </c>
      <c r="C26" s="119" t="s">
        <v>354</v>
      </c>
      <c r="D26" s="121">
        <f>SUM(H26,L26,P26,T26,X26,AB26,AF26,AJ26,AN26,AR26,AV26,AZ26,BD26,BH26,BL26,BP26,BT26,BX26,CB26,CF26,CJ26,CN26,CR26,CV26,CZ26,DD26,DH26,DL26,DP26,DT26)</f>
        <v>601944</v>
      </c>
      <c r="E26" s="121">
        <f>SUM(I26,M26,Q26,U26,Y26,AC26,AG26,AK26,AO26,AS26,AW26,BA26,BE26,BI26,BM26,BQ26,BU26,BY26,CC26,CG26,CK26,CO26,CS26,CW26,DA26,DE26,DI26,DM26,DQ26,DU26)</f>
        <v>0</v>
      </c>
      <c r="F26" s="120" t="s">
        <v>351</v>
      </c>
      <c r="G26" s="119" t="s">
        <v>352</v>
      </c>
      <c r="H26" s="121">
        <v>456058</v>
      </c>
      <c r="I26" s="121">
        <v>0</v>
      </c>
      <c r="J26" s="120" t="s">
        <v>484</v>
      </c>
      <c r="K26" s="119" t="s">
        <v>485</v>
      </c>
      <c r="L26" s="121">
        <v>145886</v>
      </c>
      <c r="M26" s="121">
        <v>0</v>
      </c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45</v>
      </c>
      <c r="B27" s="120" t="s">
        <v>333</v>
      </c>
      <c r="C27" s="119" t="s">
        <v>334</v>
      </c>
      <c r="D27" s="121">
        <f>SUM(H27,L27,P27,T27,X27,AB27,AF27,AJ27,AN27,AR27,AV27,AZ27,BD27,BH27,BL27,BP27,BT27,BX27,CB27,CF27,CJ27,CN27,CR27,CV27,CZ27,DD27,DH27,DL27,DP27,DT27)</f>
        <v>987662</v>
      </c>
      <c r="E27" s="121">
        <f>SUM(I27,M27,Q27,U27,Y27,AC27,AG27,AK27,AO27,AS27,AW27,BA27,BE27,BI27,BM27,BQ27,BU27,BY27,CC27,CG27,CK27,CO27,CS27,CW27,DA27,DE27,DI27,DM27,DQ27,DU27)</f>
        <v>0</v>
      </c>
      <c r="F27" s="120" t="s">
        <v>331</v>
      </c>
      <c r="G27" s="119" t="s">
        <v>332</v>
      </c>
      <c r="H27" s="121">
        <v>701585</v>
      </c>
      <c r="I27" s="121">
        <v>0</v>
      </c>
      <c r="J27" s="120" t="s">
        <v>509</v>
      </c>
      <c r="K27" s="119" t="s">
        <v>510</v>
      </c>
      <c r="L27" s="121">
        <v>286077</v>
      </c>
      <c r="M27" s="121">
        <v>0</v>
      </c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45</v>
      </c>
      <c r="B28" s="120" t="s">
        <v>367</v>
      </c>
      <c r="C28" s="119" t="s">
        <v>368</v>
      </c>
      <c r="D28" s="121">
        <f>SUM(H28,L28,P28,T28,X28,AB28,AF28,AJ28,AN28,AR28,AV28,AZ28,BD28,BH28,BL28,BP28,BT28,BX28,CB28,CF28,CJ28,CN28,CR28,CV28,CZ28,DD28,DH28,DL28,DP28,DT28)</f>
        <v>0</v>
      </c>
      <c r="E28" s="121">
        <f>SUM(I28,M28,Q28,U28,Y28,AC28,AG28,AK28,AO28,AS28,AW28,BA28,BE28,BI28,BM28,BQ28,BU28,BY28,CC28,CG28,CK28,CO28,CS28,CW28,DA28,DE28,DI28,DM28,DQ28,DU28)</f>
        <v>223107</v>
      </c>
      <c r="F28" s="120" t="s">
        <v>365</v>
      </c>
      <c r="G28" s="119" t="s">
        <v>366</v>
      </c>
      <c r="H28" s="121">
        <v>0</v>
      </c>
      <c r="I28" s="121">
        <v>169766</v>
      </c>
      <c r="J28" s="120" t="s">
        <v>472</v>
      </c>
      <c r="K28" s="119" t="s">
        <v>473</v>
      </c>
      <c r="L28" s="121">
        <v>0</v>
      </c>
      <c r="M28" s="121">
        <v>53341</v>
      </c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45</v>
      </c>
      <c r="B29" s="120" t="s">
        <v>430</v>
      </c>
      <c r="C29" s="119" t="s">
        <v>431</v>
      </c>
      <c r="D29" s="121">
        <f>SUM(H29,L29,P29,T29,X29,AB29,AF29,AJ29,AN29,AR29,AV29,AZ29,BD29,BH29,BL29,BP29,BT29,BX29,CB29,CF29,CJ29,CN29,CR29,CV29,CZ29,DD29,DH29,DL29,DP29,DT29)</f>
        <v>159344</v>
      </c>
      <c r="E29" s="121">
        <f>SUM(I29,M29,Q29,U29,Y29,AC29,AG29,AK29,AO29,AS29,AW29,BA29,BE29,BI29,BM29,BQ29,BU29,BY29,CC29,CG29,CK29,CO29,CS29,CW29,DA29,DE29,DI29,DM29,DQ29,DU29)</f>
        <v>106867</v>
      </c>
      <c r="F29" s="120" t="s">
        <v>428</v>
      </c>
      <c r="G29" s="119" t="s">
        <v>429</v>
      </c>
      <c r="H29" s="121">
        <v>73816</v>
      </c>
      <c r="I29" s="121">
        <v>68773</v>
      </c>
      <c r="J29" s="120" t="s">
        <v>436</v>
      </c>
      <c r="K29" s="119" t="s">
        <v>437</v>
      </c>
      <c r="L29" s="121">
        <v>85528</v>
      </c>
      <c r="M29" s="121">
        <v>38094</v>
      </c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45</v>
      </c>
      <c r="B30" s="120" t="s">
        <v>329</v>
      </c>
      <c r="C30" s="119" t="s">
        <v>330</v>
      </c>
      <c r="D30" s="121">
        <f>SUM(H30,L30,P30,T30,X30,AB30,AF30,AJ30,AN30,AR30,AV30,AZ30,BD30,BH30,BL30,BP30,BT30,BX30,CB30,CF30,CJ30,CN30,CR30,CV30,CZ30,DD30,DH30,DL30,DP30,DT30)</f>
        <v>1670674</v>
      </c>
      <c r="E30" s="121">
        <f>SUM(I30,M30,Q30,U30,Y30,AC30,AG30,AK30,AO30,AS30,AW30,BA30,BE30,BI30,BM30,BQ30,BU30,BY30,CC30,CG30,CK30,CO30,CS30,CW30,DA30,DE30,DI30,DM30,DQ30,DU30)</f>
        <v>0</v>
      </c>
      <c r="F30" s="120" t="s">
        <v>327</v>
      </c>
      <c r="G30" s="119" t="s">
        <v>328</v>
      </c>
      <c r="H30" s="121">
        <v>414891</v>
      </c>
      <c r="I30" s="121">
        <v>0</v>
      </c>
      <c r="J30" s="120" t="s">
        <v>392</v>
      </c>
      <c r="K30" s="119" t="s">
        <v>393</v>
      </c>
      <c r="L30" s="121">
        <v>382826</v>
      </c>
      <c r="M30" s="121">
        <v>0</v>
      </c>
      <c r="N30" s="120" t="s">
        <v>396</v>
      </c>
      <c r="O30" s="119" t="s">
        <v>397</v>
      </c>
      <c r="P30" s="121">
        <v>356972</v>
      </c>
      <c r="Q30" s="121">
        <v>0</v>
      </c>
      <c r="R30" s="120" t="s">
        <v>406</v>
      </c>
      <c r="S30" s="119" t="s">
        <v>407</v>
      </c>
      <c r="T30" s="121">
        <v>270396</v>
      </c>
      <c r="U30" s="121">
        <v>0</v>
      </c>
      <c r="V30" s="120" t="s">
        <v>426</v>
      </c>
      <c r="W30" s="119" t="s">
        <v>427</v>
      </c>
      <c r="X30" s="121">
        <v>245589</v>
      </c>
      <c r="Y30" s="121">
        <v>0</v>
      </c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45</v>
      </c>
      <c r="B31" s="120" t="s">
        <v>482</v>
      </c>
      <c r="C31" s="119" t="s">
        <v>483</v>
      </c>
      <c r="D31" s="121">
        <f>SUM(H31,L31,P31,T31,X31,AB31,AF31,AJ31,AN31,AR31,AV31,AZ31,BD31,BH31,BL31,BP31,BT31,BX31,CB31,CF31,CJ31,CN31,CR31,CV31,CZ31,DD31,DH31,DL31,DP31,DT31)</f>
        <v>544459</v>
      </c>
      <c r="E31" s="121">
        <f>SUM(I31,M31,Q31,U31,Y31,AC31,AG31,AK31,AO31,AS31,AW31,BA31,BE31,BI31,BM31,BQ31,BU31,BY31,CC31,CG31,CK31,CO31,CS31,CW31,DA31,DE31,DI31,DM31,DQ31,DU31)</f>
        <v>0</v>
      </c>
      <c r="F31" s="120" t="s">
        <v>480</v>
      </c>
      <c r="G31" s="119" t="s">
        <v>481</v>
      </c>
      <c r="H31" s="121">
        <v>147744</v>
      </c>
      <c r="I31" s="121">
        <v>0</v>
      </c>
      <c r="J31" s="120" t="s">
        <v>490</v>
      </c>
      <c r="K31" s="119" t="s">
        <v>491</v>
      </c>
      <c r="L31" s="121">
        <v>396715</v>
      </c>
      <c r="M31" s="121">
        <v>0</v>
      </c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 t="s">
        <v>45</v>
      </c>
      <c r="B32" s="120" t="s">
        <v>349</v>
      </c>
      <c r="C32" s="119" t="s">
        <v>350</v>
      </c>
      <c r="D32" s="121">
        <f>SUM(H32,L32,P32,T32,X32,AB32,AF32,AJ32,AN32,AR32,AV32,AZ32,BD32,BH32,BL32,BP32,BT32,BX32,CB32,CF32,CJ32,CN32,CR32,CV32,CZ32,DD32,DH32,DL32,DP32,DT32)</f>
        <v>2127997</v>
      </c>
      <c r="E32" s="121">
        <f>SUM(I32,M32,Q32,U32,Y32,AC32,AG32,AK32,AO32,AS32,AW32,BA32,BE32,BI32,BM32,BQ32,BU32,BY32,CC32,CG32,CK32,CO32,CS32,CW32,DA32,DE32,DI32,DM32,DQ32,DU32)</f>
        <v>836999</v>
      </c>
      <c r="F32" s="120" t="s">
        <v>347</v>
      </c>
      <c r="G32" s="119" t="s">
        <v>348</v>
      </c>
      <c r="H32" s="121">
        <v>1495344</v>
      </c>
      <c r="I32" s="121">
        <v>503036</v>
      </c>
      <c r="J32" s="120" t="s">
        <v>418</v>
      </c>
      <c r="K32" s="119" t="s">
        <v>419</v>
      </c>
      <c r="L32" s="121">
        <v>503484</v>
      </c>
      <c r="M32" s="121">
        <v>222056</v>
      </c>
      <c r="N32" s="120" t="s">
        <v>462</v>
      </c>
      <c r="O32" s="119" t="s">
        <v>463</v>
      </c>
      <c r="P32" s="121">
        <v>129169</v>
      </c>
      <c r="Q32" s="121">
        <v>51224</v>
      </c>
      <c r="R32" s="120" t="s">
        <v>457</v>
      </c>
      <c r="S32" s="119" t="s">
        <v>458</v>
      </c>
      <c r="T32" s="121">
        <v>0</v>
      </c>
      <c r="U32" s="121">
        <v>60683</v>
      </c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 t="s">
        <v>45</v>
      </c>
      <c r="B33" s="120" t="s">
        <v>357</v>
      </c>
      <c r="C33" s="119" t="s">
        <v>358</v>
      </c>
      <c r="D33" s="121">
        <f>SUM(H33,L33,P33,T33,X33,AB33,AF33,AJ33,AN33,AR33,AV33,AZ33,BD33,BH33,BL33,BP33,BT33,BX33,CB33,CF33,CJ33,CN33,CR33,CV33,CZ33,DD33,DH33,DL33,DP33,DT33)</f>
        <v>0</v>
      </c>
      <c r="E33" s="121">
        <f>SUM(I33,M33,Q33,U33,Y33,AC33,AG33,AK33,AO33,AS33,AW33,BA33,BE33,BI33,BM33,BQ33,BU33,BY33,CC33,CG33,CK33,CO33,CS33,CW33,DA33,DE33,DI33,DM33,DQ33,DU33)</f>
        <v>394788</v>
      </c>
      <c r="F33" s="120" t="s">
        <v>351</v>
      </c>
      <c r="G33" s="119" t="s">
        <v>352</v>
      </c>
      <c r="H33" s="121">
        <v>0</v>
      </c>
      <c r="I33" s="121">
        <v>155768</v>
      </c>
      <c r="J33" s="120" t="s">
        <v>474</v>
      </c>
      <c r="K33" s="119" t="s">
        <v>475</v>
      </c>
      <c r="L33" s="121">
        <v>0</v>
      </c>
      <c r="M33" s="121">
        <v>33061</v>
      </c>
      <c r="N33" s="120" t="s">
        <v>477</v>
      </c>
      <c r="O33" s="119" t="s">
        <v>478</v>
      </c>
      <c r="P33" s="121">
        <v>0</v>
      </c>
      <c r="Q33" s="121">
        <v>30504</v>
      </c>
      <c r="R33" s="120" t="s">
        <v>484</v>
      </c>
      <c r="S33" s="119" t="s">
        <v>485</v>
      </c>
      <c r="T33" s="121">
        <v>0</v>
      </c>
      <c r="U33" s="121">
        <v>54359</v>
      </c>
      <c r="V33" s="120" t="s">
        <v>480</v>
      </c>
      <c r="W33" s="119" t="s">
        <v>481</v>
      </c>
      <c r="X33" s="121">
        <v>0</v>
      </c>
      <c r="Y33" s="121">
        <v>26169</v>
      </c>
      <c r="Z33" s="120" t="s">
        <v>486</v>
      </c>
      <c r="AA33" s="119" t="s">
        <v>487</v>
      </c>
      <c r="AB33" s="121">
        <v>0</v>
      </c>
      <c r="AC33" s="121">
        <v>16698</v>
      </c>
      <c r="AD33" s="120" t="s">
        <v>490</v>
      </c>
      <c r="AE33" s="119" t="s">
        <v>491</v>
      </c>
      <c r="AF33" s="121">
        <v>0</v>
      </c>
      <c r="AG33" s="121">
        <v>68998</v>
      </c>
      <c r="AH33" s="120" t="s">
        <v>488</v>
      </c>
      <c r="AI33" s="119" t="s">
        <v>489</v>
      </c>
      <c r="AJ33" s="121">
        <v>0</v>
      </c>
      <c r="AK33" s="121">
        <v>9231</v>
      </c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33">
    <sortCondition ref="A8:A33"/>
    <sortCondition ref="B8:B33"/>
    <sortCondition ref="C8:C3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32" man="1"/>
    <brk id="21" min="1" max="32" man="1"/>
    <brk id="33" min="1" max="32" man="1"/>
    <brk id="45" min="1" max="32" man="1"/>
    <brk id="57" min="1" max="32" man="1"/>
    <brk id="69" min="1" max="32" man="1"/>
    <brk id="81" min="1" max="32" man="1"/>
    <brk id="93" min="1" max="32" man="1"/>
    <brk id="105" min="1" max="32" man="1"/>
    <brk id="117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40100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40130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40202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40203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40204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40205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40206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40207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40210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40211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40212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40213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40214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40215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40216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40217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40218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40219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40220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40221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40223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40224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40225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40226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40227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40228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40229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40230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40231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40341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40342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40343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40344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40345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40348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40349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40381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40382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40383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40384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40401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40402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40421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40447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40448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40503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40522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40544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40601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40602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40604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40605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40608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40609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40610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40621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40625</v>
      </c>
      <c r="AI64" s="2">
        <v>64</v>
      </c>
    </row>
    <row r="65" spans="34:35" x14ac:dyDescent="0.15">
      <c r="AH65" s="48" t="str">
        <f>+'廃棄物事業経費（歳入）'!B65</f>
        <v>40642</v>
      </c>
      <c r="AI65" s="2">
        <v>65</v>
      </c>
    </row>
    <row r="66" spans="34:35" x14ac:dyDescent="0.15">
      <c r="AH66" s="48" t="str">
        <f>+'廃棄物事業経費（歳入）'!B66</f>
        <v>40646</v>
      </c>
      <c r="AI66" s="2">
        <v>66</v>
      </c>
    </row>
    <row r="67" spans="34:35" x14ac:dyDescent="0.15">
      <c r="AH67" s="48" t="str">
        <f>+'廃棄物事業経費（歳入）'!B67</f>
        <v>40647</v>
      </c>
      <c r="AI67" s="2">
        <v>67</v>
      </c>
    </row>
    <row r="68" spans="34:35" x14ac:dyDescent="0.15">
      <c r="AH68" s="48" t="str">
        <f>+'廃棄物事業経費（歳入）'!B68</f>
        <v>40824</v>
      </c>
      <c r="AI68" s="2">
        <v>68</v>
      </c>
    </row>
    <row r="69" spans="34:35" x14ac:dyDescent="0.15">
      <c r="AH69" s="48" t="str">
        <f>+'廃棄物事業経費（歳入）'!B69</f>
        <v>40837</v>
      </c>
      <c r="AI69" s="2">
        <v>69</v>
      </c>
    </row>
    <row r="70" spans="34:35" x14ac:dyDescent="0.15">
      <c r="AH70" s="48" t="str">
        <f>+'廃棄物事業経費（歳入）'!B70</f>
        <v>40839</v>
      </c>
      <c r="AI70" s="2">
        <v>70</v>
      </c>
    </row>
    <row r="71" spans="34:35" x14ac:dyDescent="0.15">
      <c r="AH71" s="48" t="str">
        <f>+'廃棄物事業経費（歳入）'!B71</f>
        <v>40840</v>
      </c>
      <c r="AI71" s="2">
        <v>71</v>
      </c>
    </row>
    <row r="72" spans="34:35" x14ac:dyDescent="0.15">
      <c r="AH72" s="48" t="str">
        <f>+'廃棄物事業経費（歳入）'!B72</f>
        <v>40846</v>
      </c>
      <c r="AI72" s="2">
        <v>72</v>
      </c>
    </row>
    <row r="73" spans="34:35" x14ac:dyDescent="0.15">
      <c r="AH73" s="48" t="str">
        <f>+'廃棄物事業経費（歳入）'!B73</f>
        <v>40900</v>
      </c>
      <c r="AI73" s="2">
        <v>73</v>
      </c>
    </row>
    <row r="74" spans="34:35" x14ac:dyDescent="0.15">
      <c r="AH74" s="48" t="str">
        <f>+'廃棄物事業経費（歳入）'!B74</f>
        <v>40902</v>
      </c>
      <c r="AI74" s="2">
        <v>74</v>
      </c>
    </row>
    <row r="75" spans="34:35" x14ac:dyDescent="0.15">
      <c r="AH75" s="48" t="str">
        <f>+'廃棄物事業経費（歳入）'!B75</f>
        <v>40914</v>
      </c>
      <c r="AI75" s="2">
        <v>75</v>
      </c>
    </row>
    <row r="76" spans="34:35" x14ac:dyDescent="0.15">
      <c r="AH76" s="48" t="str">
        <f>+'廃棄物事業経費（歳入）'!B76</f>
        <v>40925</v>
      </c>
      <c r="AI76" s="2">
        <v>76</v>
      </c>
    </row>
    <row r="77" spans="34:35" x14ac:dyDescent="0.15">
      <c r="AH77" s="48" t="str">
        <f>+'廃棄物事業経費（歳入）'!B77</f>
        <v>40927</v>
      </c>
      <c r="AI77" s="2">
        <v>77</v>
      </c>
    </row>
    <row r="78" spans="34:35" x14ac:dyDescent="0.15">
      <c r="AH78" s="48" t="str">
        <f>+'廃棄物事業経費（歳入）'!B78</f>
        <v>40929</v>
      </c>
      <c r="AI78" s="2">
        <v>78</v>
      </c>
    </row>
    <row r="79" spans="34:35" x14ac:dyDescent="0.15">
      <c r="AH79" s="48" t="str">
        <f>+'廃棄物事業経費（歳入）'!B79</f>
        <v>40930</v>
      </c>
      <c r="AI79" s="2">
        <v>79</v>
      </c>
    </row>
    <row r="80" spans="34:35" x14ac:dyDescent="0.15">
      <c r="AH80" s="48" t="str">
        <f>+'廃棄物事業経費（歳入）'!B80</f>
        <v>40932</v>
      </c>
      <c r="AI80" s="2">
        <v>80</v>
      </c>
    </row>
    <row r="81" spans="34:35" x14ac:dyDescent="0.15">
      <c r="AH81" s="48" t="str">
        <f>+'廃棄物事業経費（歳入）'!B81</f>
        <v>40934</v>
      </c>
      <c r="AI81" s="2">
        <v>81</v>
      </c>
    </row>
    <row r="82" spans="34:35" x14ac:dyDescent="0.15">
      <c r="AH82" s="48" t="str">
        <f>+'廃棄物事業経費（歳入）'!B82</f>
        <v>40935</v>
      </c>
      <c r="AI82" s="2">
        <v>82</v>
      </c>
    </row>
    <row r="83" spans="34:35" x14ac:dyDescent="0.15">
      <c r="AH83" s="48" t="str">
        <f>+'廃棄物事業経費（歳入）'!B83</f>
        <v>40936</v>
      </c>
      <c r="AI83" s="2">
        <v>83</v>
      </c>
    </row>
    <row r="84" spans="34:35" x14ac:dyDescent="0.15">
      <c r="AH84" s="48" t="str">
        <f>+'廃棄物事業経費（歳入）'!B84</f>
        <v>40937</v>
      </c>
      <c r="AI84" s="2">
        <v>84</v>
      </c>
    </row>
    <row r="85" spans="34:35" x14ac:dyDescent="0.15">
      <c r="AH85" s="48" t="str">
        <f>+'廃棄物事業経費（歳入）'!B85</f>
        <v>40940</v>
      </c>
      <c r="AI85" s="2">
        <v>85</v>
      </c>
    </row>
    <row r="86" spans="34:35" x14ac:dyDescent="0.15">
      <c r="AH86" s="48" t="str">
        <f>+'廃棄物事業経費（歳入）'!B86</f>
        <v>40941</v>
      </c>
      <c r="AI86" s="2">
        <v>86</v>
      </c>
    </row>
    <row r="87" spans="34:35" x14ac:dyDescent="0.15">
      <c r="AH87" s="48" t="str">
        <f>+'廃棄物事業経費（歳入）'!B87</f>
        <v>40944</v>
      </c>
      <c r="AI87" s="2">
        <v>87</v>
      </c>
    </row>
    <row r="88" spans="34:35" x14ac:dyDescent="0.15">
      <c r="AH88" s="48" t="str">
        <f>+'廃棄物事業経費（歳入）'!B88</f>
        <v>40946</v>
      </c>
      <c r="AI88" s="2">
        <v>88</v>
      </c>
    </row>
    <row r="89" spans="34:35" x14ac:dyDescent="0.15">
      <c r="AH89" s="48" t="str">
        <f>+'廃棄物事業経費（歳入）'!B89</f>
        <v>40953</v>
      </c>
      <c r="AI89" s="2">
        <v>89</v>
      </c>
    </row>
    <row r="90" spans="34:35" x14ac:dyDescent="0.15">
      <c r="AH90" s="48" t="str">
        <f>+'廃棄物事業経費（歳入）'!B90</f>
        <v>40955</v>
      </c>
      <c r="AI90" s="2">
        <v>90</v>
      </c>
    </row>
    <row r="91" spans="34:35" x14ac:dyDescent="0.15">
      <c r="AH91" s="48" t="str">
        <f>+'廃棄物事業経費（歳入）'!B91</f>
        <v>40958</v>
      </c>
      <c r="AI91" s="2">
        <v>91</v>
      </c>
    </row>
    <row r="92" spans="34:35" x14ac:dyDescent="0.15">
      <c r="AH92" s="48" t="str">
        <f>+'廃棄物事業経費（歳入）'!B92</f>
        <v>40959</v>
      </c>
      <c r="AI92" s="2">
        <v>92</v>
      </c>
    </row>
    <row r="93" spans="34:35" x14ac:dyDescent="0.15">
      <c r="AH93" s="48" t="str">
        <f>+'廃棄物事業経費（歳入）'!B93</f>
        <v>40960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2023-02-03T09:27:37Z</dcterms:modified>
</cp:coreProperties>
</file>